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204" activeTab="1"/>
  </bookViews>
  <sheets>
    <sheet name="基础附表" sheetId="1" r:id="rId1"/>
    <sheet name="成本分配表" sheetId="2" r:id="rId2"/>
    <sheet name="即征即退计算表" sheetId="3" r:id="rId3"/>
    <sheet name="软件进项分摊表" sheetId="4" r:id="rId4"/>
  </sheets>
  <definedNames>
    <definedName name="_xlnm._FilterDatabase" localSheetId="0" hidden="1">基础附表!$A$1:$N$568</definedName>
    <definedName name="_xlnm._FilterDatabase" localSheetId="1" hidden="1">成本分配表!$A$3:$XFB$216</definedName>
    <definedName name="_xlnm._FilterDatabase" localSheetId="3" hidden="1">软件进项分摊表!$A$3:$AF$118</definedName>
    <definedName name="_xlnm.Print_Area" localSheetId="1">成本分配表!$A$1:$P$3</definedName>
    <definedName name="_xlnm.Print_Area" localSheetId="0">基础附表!$A$1:$M$4</definedName>
    <definedName name="_xlnm.Print_Area" localSheetId="2">即征即退计算表!#REF!</definedName>
    <definedName name="_xlnm.Print_Area" localSheetId="3">软件进项分摊表!$A$1:$J$125</definedName>
    <definedName name="_xlnm.Print_Titles" localSheetId="1">成本分配表!$1:$3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<sst xmlns="http://schemas.openxmlformats.org/spreadsheetml/2006/main" count="4985" uniqueCount="1181">
  <si>
    <t>恒达富士电梯有限公司
2024年05月份嵌入式软件即征即退销售成本分配表</t>
  </si>
  <si>
    <t>序号</t>
  </si>
  <si>
    <t>生产编号</t>
  </si>
  <si>
    <t>发货日期</t>
  </si>
  <si>
    <t>开票日期</t>
  </si>
  <si>
    <t>发票号码</t>
  </si>
  <si>
    <t>客户名称</t>
  </si>
  <si>
    <t>梯型</t>
  </si>
  <si>
    <t>备注软件名称</t>
  </si>
  <si>
    <t>本月所有开票金额</t>
  </si>
  <si>
    <t>硬件成本</t>
  </si>
  <si>
    <t>数量</t>
  </si>
  <si>
    <t>不含税金额</t>
  </si>
  <si>
    <t>税额</t>
  </si>
  <si>
    <t>合计</t>
  </si>
  <si>
    <t>备注摘要</t>
  </si>
  <si>
    <t>2024-01383</t>
  </si>
  <si>
    <t>2024-05-21</t>
  </si>
  <si>
    <t>24332000000148487698</t>
  </si>
  <si>
    <t>景然（上海）电梯有限公司</t>
  </si>
  <si>
    <t>乘客电梯</t>
  </si>
  <si>
    <t>含：恒达富士乘客电梯变频控制软件V1.0</t>
  </si>
  <si>
    <t>2024-01468</t>
  </si>
  <si>
    <t>2024-05-09</t>
  </si>
  <si>
    <t>24332000000132420444</t>
  </si>
  <si>
    <t>河南昭开机电设备有限公司</t>
  </si>
  <si>
    <t>2024-01469</t>
  </si>
  <si>
    <t>2024-01474</t>
  </si>
  <si>
    <t>2024-01475</t>
  </si>
  <si>
    <t>2024-01476</t>
  </si>
  <si>
    <t>2024-01477</t>
  </si>
  <si>
    <t>2024-01478</t>
  </si>
  <si>
    <t>2024-01608</t>
  </si>
  <si>
    <t>24332000000132338560</t>
  </si>
  <si>
    <t>2024-01628</t>
  </si>
  <si>
    <t>24332000000132384527</t>
  </si>
  <si>
    <t>2023-03127</t>
  </si>
  <si>
    <t>24332000000132396689</t>
  </si>
  <si>
    <t>2023-03128</t>
  </si>
  <si>
    <t>2023-03129</t>
  </si>
  <si>
    <t>2023-03130</t>
  </si>
  <si>
    <t>2024-00738</t>
  </si>
  <si>
    <t>2024-05-08</t>
  </si>
  <si>
    <t>24332000000131163798</t>
  </si>
  <si>
    <t>南通富士电梯有限公司</t>
  </si>
  <si>
    <t>2024-00739</t>
  </si>
  <si>
    <t>2024-00740</t>
  </si>
  <si>
    <t>2024-00741</t>
  </si>
  <si>
    <t>2024-00742</t>
  </si>
  <si>
    <t>2024-00743</t>
  </si>
  <si>
    <t>2023-03343</t>
  </si>
  <si>
    <t>24332000000132537397</t>
  </si>
  <si>
    <t>2024-00605</t>
  </si>
  <si>
    <t>24332000000132601247</t>
  </si>
  <si>
    <t>2024-00606</t>
  </si>
  <si>
    <t>2024-00392</t>
  </si>
  <si>
    <t>24332000000132537103</t>
  </si>
  <si>
    <t>载货电梯</t>
  </si>
  <si>
    <t>含：恒达富士载货电梯变频控制软件V1.0</t>
  </si>
  <si>
    <t>2024-00607</t>
  </si>
  <si>
    <t>24332000000132566699</t>
  </si>
  <si>
    <t>2024-00885</t>
  </si>
  <si>
    <t>24332000000131171915</t>
  </si>
  <si>
    <t>2024-00884</t>
  </si>
  <si>
    <t>24332000000131056834</t>
  </si>
  <si>
    <t>2024-00942</t>
  </si>
  <si>
    <t>24332000000131117239</t>
  </si>
  <si>
    <t>2024-00682</t>
  </si>
  <si>
    <t>24332000000132632544</t>
  </si>
  <si>
    <t>2024-00408</t>
  </si>
  <si>
    <t>2024-05-10</t>
  </si>
  <si>
    <t>24332000000134210637</t>
  </si>
  <si>
    <t>安徽伟联机电科技有限公司</t>
  </si>
  <si>
    <t>2024-01631</t>
  </si>
  <si>
    <t>2024-05-13</t>
  </si>
  <si>
    <t>24332000000137507905</t>
  </si>
  <si>
    <t>沈阳伊戈尔贸易有限公司</t>
  </si>
  <si>
    <t>2024-01206</t>
  </si>
  <si>
    <t>2024-05-15</t>
  </si>
  <si>
    <t>24332000000140846175</t>
  </si>
  <si>
    <t>星威国际家居股份有限公司</t>
  </si>
  <si>
    <t>2024-01640</t>
  </si>
  <si>
    <t>2024-05-17</t>
  </si>
  <si>
    <t>24332000000143288911</t>
  </si>
  <si>
    <t>浙江利奥电梯有限公司</t>
  </si>
  <si>
    <t>2024-01865</t>
  </si>
  <si>
    <t>24332000000131266407</t>
  </si>
  <si>
    <t>南通创悦装饰工程有限公司</t>
  </si>
  <si>
    <t>2023-05136</t>
  </si>
  <si>
    <t>24332000000148602700</t>
  </si>
  <si>
    <t>宁波巨通电梯有限公司</t>
  </si>
  <si>
    <t>2023-05137</t>
  </si>
  <si>
    <t>2024-00900</t>
  </si>
  <si>
    <t>24332000000148563959</t>
  </si>
  <si>
    <t>台州市康民电梯有限公司</t>
  </si>
  <si>
    <t>2024-01727</t>
  </si>
  <si>
    <t>24332000000148613422</t>
  </si>
  <si>
    <t>金华市捷通电梯有限公司</t>
  </si>
  <si>
    <t>2024-01728</t>
  </si>
  <si>
    <t>2024-00003</t>
  </si>
  <si>
    <t>2024-05-22</t>
  </si>
  <si>
    <t>24332000000149305893</t>
  </si>
  <si>
    <t>杭州乾禧实业有限公司</t>
  </si>
  <si>
    <t>2024-01907</t>
  </si>
  <si>
    <t>2024-05-20</t>
  </si>
  <si>
    <t>24332000000146148092</t>
  </si>
  <si>
    <t>山东省福如日升建筑工程有限公司</t>
  </si>
  <si>
    <t>2024-01908</t>
  </si>
  <si>
    <t>2024-01813</t>
  </si>
  <si>
    <t>24332000000149120537</t>
  </si>
  <si>
    <t>临汾市天奥电梯销售服务有限公司（山西安达利电梯有限公司）</t>
  </si>
  <si>
    <t>2024-01814</t>
  </si>
  <si>
    <t>2024-01815</t>
  </si>
  <si>
    <t>2024-01816</t>
  </si>
  <si>
    <t>2024-01817</t>
  </si>
  <si>
    <t>2024-01818</t>
  </si>
  <si>
    <t>2024-01357</t>
  </si>
  <si>
    <t>24332000000146265979</t>
  </si>
  <si>
    <t>杭州圣尚机电设备有限公司</t>
  </si>
  <si>
    <t>2024-01423</t>
  </si>
  <si>
    <t>24332000000148572426</t>
  </si>
  <si>
    <t>河南联合升阳电梯有限公司</t>
  </si>
  <si>
    <t>2024-01190</t>
  </si>
  <si>
    <t>24332000000148527645</t>
  </si>
  <si>
    <t>河南优迈电梯有限公司</t>
  </si>
  <si>
    <t>2024-01710</t>
  </si>
  <si>
    <t>24332000000148623650</t>
  </si>
  <si>
    <t>徐州通汇电梯有限公司</t>
  </si>
  <si>
    <t>2024-01384</t>
  </si>
  <si>
    <t>24332000000148544963</t>
  </si>
  <si>
    <t>2024-01385</t>
  </si>
  <si>
    <t>2024-01386</t>
  </si>
  <si>
    <t>2024-01387</t>
  </si>
  <si>
    <t>2023-08175</t>
  </si>
  <si>
    <t>24332000000149271961</t>
  </si>
  <si>
    <t>山东创赢电梯工程有限公司</t>
  </si>
  <si>
    <t>2023-08176</t>
  </si>
  <si>
    <t>2023-08177</t>
  </si>
  <si>
    <t>2023-08178</t>
  </si>
  <si>
    <t>2023-08179</t>
  </si>
  <si>
    <t>2023-08184</t>
  </si>
  <si>
    <t>2023-08185</t>
  </si>
  <si>
    <t>2023-08186</t>
  </si>
  <si>
    <t>2023-08187</t>
  </si>
  <si>
    <t>2023-08188</t>
  </si>
  <si>
    <t>2024-01349</t>
  </si>
  <si>
    <t>24332000000150080777</t>
  </si>
  <si>
    <t>临沂龙展商贸有限公司</t>
  </si>
  <si>
    <t>2024-01350</t>
  </si>
  <si>
    <t>2024-01351</t>
  </si>
  <si>
    <t>2024-01409</t>
  </si>
  <si>
    <t>24332000000149405951</t>
  </si>
  <si>
    <t>山东恒益通电梯工程股份有限公司</t>
  </si>
  <si>
    <t>2024-00913</t>
  </si>
  <si>
    <t>24332000000149424314</t>
  </si>
  <si>
    <t>烟台市誉翔建材有限公司</t>
  </si>
  <si>
    <t>2024-00914</t>
  </si>
  <si>
    <t>2024-01835</t>
  </si>
  <si>
    <t>24332000000150042945</t>
  </si>
  <si>
    <t>新疆鼎兴电梯有限公司</t>
  </si>
  <si>
    <t>2024-01655</t>
  </si>
  <si>
    <t>24332000000150033583</t>
  </si>
  <si>
    <t>乌鲁木齐朗嘉尚特种设备技术服务有限公司</t>
  </si>
  <si>
    <t>2024-01787</t>
  </si>
  <si>
    <t>24332000000150005249</t>
  </si>
  <si>
    <t>地天电梯有限公司</t>
  </si>
  <si>
    <t>2024-01647</t>
  </si>
  <si>
    <t>24332000000150032410</t>
  </si>
  <si>
    <t>2023-04416</t>
  </si>
  <si>
    <t>24332000000150034142</t>
  </si>
  <si>
    <t>陕西立若城电梯工程有限公司</t>
  </si>
  <si>
    <t>2024-00787</t>
  </si>
  <si>
    <t>24332000000150250742</t>
  </si>
  <si>
    <t>新疆众安弘电梯有限公司</t>
  </si>
  <si>
    <t>2024-00788</t>
  </si>
  <si>
    <t>2024-00757</t>
  </si>
  <si>
    <t>24332000000146644296</t>
  </si>
  <si>
    <t>上海和菱电梯有限公司</t>
  </si>
  <si>
    <t>2024-01776</t>
  </si>
  <si>
    <t>24332000000148661060</t>
  </si>
  <si>
    <t>巢湖市华升电梯技术服务有限公司</t>
  </si>
  <si>
    <t>2024-01657</t>
  </si>
  <si>
    <t>24332000000148565012</t>
  </si>
  <si>
    <t>黄甜甜（安徽慎智电梯有限公司）</t>
  </si>
  <si>
    <t>2024-00382</t>
  </si>
  <si>
    <t>24332000000148565312</t>
  </si>
  <si>
    <t>安徽省云曼机电有限公司</t>
  </si>
  <si>
    <t>2024-00383</t>
  </si>
  <si>
    <t>2024-00753</t>
  </si>
  <si>
    <t>24332000000148565623</t>
  </si>
  <si>
    <t>上海中骋电梯有限公司</t>
  </si>
  <si>
    <t>2023-04422</t>
  </si>
  <si>
    <t>2024-05-16</t>
  </si>
  <si>
    <t>24332000000141523892</t>
  </si>
  <si>
    <t>自动扶梯</t>
  </si>
  <si>
    <t>含：恒达富士自动扶梯旁路变频控制软件V1.0</t>
  </si>
  <si>
    <t>2023-04423</t>
  </si>
  <si>
    <t>2023-04424</t>
  </si>
  <si>
    <t>24332000000141414480</t>
  </si>
  <si>
    <t>2023-04425</t>
  </si>
  <si>
    <t>2023-04426</t>
  </si>
  <si>
    <t>2023-04427</t>
  </si>
  <si>
    <t>2024-01046</t>
  </si>
  <si>
    <t>24332000000140768918</t>
  </si>
  <si>
    <t>2024-01047</t>
  </si>
  <si>
    <t>2024-00988</t>
  </si>
  <si>
    <t>24332000000140738503</t>
  </si>
  <si>
    <t>2024-00989</t>
  </si>
  <si>
    <t>2024-00990</t>
  </si>
  <si>
    <t>2024-00940</t>
  </si>
  <si>
    <t>24332000000140827437</t>
  </si>
  <si>
    <t>2024-00941</t>
  </si>
  <si>
    <t>2024-01077</t>
  </si>
  <si>
    <t>24332000000140788990</t>
  </si>
  <si>
    <t>2024-01076</t>
  </si>
  <si>
    <t>24332000000140798873</t>
  </si>
  <si>
    <t>2023-08061</t>
  </si>
  <si>
    <t>24332000000141768354</t>
  </si>
  <si>
    <t>山东上升机电工程有限公司</t>
  </si>
  <si>
    <t>2023-08062</t>
  </si>
  <si>
    <t>2024-01609</t>
  </si>
  <si>
    <t>24332000000141869796</t>
  </si>
  <si>
    <t>2024-01065</t>
  </si>
  <si>
    <t>24332000000143674760</t>
  </si>
  <si>
    <t>王顺才，李雄</t>
  </si>
  <si>
    <t>2024-01467</t>
  </si>
  <si>
    <t>24332000000150293807</t>
  </si>
  <si>
    <t>2024-01466</t>
  </si>
  <si>
    <t>24332000000150322353</t>
  </si>
  <si>
    <t>2024-00089</t>
  </si>
  <si>
    <t>24332000000150263688</t>
  </si>
  <si>
    <t>2024-00090</t>
  </si>
  <si>
    <t>2024-00087</t>
  </si>
  <si>
    <t>24332000000150350028</t>
  </si>
  <si>
    <t>2024-00088</t>
  </si>
  <si>
    <t>2024-00878</t>
  </si>
  <si>
    <t>24332000000150292277</t>
  </si>
  <si>
    <t>2024-00879</t>
  </si>
  <si>
    <t>2024-01150</t>
  </si>
  <si>
    <t>24332000000150035647</t>
  </si>
  <si>
    <t>2024-01457</t>
  </si>
  <si>
    <t>24332000000150063625</t>
  </si>
  <si>
    <t>2024-01458</t>
  </si>
  <si>
    <t>24332000000149987270</t>
  </si>
  <si>
    <t>2024-00888</t>
  </si>
  <si>
    <t>2024-05-23</t>
  </si>
  <si>
    <t>24332000000151054946</t>
  </si>
  <si>
    <t>2024-00883</t>
  </si>
  <si>
    <t>24332000000151006077</t>
  </si>
  <si>
    <t>2024-00886</t>
  </si>
  <si>
    <t>24332000000150958961</t>
  </si>
  <si>
    <t>2024-00887</t>
  </si>
  <si>
    <t>24332000000150997882</t>
  </si>
  <si>
    <t>2024-01861</t>
  </si>
  <si>
    <t>24332000000150037174</t>
  </si>
  <si>
    <t>湖州执成电梯有限公司</t>
  </si>
  <si>
    <t>2024-01798</t>
  </si>
  <si>
    <t>24332000000150084848</t>
  </si>
  <si>
    <t>温州上芝电梯有限公司</t>
  </si>
  <si>
    <t>2024-01388</t>
  </si>
  <si>
    <t>24332000000146207768</t>
  </si>
  <si>
    <t>2024-01785</t>
  </si>
  <si>
    <t>24332000000146699806</t>
  </si>
  <si>
    <t>嵊州市大众电梯有限公司</t>
  </si>
  <si>
    <t>2024-01786</t>
  </si>
  <si>
    <t>2024-02084</t>
  </si>
  <si>
    <t>2024-05-27</t>
  </si>
  <si>
    <t>24332000000156579429</t>
  </si>
  <si>
    <t>淮安市大众电梯服务有限公司</t>
  </si>
  <si>
    <t>2023-01869</t>
  </si>
  <si>
    <t>24332000000150002548</t>
  </si>
  <si>
    <t>福建龙捷电梯有限公司</t>
  </si>
  <si>
    <t>2023-01870</t>
  </si>
  <si>
    <t>2023-01868</t>
  </si>
  <si>
    <t>24332000000149963051</t>
  </si>
  <si>
    <t>2024-01397</t>
  </si>
  <si>
    <t>2024-05-11</t>
  </si>
  <si>
    <t>24332000000135490916</t>
  </si>
  <si>
    <t>2024-01398</t>
  </si>
  <si>
    <t>2024-01395</t>
  </si>
  <si>
    <t>24332000000135520449</t>
  </si>
  <si>
    <t>2024-01396</t>
  </si>
  <si>
    <t>2024-01394</t>
  </si>
  <si>
    <t>2024-01641</t>
  </si>
  <si>
    <t>24332000000135442459</t>
  </si>
  <si>
    <t>苏州欧迅电梯有限公司</t>
  </si>
  <si>
    <t>2024-00781</t>
  </si>
  <si>
    <t>24332000000135423466</t>
  </si>
  <si>
    <t>2024-00782</t>
  </si>
  <si>
    <t>2024-00783</t>
  </si>
  <si>
    <t>2024-00784</t>
  </si>
  <si>
    <t>2024-00785</t>
  </si>
  <si>
    <t>2024-00786</t>
  </si>
  <si>
    <t>2024-00381</t>
  </si>
  <si>
    <t>24332000000135326624</t>
  </si>
  <si>
    <t>2024-00773</t>
  </si>
  <si>
    <t>24332000000135366152</t>
  </si>
  <si>
    <t>2024-00380</t>
  </si>
  <si>
    <t>24332000000135385683</t>
  </si>
  <si>
    <t>2024-00610</t>
  </si>
  <si>
    <t>24332000000135365468</t>
  </si>
  <si>
    <t>2024-00649</t>
  </si>
  <si>
    <t>24332000000135355170</t>
  </si>
  <si>
    <t>2024-00650</t>
  </si>
  <si>
    <t>2024-00727</t>
  </si>
  <si>
    <t>24332000000135344017</t>
  </si>
  <si>
    <t>2022-04557</t>
  </si>
  <si>
    <t>24332000000135373250</t>
  </si>
  <si>
    <t>2022-04558</t>
  </si>
  <si>
    <t>2022-04559</t>
  </si>
  <si>
    <t>2023-08605</t>
  </si>
  <si>
    <t>2024-05-06</t>
  </si>
  <si>
    <t>24332000000128059820</t>
  </si>
  <si>
    <t>安徽伏枥机电设备有限公司</t>
  </si>
  <si>
    <t>2023-08606</t>
  </si>
  <si>
    <t>2023-08131</t>
  </si>
  <si>
    <t>24332000000128021665</t>
  </si>
  <si>
    <t>江苏臻瑞家具材料有限公司</t>
  </si>
  <si>
    <t>2024-01735</t>
  </si>
  <si>
    <t>24332000000128372478-1</t>
  </si>
  <si>
    <t>华煜建设集团有限公司</t>
  </si>
  <si>
    <t>2024-01736</t>
  </si>
  <si>
    <t>2024-01737</t>
  </si>
  <si>
    <t>2024-01738</t>
  </si>
  <si>
    <t>2024-01739</t>
  </si>
  <si>
    <t>2024-01740</t>
  </si>
  <si>
    <t>2024-01741</t>
  </si>
  <si>
    <t>2024-01742</t>
  </si>
  <si>
    <t>2024-01743</t>
  </si>
  <si>
    <t>24332000000128342688</t>
  </si>
  <si>
    <t>2024-01251</t>
  </si>
  <si>
    <t>24332000000128207897</t>
  </si>
  <si>
    <t>桐乡市伟杰包装股份有限公司</t>
  </si>
  <si>
    <t>2024-01252</t>
  </si>
  <si>
    <t>2024-00597</t>
  </si>
  <si>
    <t>24332000000127924011-1</t>
  </si>
  <si>
    <t>2024-01592</t>
  </si>
  <si>
    <t>24332000000130857496</t>
  </si>
  <si>
    <t>丽水伯替克阀门有限公司</t>
  </si>
  <si>
    <t>2023-08642</t>
  </si>
  <si>
    <t>2024-05-14</t>
  </si>
  <si>
    <t>24332000000139012397</t>
  </si>
  <si>
    <t>2023-08643</t>
  </si>
  <si>
    <t>2024-01427</t>
  </si>
  <si>
    <t>2024-05-07</t>
  </si>
  <si>
    <t>24332000000129545157</t>
  </si>
  <si>
    <t>湖州昇通机电设备有限公司</t>
  </si>
  <si>
    <t>2024-01428</t>
  </si>
  <si>
    <t>2024-01429</t>
  </si>
  <si>
    <t>2024-01430</t>
  </si>
  <si>
    <t>24332000000129546543</t>
  </si>
  <si>
    <t>2024-01834</t>
  </si>
  <si>
    <t>24332000000139222067</t>
  </si>
  <si>
    <t>甘肃恒瑞电梯有限责任公司</t>
  </si>
  <si>
    <t>2024-01672</t>
  </si>
  <si>
    <t>24332000000138753226</t>
  </si>
  <si>
    <t>2024-01391</t>
  </si>
  <si>
    <t>24332000000138776401</t>
  </si>
  <si>
    <t>无锡西继电梯有限公司</t>
  </si>
  <si>
    <t>2024-01207</t>
  </si>
  <si>
    <t>24332000000138989133</t>
  </si>
  <si>
    <t>嘉兴市巨通电梯有限公司</t>
  </si>
  <si>
    <t>2024-01208</t>
  </si>
  <si>
    <t>24332000000139040494</t>
  </si>
  <si>
    <t>2024-00339</t>
  </si>
  <si>
    <t>24332000000140692070</t>
  </si>
  <si>
    <t>沈阳东祐电梯设备有限公司</t>
  </si>
  <si>
    <t>2024-00338</t>
  </si>
  <si>
    <t>24332000000140602856</t>
  </si>
  <si>
    <t>2024-01432</t>
  </si>
  <si>
    <t>24332000000140774910</t>
  </si>
  <si>
    <t>2024-01433</t>
  </si>
  <si>
    <t>2024-01434</t>
  </si>
  <si>
    <t>2024-01435</t>
  </si>
  <si>
    <t>2024-01436</t>
  </si>
  <si>
    <t>2024-01437</t>
  </si>
  <si>
    <t>2024-01438</t>
  </si>
  <si>
    <t>2024-01439</t>
  </si>
  <si>
    <t>2024-01440</t>
  </si>
  <si>
    <t>2024-01441</t>
  </si>
  <si>
    <t>2024-01442</t>
  </si>
  <si>
    <t>2024-01443</t>
  </si>
  <si>
    <t>2024-01444</t>
  </si>
  <si>
    <t>2024-01445</t>
  </si>
  <si>
    <t>2024-01446</t>
  </si>
  <si>
    <t>2024-01447</t>
  </si>
  <si>
    <t>2024-01448</t>
  </si>
  <si>
    <t>2024-01449</t>
  </si>
  <si>
    <t>2024-01450</t>
  </si>
  <si>
    <t>2024-01451</t>
  </si>
  <si>
    <t>2024-01452</t>
  </si>
  <si>
    <t>2024-01453</t>
  </si>
  <si>
    <t>2024-01454</t>
  </si>
  <si>
    <t>2024-01455</t>
  </si>
  <si>
    <t>2024-01489</t>
  </si>
  <si>
    <t>24332000000140764159</t>
  </si>
  <si>
    <t>河南豪邦电梯有限公司</t>
  </si>
  <si>
    <t>2024-01490</t>
  </si>
  <si>
    <t>2024-01389</t>
  </si>
  <si>
    <t>2024-05-24</t>
  </si>
  <si>
    <t>24332000000153115040</t>
  </si>
  <si>
    <t>圣奥（福建）电梯有限公司</t>
  </si>
  <si>
    <t>2024-02138</t>
  </si>
  <si>
    <t>24332000000157551596</t>
  </si>
  <si>
    <t>山西金誉机电设备有限公司</t>
  </si>
  <si>
    <t>2024-01699</t>
  </si>
  <si>
    <t>24332000000153163669</t>
  </si>
  <si>
    <t>2024-01881</t>
  </si>
  <si>
    <t>24332000000150855035</t>
  </si>
  <si>
    <t>安徽现代电梯有限公司</t>
  </si>
  <si>
    <t>2024-01064</t>
  </si>
  <si>
    <t>24332000000146178408</t>
  </si>
  <si>
    <t>浙江富技电梯有限公司</t>
  </si>
  <si>
    <t>2024-01620</t>
  </si>
  <si>
    <t>24332000000150223707</t>
  </si>
  <si>
    <t>重庆更合机电有限公司</t>
  </si>
  <si>
    <t>2024-01408</t>
  </si>
  <si>
    <t>24332000000150148734</t>
  </si>
  <si>
    <t>四川快奥机电设备有限公司</t>
  </si>
  <si>
    <t>2024-01115</t>
  </si>
  <si>
    <t>24332000000150157563</t>
  </si>
  <si>
    <t>湖南恒升电梯有限公司</t>
  </si>
  <si>
    <t>2024-01403</t>
  </si>
  <si>
    <t>24332000000150194975</t>
  </si>
  <si>
    <t>2024-01404</t>
  </si>
  <si>
    <t>24332000000150157244</t>
  </si>
  <si>
    <t>2024-01725</t>
  </si>
  <si>
    <t>24332000000152023838</t>
  </si>
  <si>
    <t>贵州中立共创商贸有限公司</t>
  </si>
  <si>
    <t>2024-01537</t>
  </si>
  <si>
    <t>24332000000152022921</t>
  </si>
  <si>
    <t>江苏共赢致业电梯有限公司</t>
  </si>
  <si>
    <t>2024-00417</t>
  </si>
  <si>
    <t>24332000000153104847</t>
  </si>
  <si>
    <t>义乌市泰达纺织有限公司</t>
  </si>
  <si>
    <t>2024-00418</t>
  </si>
  <si>
    <t>2024-01745</t>
  </si>
  <si>
    <t>24332000000146526974</t>
  </si>
  <si>
    <t>更上电梯工程（海南）有限公司</t>
  </si>
  <si>
    <t>2024-00619</t>
  </si>
  <si>
    <t>24332000000150323196</t>
  </si>
  <si>
    <t>张家港市凤凰纺织辅料厂（普通合伙）</t>
  </si>
  <si>
    <t>2024-01858</t>
  </si>
  <si>
    <t>24332000000151938412</t>
  </si>
  <si>
    <t>湖州帝莱森电梯有限公司</t>
  </si>
  <si>
    <t>2024-01673</t>
  </si>
  <si>
    <t>24332000000140497583</t>
  </si>
  <si>
    <t>2024-01205</t>
  </si>
  <si>
    <t>24332000000146215990</t>
  </si>
  <si>
    <t>沈阳鼎淳电梯有限公司</t>
  </si>
  <si>
    <t>2024-02132</t>
  </si>
  <si>
    <t>2024-05-28</t>
  </si>
  <si>
    <t>24332000000157592913</t>
  </si>
  <si>
    <t>锡林郭勒盟磐谷电梯有限公司</t>
  </si>
  <si>
    <t>2024-02133</t>
  </si>
  <si>
    <t>2024-01632</t>
  </si>
  <si>
    <t>24332000000157513331</t>
  </si>
  <si>
    <t>葫芦岛市莱茵电梯有限公司</t>
  </si>
  <si>
    <t>2024-01633</t>
  </si>
  <si>
    <t>2023-07233</t>
  </si>
  <si>
    <t>24332000000157415024</t>
  </si>
  <si>
    <t>辽宁常宇电梯有限公司</t>
  </si>
  <si>
    <t>2024-00579</t>
  </si>
  <si>
    <t>24332000000156212115</t>
  </si>
  <si>
    <t>中地海外集团有限公司</t>
  </si>
  <si>
    <t>2024-00580</t>
  </si>
  <si>
    <t>2024-00581</t>
  </si>
  <si>
    <t>2024-00582</t>
  </si>
  <si>
    <t>2024-00583</t>
  </si>
  <si>
    <t>2024-00584</t>
  </si>
  <si>
    <t>2024-00585</t>
  </si>
  <si>
    <t>2024-00586</t>
  </si>
  <si>
    <t>2024-00568</t>
  </si>
  <si>
    <t>24332000000156203317</t>
  </si>
  <si>
    <t>2024-00569</t>
  </si>
  <si>
    <t>2024-00570</t>
  </si>
  <si>
    <t>2024-00571</t>
  </si>
  <si>
    <t>2024-00572</t>
  </si>
  <si>
    <t>2024-00573</t>
  </si>
  <si>
    <t>2024-00574</t>
  </si>
  <si>
    <t>2024-00575</t>
  </si>
  <si>
    <t>2024-00576</t>
  </si>
  <si>
    <t>2024-00577</t>
  </si>
  <si>
    <t>2024-00578</t>
  </si>
  <si>
    <t>2024-01916</t>
  </si>
  <si>
    <t>24332000000157375680</t>
  </si>
  <si>
    <t>2024-02134</t>
  </si>
  <si>
    <t>24332000000157631649</t>
  </si>
  <si>
    <t>喀什鼎兴电梯有限公司（新疆鼎兴电梯有限公司）</t>
  </si>
  <si>
    <t>2024-02135</t>
  </si>
  <si>
    <t>2024-02136</t>
  </si>
  <si>
    <t>2024-02137</t>
  </si>
  <si>
    <t>2024-02081</t>
  </si>
  <si>
    <t>24332000000153087398</t>
  </si>
  <si>
    <t>2024-02082</t>
  </si>
  <si>
    <t>2024-02083</t>
  </si>
  <si>
    <t>24332000000153077231</t>
  </si>
  <si>
    <t>2024-01674</t>
  </si>
  <si>
    <t>24332000000159547150</t>
  </si>
  <si>
    <t>新疆三佳进出口贸易有限公司</t>
  </si>
  <si>
    <t>2024-01675</t>
  </si>
  <si>
    <t>2024-01688</t>
  </si>
  <si>
    <t>2024-01593</t>
  </si>
  <si>
    <t>2024-05-29</t>
  </si>
  <si>
    <t>24332000000161465532</t>
  </si>
  <si>
    <t>2023-06907</t>
  </si>
  <si>
    <t>24332000000157524607</t>
  </si>
  <si>
    <t>江苏嘉晟楼宇设备工程有限公司</t>
  </si>
  <si>
    <t>2023-06908</t>
  </si>
  <si>
    <t>24332000000157593885</t>
  </si>
  <si>
    <t>2024-01582</t>
  </si>
  <si>
    <t>24332000000159588942</t>
  </si>
  <si>
    <t>2024-01583</t>
  </si>
  <si>
    <t>2024-02096</t>
  </si>
  <si>
    <t>24332000000159613451</t>
  </si>
  <si>
    <t>黑龙江恒丰机电设备有限公司</t>
  </si>
  <si>
    <t>2024-01515</t>
  </si>
  <si>
    <t>24332000000159624151</t>
  </si>
  <si>
    <t>2024-01516</t>
  </si>
  <si>
    <t>2024-01517</t>
  </si>
  <si>
    <t>2024-01518</t>
  </si>
  <si>
    <t>2024-01519</t>
  </si>
  <si>
    <t>2024-01520</t>
  </si>
  <si>
    <t>2024-01521</t>
  </si>
  <si>
    <t>2024-01522</t>
  </si>
  <si>
    <t>2024-01523</t>
  </si>
  <si>
    <t>2024-01524</t>
  </si>
  <si>
    <t>2024-02010</t>
  </si>
  <si>
    <t>24332000000159631606</t>
  </si>
  <si>
    <t>湖州市东迁建筑工程有限公司</t>
  </si>
  <si>
    <t>2024-02011</t>
  </si>
  <si>
    <t>2024-02012</t>
  </si>
  <si>
    <t>2024-02013</t>
  </si>
  <si>
    <t>2024-02014</t>
  </si>
  <si>
    <t>2024-02015</t>
  </si>
  <si>
    <t>2024-02016</t>
  </si>
  <si>
    <t>2024-02017</t>
  </si>
  <si>
    <t>2024-02018</t>
  </si>
  <si>
    <t>2024-02095</t>
  </si>
  <si>
    <t>24332000000159632611</t>
  </si>
  <si>
    <t>四川江铭建设工程有限公司</t>
  </si>
  <si>
    <t>2024-02122</t>
  </si>
  <si>
    <t>24332000000159633641</t>
  </si>
  <si>
    <t>沈阳元和电梯有限公司</t>
  </si>
  <si>
    <t>2024-02123</t>
  </si>
  <si>
    <t>2024-02124</t>
  </si>
  <si>
    <t>2024-02125</t>
  </si>
  <si>
    <t>2024-02126</t>
  </si>
  <si>
    <t>2024-02127</t>
  </si>
  <si>
    <t>2024-01045</t>
  </si>
  <si>
    <t>24332000000159640004</t>
  </si>
  <si>
    <t>浙江德瑞供应链管理有限公司</t>
  </si>
  <si>
    <t>2024-00943</t>
  </si>
  <si>
    <t>24332000000159670474</t>
  </si>
  <si>
    <t>2024-00944</t>
  </si>
  <si>
    <t>2024-01715</t>
  </si>
  <si>
    <t>24332000000159671315</t>
  </si>
  <si>
    <t>2024-01723</t>
  </si>
  <si>
    <t>24332000000159673165</t>
  </si>
  <si>
    <t>2024-02192</t>
  </si>
  <si>
    <t>24332000000159680335</t>
  </si>
  <si>
    <t>2024-02058</t>
  </si>
  <si>
    <t>24332000000159700841</t>
  </si>
  <si>
    <t>江苏久莱电梯有限公司</t>
  </si>
  <si>
    <t>2024-01891</t>
  </si>
  <si>
    <t>24332000000160479542</t>
  </si>
  <si>
    <t>黄骅市鑫菱电梯工程有限公司</t>
  </si>
  <si>
    <t>2024-01892</t>
  </si>
  <si>
    <t>2024-01893</t>
  </si>
  <si>
    <t>2024-01894</t>
  </si>
  <si>
    <t>2024-01883</t>
  </si>
  <si>
    <t>2024-01884</t>
  </si>
  <si>
    <t>2024-01885</t>
  </si>
  <si>
    <t>2024-01886</t>
  </si>
  <si>
    <t>2024-01887</t>
  </si>
  <si>
    <t>2024-01888</t>
  </si>
  <si>
    <t>2024-01889</t>
  </si>
  <si>
    <t>2024-01890</t>
  </si>
  <si>
    <t>2024-00749</t>
  </si>
  <si>
    <t>24332000000158077246</t>
  </si>
  <si>
    <t>胡勇强</t>
  </si>
  <si>
    <t>2024-00750</t>
  </si>
  <si>
    <t>2022-08731</t>
  </si>
  <si>
    <t>24332000000158107373</t>
  </si>
  <si>
    <t>恒达富士电梯河北有限公司</t>
  </si>
  <si>
    <t>2022-08732</t>
  </si>
  <si>
    <t>2022-08733</t>
  </si>
  <si>
    <t>2022-08734</t>
  </si>
  <si>
    <t>2022-08735</t>
  </si>
  <si>
    <t>2022-08736</t>
  </si>
  <si>
    <t>2022-03014</t>
  </si>
  <si>
    <t>24332000000158158220</t>
  </si>
  <si>
    <t>浙江丽水周庆药品包装有限公司</t>
  </si>
  <si>
    <t>2024-01257</t>
  </si>
  <si>
    <t>24332000000158508915</t>
  </si>
  <si>
    <t>安徽省庐江县鑫达民用风机制造有限公司</t>
  </si>
  <si>
    <t>2024-00615</t>
  </si>
  <si>
    <t>24332000000158498015</t>
  </si>
  <si>
    <t>江苏友梯机电设备有限公司</t>
  </si>
  <si>
    <t>2024-00760</t>
  </si>
  <si>
    <t>24332000000158165520</t>
  </si>
  <si>
    <t>上海艾柯福记电梯有限公司</t>
  </si>
  <si>
    <t>2024-01586</t>
  </si>
  <si>
    <t>24332000000158519242</t>
  </si>
  <si>
    <t>长沙鑫盛电梯有限公司</t>
  </si>
  <si>
    <t>2024-01587</t>
  </si>
  <si>
    <t>2024-01122</t>
  </si>
  <si>
    <t>24332000000158528720</t>
  </si>
  <si>
    <t>安徽旭喆智能科技有限公司</t>
  </si>
  <si>
    <t>2024-01123</t>
  </si>
  <si>
    <t>2024-01345</t>
  </si>
  <si>
    <t>24332000000158536435</t>
  </si>
  <si>
    <t>义乌市双弘家居用品有限公司</t>
  </si>
  <si>
    <t>2024-01653</t>
  </si>
  <si>
    <t>24332000000158539824</t>
  </si>
  <si>
    <t>南京威斯曼机电电梯工程有限公司</t>
  </si>
  <si>
    <t>2024-01654</t>
  </si>
  <si>
    <t>2024-01111</t>
  </si>
  <si>
    <t>24332000000158548470</t>
  </si>
  <si>
    <t>安徽邦强机电设备工程有限公司</t>
  </si>
  <si>
    <t>2024-01131</t>
  </si>
  <si>
    <t>24332000000158567195</t>
  </si>
  <si>
    <t>安徽宏百机电工程有限公司</t>
  </si>
  <si>
    <t>2023-08004</t>
  </si>
  <si>
    <t>24332000000158572867</t>
  </si>
  <si>
    <t>安徽鹏奥电梯有限公司</t>
  </si>
  <si>
    <t>2024-01730</t>
  </si>
  <si>
    <t>24332000000158579021</t>
  </si>
  <si>
    <t>郑玲芳</t>
  </si>
  <si>
    <t>2023-04612</t>
  </si>
  <si>
    <t>24332000000158582629</t>
  </si>
  <si>
    <t>2023-04613</t>
  </si>
  <si>
    <t>2023-04614</t>
  </si>
  <si>
    <t>2023-04615</t>
  </si>
  <si>
    <t>2024-01343</t>
  </si>
  <si>
    <t>24332000000158598269</t>
  </si>
  <si>
    <t>江苏海阳煤矿安全设备有限公司</t>
  </si>
  <si>
    <t>2024-00893</t>
  </si>
  <si>
    <t>24332000000158599667</t>
  </si>
  <si>
    <t>河南辛安机电设备有限公司</t>
  </si>
  <si>
    <t>2024-01639</t>
  </si>
  <si>
    <t>24332000000158607869</t>
  </si>
  <si>
    <t>安徽安腾电梯有限公司</t>
  </si>
  <si>
    <t>2024-00830</t>
  </si>
  <si>
    <t>24332000000158609418</t>
  </si>
  <si>
    <t>平顶山市明骏房地产开发有限公司</t>
  </si>
  <si>
    <t>2024-00831</t>
  </si>
  <si>
    <t>2024-00832</t>
  </si>
  <si>
    <t>2024-01200</t>
  </si>
  <si>
    <t>24332000000158618424</t>
  </si>
  <si>
    <t>上海纯煦电梯工程有限公司常州分公司</t>
  </si>
  <si>
    <t>2024-01624</t>
  </si>
  <si>
    <t>24332000000158626972</t>
  </si>
  <si>
    <t>2024-01625</t>
  </si>
  <si>
    <t>2024-01860</t>
  </si>
  <si>
    <t>24332000000158641427</t>
  </si>
  <si>
    <t>河南安昌检验检测服务有限公司</t>
  </si>
  <si>
    <t>2024-01783</t>
  </si>
  <si>
    <t>24332000000158651202</t>
  </si>
  <si>
    <t>商丘帝奥电梯有限公司</t>
  </si>
  <si>
    <t>2024-01377</t>
  </si>
  <si>
    <t>24332000000158680342</t>
  </si>
  <si>
    <t>温州菱通楼宇设备有限公司</t>
  </si>
  <si>
    <t>2024-01378</t>
  </si>
  <si>
    <t>2024-01781</t>
  </si>
  <si>
    <t>24332000000158750342</t>
  </si>
  <si>
    <t>平顶山市惠友电梯销售有限公司</t>
  </si>
  <si>
    <t>2024-01782</t>
  </si>
  <si>
    <t>2024-01630</t>
  </si>
  <si>
    <t>24332000000158815733</t>
  </si>
  <si>
    <t>上海栗海电子有限公司</t>
  </si>
  <si>
    <t>2023-07072</t>
  </si>
  <si>
    <t>24332000000158817642</t>
  </si>
  <si>
    <t>广西南宁浙富电梯有限公司</t>
  </si>
  <si>
    <t>2023-07073</t>
  </si>
  <si>
    <t>2023-07075</t>
  </si>
  <si>
    <t>2024-00987</t>
  </si>
  <si>
    <t>24332000000158825991</t>
  </si>
  <si>
    <t>2024-00289</t>
  </si>
  <si>
    <t>24332000000158826282</t>
  </si>
  <si>
    <t>杭州福吉电梯有限公司</t>
  </si>
  <si>
    <t>2024-02064</t>
  </si>
  <si>
    <t>24332000000158829728</t>
  </si>
  <si>
    <t>滨州市华亿电器设备有限公司</t>
  </si>
  <si>
    <t>2023-05410</t>
  </si>
  <si>
    <t>24332000000158839923</t>
  </si>
  <si>
    <t>南方电网调峰调频发电有限公司鲁布革水力发电厂</t>
  </si>
  <si>
    <t>2023-06501</t>
  </si>
  <si>
    <t>24332000000158848081</t>
  </si>
  <si>
    <t>安徽工善电梯销售有限公司</t>
  </si>
  <si>
    <t>2023-06502</t>
  </si>
  <si>
    <t>2023-06503</t>
  </si>
  <si>
    <t>2023-06504</t>
  </si>
  <si>
    <t>2024-00265</t>
  </si>
  <si>
    <t>24332000000158874989</t>
  </si>
  <si>
    <t>2024-00266</t>
  </si>
  <si>
    <t>2023-03664</t>
  </si>
  <si>
    <t>24332000000158898301</t>
  </si>
  <si>
    <t>2023-03665</t>
  </si>
  <si>
    <t>2023-03672</t>
  </si>
  <si>
    <t>2023-03673</t>
  </si>
  <si>
    <t>2023-03674</t>
  </si>
  <si>
    <t>2024-01933</t>
  </si>
  <si>
    <t>24332000000158941834</t>
  </si>
  <si>
    <t>2024-01943</t>
  </si>
  <si>
    <t>2024-01667</t>
  </si>
  <si>
    <t>24332000000158971561</t>
  </si>
  <si>
    <t>2024-01668</t>
  </si>
  <si>
    <t>2024-01669</t>
  </si>
  <si>
    <t>2024-02093</t>
  </si>
  <si>
    <t>24332000000158987322</t>
  </si>
  <si>
    <t>2024-02094</t>
  </si>
  <si>
    <t>2024-01867</t>
  </si>
  <si>
    <t>24332000000159099275</t>
  </si>
  <si>
    <t>盐城欣维佳机电设备有限公司</t>
  </si>
  <si>
    <t>2024-01399</t>
  </si>
  <si>
    <t>24332000000159131314</t>
  </si>
  <si>
    <t>2024-01400</t>
  </si>
  <si>
    <t>24332000000159151878</t>
  </si>
  <si>
    <t>2024-01401</t>
  </si>
  <si>
    <t>2024-01800</t>
  </si>
  <si>
    <t>24332000000159157839</t>
  </si>
  <si>
    <t>盐城逸泰电梯有限公司</t>
  </si>
  <si>
    <t>2024-01590</t>
  </si>
  <si>
    <t>24332000000159168220</t>
  </si>
  <si>
    <t>福建闽宏纤维有限公司</t>
  </si>
  <si>
    <t>2024-01607</t>
  </si>
  <si>
    <t>24332000000159173499</t>
  </si>
  <si>
    <t>湖州更上机电有限公司</t>
  </si>
  <si>
    <t>2024-01895</t>
  </si>
  <si>
    <t>24332000000159206441</t>
  </si>
  <si>
    <t>河南立通电梯有限公司</t>
  </si>
  <si>
    <t>2024-02059</t>
  </si>
  <si>
    <t>24332000000159207129</t>
  </si>
  <si>
    <t>2024-02061</t>
  </si>
  <si>
    <t>2024-01856</t>
  </si>
  <si>
    <t>24332000000159224989</t>
  </si>
  <si>
    <t>浙江鼎兴机电科技有限公司</t>
  </si>
  <si>
    <t>2024-01857</t>
  </si>
  <si>
    <t>2024-01842</t>
  </si>
  <si>
    <t>24332000000159234705</t>
  </si>
  <si>
    <t>莆田安家电梯科技有限公司</t>
  </si>
  <si>
    <t>2024-01866</t>
  </si>
  <si>
    <t>24332000000159235383</t>
  </si>
  <si>
    <t>2024-01133</t>
  </si>
  <si>
    <t>24332000000159264945</t>
  </si>
  <si>
    <t>2024-01134</t>
  </si>
  <si>
    <t>2024-01135</t>
  </si>
  <si>
    <t>2024-00541</t>
  </si>
  <si>
    <t>24332000000159284649</t>
  </si>
  <si>
    <t>商丘市顺达电梯销售有限公司</t>
  </si>
  <si>
    <t>2024-00542</t>
  </si>
  <si>
    <t>2024-00545</t>
  </si>
  <si>
    <t>2024-00546</t>
  </si>
  <si>
    <t>2024-00551</t>
  </si>
  <si>
    <t>2024-00552</t>
  </si>
  <si>
    <t>2024-02102</t>
  </si>
  <si>
    <t>24332000000159294285</t>
  </si>
  <si>
    <t>南浔垂虹酒店（个体工商户）</t>
  </si>
  <si>
    <t>2024-01225</t>
  </si>
  <si>
    <t>24332000000159295366</t>
  </si>
  <si>
    <t>长治市振邦电梯销售有限公司</t>
  </si>
  <si>
    <t>2024-01226</t>
  </si>
  <si>
    <t>2024-02079</t>
  </si>
  <si>
    <t>24332000000159295621</t>
  </si>
  <si>
    <t>武汉精工电梯工程有限公司</t>
  </si>
  <si>
    <t>2024-02080</t>
  </si>
  <si>
    <t>2023-07307</t>
  </si>
  <si>
    <t>24332000000159569781</t>
  </si>
  <si>
    <t>山东省一路向前数字科技有限公司</t>
  </si>
  <si>
    <t>2023-07308</t>
  </si>
  <si>
    <t>2023-07309</t>
  </si>
  <si>
    <t>2023-07310</t>
  </si>
  <si>
    <t>2023-04769</t>
  </si>
  <si>
    <t>24332000000134133742</t>
  </si>
  <si>
    <t>郑州高新建设集团有限公司</t>
  </si>
  <si>
    <t>2023-04770</t>
  </si>
  <si>
    <t>2023-08480</t>
  </si>
  <si>
    <t>24332000000130809096</t>
  </si>
  <si>
    <t>湖南思乡山休闲食品有限公司</t>
  </si>
  <si>
    <t>2023-00639</t>
  </si>
  <si>
    <t>24332000000140670902</t>
  </si>
  <si>
    <t>中国电信股份有限公司南京分公司</t>
  </si>
  <si>
    <t>2023-08481</t>
  </si>
  <si>
    <t>24332000000143265641</t>
  </si>
  <si>
    <t>2023-08482</t>
  </si>
  <si>
    <t>2023-08483</t>
  </si>
  <si>
    <t>2023-06647</t>
  </si>
  <si>
    <t>24332000000148307023</t>
  </si>
  <si>
    <t>新乡新投滨河湾保障房建设发展有限公司</t>
  </si>
  <si>
    <t>2023-06648</t>
  </si>
  <si>
    <t>2023-06651</t>
  </si>
  <si>
    <t>2023-06652</t>
  </si>
  <si>
    <t>2023-06655</t>
  </si>
  <si>
    <t>2023-06656</t>
  </si>
  <si>
    <t>2023-06657</t>
  </si>
  <si>
    <t>2023-06658</t>
  </si>
  <si>
    <t>2023-06659</t>
  </si>
  <si>
    <t>2023-06660</t>
  </si>
  <si>
    <t>2023-06661</t>
  </si>
  <si>
    <t>2023-06662</t>
  </si>
  <si>
    <t>2023-06663</t>
  </si>
  <si>
    <t>2023-06664</t>
  </si>
  <si>
    <t>2023-06665</t>
  </si>
  <si>
    <t>2023-06666</t>
  </si>
  <si>
    <t>2023-06667</t>
  </si>
  <si>
    <t>2023-06668</t>
  </si>
  <si>
    <t>2023-06671</t>
  </si>
  <si>
    <t>2023-06672</t>
  </si>
  <si>
    <t>2023-07006</t>
  </si>
  <si>
    <t>24332000000150252607</t>
  </si>
  <si>
    <t>和县和盛投资有限公司</t>
  </si>
  <si>
    <t>2023-07007</t>
  </si>
  <si>
    <t>2023-07008</t>
  </si>
  <si>
    <t>2023-07009</t>
  </si>
  <si>
    <t>2023-06649</t>
  </si>
  <si>
    <t>24332000000142209409</t>
  </si>
  <si>
    <t>2023-06650</t>
  </si>
  <si>
    <t>2023-06653</t>
  </si>
  <si>
    <t>2023-06654</t>
  </si>
  <si>
    <t>2023-06669</t>
  </si>
  <si>
    <t>2023-06670</t>
  </si>
  <si>
    <t>2024-01236</t>
  </si>
  <si>
    <t>24332000000153590666</t>
  </si>
  <si>
    <t>寿光市文家街道小尧村股份经济合作社</t>
  </si>
  <si>
    <t>2024-01237</t>
  </si>
  <si>
    <t>2024-01238</t>
  </si>
  <si>
    <t>2022-07780</t>
  </si>
  <si>
    <t>24332000000128360064</t>
  </si>
  <si>
    <t>浙江德丰科创集团有限公司</t>
  </si>
  <si>
    <t>2022-07781</t>
  </si>
  <si>
    <t>2022-07782</t>
  </si>
  <si>
    <t>2022-07789</t>
  </si>
  <si>
    <t>2022-07790</t>
  </si>
  <si>
    <t>2022-07791</t>
  </si>
  <si>
    <t>2023-07102</t>
  </si>
  <si>
    <t>24332000000127877109</t>
  </si>
  <si>
    <t>山东旺佳房地产开发有限公司</t>
  </si>
  <si>
    <t>2023-07103</t>
  </si>
  <si>
    <t>2023-07107</t>
  </si>
  <si>
    <t>2023-07108</t>
  </si>
  <si>
    <t>2023-06007</t>
  </si>
  <si>
    <t>24332000000130898682</t>
  </si>
  <si>
    <t>乐安县工投贸易有限责任公司</t>
  </si>
  <si>
    <t>2023-06008</t>
  </si>
  <si>
    <t>2023-07811</t>
  </si>
  <si>
    <t>24332000000139051595</t>
  </si>
  <si>
    <t>中节能（湖州）智能科技发展有限公司</t>
  </si>
  <si>
    <t>2023-07812</t>
  </si>
  <si>
    <t>2023-07813</t>
  </si>
  <si>
    <t>2022-03220</t>
  </si>
  <si>
    <t>24332000000129803444</t>
  </si>
  <si>
    <t>2022-03221</t>
  </si>
  <si>
    <t>2022-03224</t>
  </si>
  <si>
    <t>2022-03225</t>
  </si>
  <si>
    <t>2022-03226</t>
  </si>
  <si>
    <t>2022-03227</t>
  </si>
  <si>
    <t>2022-03228</t>
  </si>
  <si>
    <t>2022-03229</t>
  </si>
  <si>
    <t>2022-03230</t>
  </si>
  <si>
    <t>2022-03236</t>
  </si>
  <si>
    <t>2022-03237</t>
  </si>
  <si>
    <t>2022-03238</t>
  </si>
  <si>
    <t>2022-03239</t>
  </si>
  <si>
    <t>2022-03240</t>
  </si>
  <si>
    <t>2022-03241</t>
  </si>
  <si>
    <t>2022-03242</t>
  </si>
  <si>
    <t>2022-03243</t>
  </si>
  <si>
    <t>2024-01726</t>
  </si>
  <si>
    <t>24332000000127696170</t>
  </si>
  <si>
    <t>湖北蔻丝家居有限公司</t>
  </si>
  <si>
    <t>2022-06104</t>
  </si>
  <si>
    <t>24332000000129632600</t>
  </si>
  <si>
    <t>杭州竞达智能仪表有限公司</t>
  </si>
  <si>
    <t>2022-06103</t>
  </si>
  <si>
    <t>2023-07760</t>
  </si>
  <si>
    <t>24332000000151984038</t>
  </si>
  <si>
    <t>高荣琪青建设集团有限公司</t>
  </si>
  <si>
    <t>2023-07761</t>
  </si>
  <si>
    <t>2023-07762</t>
  </si>
  <si>
    <t>2023-07763</t>
  </si>
  <si>
    <t>2023-07764</t>
  </si>
  <si>
    <t>2023-07765</t>
  </si>
  <si>
    <t>2023-07766</t>
  </si>
  <si>
    <t>2023-07767</t>
  </si>
  <si>
    <t>2023-05946</t>
  </si>
  <si>
    <t>24332000000153152541</t>
  </si>
  <si>
    <t>科照光电（南京）有限公司</t>
  </si>
  <si>
    <t>2023-05947</t>
  </si>
  <si>
    <t>2023-05945</t>
  </si>
  <si>
    <t>24332000000153133527</t>
  </si>
  <si>
    <t>2023-08657</t>
  </si>
  <si>
    <t>24332000000159563397</t>
  </si>
  <si>
    <t>德州诺亚威特电梯有限公司</t>
  </si>
  <si>
    <t>2023-08658</t>
  </si>
  <si>
    <t>2023-08659</t>
  </si>
  <si>
    <t>2023-08660</t>
  </si>
  <si>
    <t>2023-08661</t>
  </si>
  <si>
    <t>2023-08662</t>
  </si>
  <si>
    <t>2023-08663</t>
  </si>
  <si>
    <t>24332000000158464724</t>
  </si>
  <si>
    <t>2024-01648</t>
  </si>
  <si>
    <t>24332000000160713622</t>
  </si>
  <si>
    <t>乌鲁木齐恒华旅游开发有限公司</t>
  </si>
  <si>
    <t>2024-01651</t>
  </si>
  <si>
    <t>2024-01652</t>
  </si>
  <si>
    <t>2024-01649</t>
  </si>
  <si>
    <t>24332000000160644693</t>
  </si>
  <si>
    <t>2024-01650</t>
  </si>
  <si>
    <t>2023-04020</t>
  </si>
  <si>
    <t>24332000000148267978</t>
  </si>
  <si>
    <t>浙江天晴制造科技集团有限公司</t>
  </si>
  <si>
    <t>2023-04021</t>
  </si>
  <si>
    <t>2023-04022</t>
  </si>
  <si>
    <t>2023-04023</t>
  </si>
  <si>
    <t>2023-04012</t>
  </si>
  <si>
    <t>24332000000148320619</t>
  </si>
  <si>
    <t>2023-04013</t>
  </si>
  <si>
    <t>2023-04014</t>
  </si>
  <si>
    <t>2023-04015</t>
  </si>
  <si>
    <t>2023-04016</t>
  </si>
  <si>
    <t>2023-04017</t>
  </si>
  <si>
    <t>2023-04018</t>
  </si>
  <si>
    <t>2023-04019</t>
  </si>
  <si>
    <t>2022-07556</t>
  </si>
  <si>
    <t>24332000000158323637</t>
  </si>
  <si>
    <t>眉山印象时光置业有限公司</t>
  </si>
  <si>
    <t>2022-07558</t>
  </si>
  <si>
    <t>2022-07559</t>
  </si>
  <si>
    <t>2022-07561</t>
  </si>
  <si>
    <t>2022-07567</t>
  </si>
  <si>
    <t>2022-07569</t>
  </si>
  <si>
    <t>2022-07570</t>
  </si>
  <si>
    <t>2022-07572</t>
  </si>
  <si>
    <t>2022-07575</t>
  </si>
  <si>
    <t>2022-07555</t>
  </si>
  <si>
    <t>2022-07557</t>
  </si>
  <si>
    <t>2022-07560</t>
  </si>
  <si>
    <t>2022-07562</t>
  </si>
  <si>
    <t>2020-08730</t>
  </si>
  <si>
    <t>24332000000156822445</t>
  </si>
  <si>
    <t>重庆津资置业有限公司</t>
  </si>
  <si>
    <t>2020-08731</t>
  </si>
  <si>
    <t>2020-08732</t>
  </si>
  <si>
    <t>24332000000156824548</t>
  </si>
  <si>
    <t>2023-03935</t>
  </si>
  <si>
    <t>24332000000156883966</t>
  </si>
  <si>
    <t>安徽揽海建筑有限公司</t>
  </si>
  <si>
    <t>2023-03936</t>
  </si>
  <si>
    <t>2023-03937</t>
  </si>
  <si>
    <t>2023-03941</t>
  </si>
  <si>
    <t>2023-03942</t>
  </si>
  <si>
    <t>2024-01358</t>
  </si>
  <si>
    <t>24332000000156925822</t>
  </si>
  <si>
    <t>海阳金晟房地产开发有限公司</t>
  </si>
  <si>
    <t>2024-01359</t>
  </si>
  <si>
    <t>2024-01360</t>
  </si>
  <si>
    <t>2024-01361</t>
  </si>
  <si>
    <t>2024-01362</t>
  </si>
  <si>
    <t>2024-01363</t>
  </si>
  <si>
    <t>2024-01364</t>
  </si>
  <si>
    <t>2024-01365</t>
  </si>
  <si>
    <t>2024-01366</t>
  </si>
  <si>
    <t>2020-05200</t>
  </si>
  <si>
    <t>24332000000156930601</t>
  </si>
  <si>
    <t>网营物联（六安）有限公司</t>
  </si>
  <si>
    <t>货物名称</t>
  </si>
  <si>
    <t>单位成本</t>
  </si>
  <si>
    <t>成本率</t>
  </si>
  <si>
    <t>毛利率</t>
  </si>
  <si>
    <t>材料成本</t>
  </si>
  <si>
    <t>人工成本</t>
  </si>
  <si>
    <t>制造费用</t>
  </si>
  <si>
    <t>成本/收入</t>
  </si>
  <si>
    <t>软件产品增值税即征即退计算表</t>
  </si>
  <si>
    <t xml:space="preserve">税款所属时期：                      </t>
  </si>
  <si>
    <t xml:space="preserve">                         金额单位：元（列至角分）</t>
  </si>
  <si>
    <t>企业名称</t>
  </si>
  <si>
    <t>恒达富士电梯有限公司</t>
  </si>
  <si>
    <t>纳税人识别号</t>
  </si>
  <si>
    <t>91330500704455070J</t>
  </si>
  <si>
    <t>项目</t>
  </si>
  <si>
    <t>所属月</t>
  </si>
  <si>
    <t>全年累计</t>
  </si>
  <si>
    <t>主营业务收入</t>
  </si>
  <si>
    <t>增值税应税收入</t>
  </si>
  <si>
    <t>其     中</t>
  </si>
  <si>
    <t xml:space="preserve">  独立销售的软件产品收入</t>
  </si>
  <si>
    <t>组合(嵌入)式及系统集成软件产品</t>
  </si>
  <si>
    <t>产品销售额</t>
  </si>
  <si>
    <t>硬件销售成本</t>
  </si>
  <si>
    <t>硬件销售收入</t>
  </si>
  <si>
    <t>硬件成本利润率</t>
  </si>
  <si>
    <t>7=（6-5）/5</t>
  </si>
  <si>
    <t>软件销售收入</t>
  </si>
  <si>
    <t>8＝4-6</t>
  </si>
  <si>
    <t>软件产品总收入</t>
  </si>
  <si>
    <t>9=3+8</t>
  </si>
  <si>
    <t>即征即退软件产品总收入</t>
  </si>
  <si>
    <t>软件产品销项税额</t>
  </si>
  <si>
    <t>11=9*13%</t>
  </si>
  <si>
    <t>即征即退软件产品的销项税额</t>
  </si>
  <si>
    <t>12=10*13%</t>
  </si>
  <si>
    <t>独立销售的软件产品进项税额</t>
  </si>
  <si>
    <t>加计抵减税额</t>
  </si>
  <si>
    <t>软件产品应纳增值税税额</t>
  </si>
  <si>
    <t>15=11-13-14</t>
  </si>
  <si>
    <t>即征即退软件产品应纳增值税税额</t>
  </si>
  <si>
    <t>16=12-13-14</t>
  </si>
  <si>
    <t>申报即征即退部分已纳增值税税额</t>
  </si>
  <si>
    <t>软件产品超税负即征即退税额</t>
  </si>
  <si>
    <t>18=17-10*3%</t>
  </si>
  <si>
    <t>已退税额</t>
  </si>
  <si>
    <t>-</t>
  </si>
  <si>
    <t>企业有关事项说明：</t>
  </si>
  <si>
    <t>税务机关审核意见：</t>
  </si>
  <si>
    <t>填表人：                （盖章）</t>
  </si>
  <si>
    <t>经办人：                  （盖章）</t>
  </si>
  <si>
    <t xml:space="preserve">      年   月   日</t>
  </si>
  <si>
    <t xml:space="preserve">       年   月   日</t>
  </si>
  <si>
    <t>说明：1、本表在企业申请软件产品超税负退税时一并报送。各项收入均为不含增值税收入。
     2、软件产品销售收入指有登记证书的软件产品。
     3、独立软件产品计算中难以划分的进项税额，按销售收入比例计算分摊。</t>
  </si>
  <si>
    <t>恒达富士电梯有限公司
2024年05月份嵌入式软件产品进项税分摊表</t>
  </si>
  <si>
    <t xml:space="preserve">    单位：元</t>
  </si>
  <si>
    <t>供应商</t>
  </si>
  <si>
    <t>价税合计</t>
  </si>
  <si>
    <t>税率</t>
  </si>
  <si>
    <t>备注</t>
  </si>
  <si>
    <t>浙江申嘉湖杭高速公路有限公司</t>
  </si>
  <si>
    <t>66609387</t>
  </si>
  <si>
    <t>宁波海运明州高速公路有限公司</t>
  </si>
  <si>
    <t>95796001</t>
  </si>
  <si>
    <t>上海申渝公路建设发展有限公司</t>
  </si>
  <si>
    <t>03947564</t>
  </si>
  <si>
    <t>上海城投环城高速建设发展有限公司</t>
  </si>
  <si>
    <t>54317816</t>
  </si>
  <si>
    <t>江苏沪苏浙高速公路有限公司</t>
  </si>
  <si>
    <t>97482468</t>
  </si>
  <si>
    <t>浙江台州高速公路集团股份有限公司</t>
  </si>
  <si>
    <t>92716037</t>
  </si>
  <si>
    <t>浙江省交通投资集团有限公司杭金衢分公司</t>
  </si>
  <si>
    <t>浙江金华甬金高速公路有限公司</t>
  </si>
  <si>
    <t>37995962</t>
  </si>
  <si>
    <t>杭州石大公路有限公司</t>
  </si>
  <si>
    <t>51055573</t>
  </si>
  <si>
    <t>宁波甬金高速公路有限公司</t>
  </si>
  <si>
    <t>92979543</t>
  </si>
  <si>
    <t>宁波市杭州湾大桥发展有限公司</t>
  </si>
  <si>
    <t>67881739</t>
  </si>
  <si>
    <t>嘉兴市乍嘉苏高速公路有限责任公司</t>
  </si>
  <si>
    <t>11543148</t>
  </si>
  <si>
    <t>嘉兴市申嘉湖高速公路投资开发有限公司</t>
  </si>
  <si>
    <t>79665196</t>
  </si>
  <si>
    <t>浙江台州甬台温高速公路有限公司</t>
  </si>
  <si>
    <t>34961242</t>
  </si>
  <si>
    <t>苏州市高速公路管理有限公司</t>
  </si>
  <si>
    <t>74299058</t>
  </si>
  <si>
    <t>浙江上三高速公路有限公司</t>
  </si>
  <si>
    <t>66099309</t>
  </si>
  <si>
    <t>浙江诸永高速公路有限公司</t>
  </si>
  <si>
    <t>70704029</t>
  </si>
  <si>
    <t>浙江新创建高速公路有限公司</t>
  </si>
  <si>
    <t>67046452</t>
  </si>
  <si>
    <t>宁波大通开发有限公司</t>
  </si>
  <si>
    <t>94217343</t>
  </si>
  <si>
    <t>嘉兴市杭州湾大桥投资开发有限责任公司</t>
  </si>
  <si>
    <t>88466258</t>
  </si>
  <si>
    <t>浙江杭宁高速公路有限责任公司</t>
  </si>
  <si>
    <t>41988010</t>
  </si>
  <si>
    <t>浙江绍兴嵊新高速公路有限公司</t>
  </si>
  <si>
    <t>94522701</t>
  </si>
  <si>
    <t>66671328</t>
  </si>
  <si>
    <t>浙江省交通投资集团有限公司申苏浙皖分公司</t>
  </si>
  <si>
    <t>54184977</t>
  </si>
  <si>
    <t>浙江龙丽丽龙高速公路有限公司嘉兴分公司</t>
  </si>
  <si>
    <t>81548597</t>
  </si>
  <si>
    <t>95861684</t>
  </si>
  <si>
    <t>03947524</t>
  </si>
  <si>
    <t>54737078</t>
  </si>
  <si>
    <t>97172814</t>
  </si>
  <si>
    <t>浙江沪杭甬高速公路股份有限公司</t>
  </si>
  <si>
    <t>63057065</t>
  </si>
  <si>
    <t>48976705</t>
  </si>
  <si>
    <t>51151810</t>
  </si>
  <si>
    <t>92979535</t>
  </si>
  <si>
    <t>67785956</t>
  </si>
  <si>
    <t>11543115</t>
  </si>
  <si>
    <t>79665152</t>
  </si>
  <si>
    <t>68992361</t>
  </si>
  <si>
    <t>94217325</t>
  </si>
  <si>
    <t>88466182</t>
  </si>
  <si>
    <t>41987979</t>
  </si>
  <si>
    <t>66609427</t>
  </si>
  <si>
    <t>54185023</t>
  </si>
  <si>
    <t>97172933</t>
  </si>
  <si>
    <t>63413434</t>
  </si>
  <si>
    <t>51260562</t>
  </si>
  <si>
    <t>51055599</t>
  </si>
  <si>
    <t>67881790</t>
  </si>
  <si>
    <t>11805448</t>
  </si>
  <si>
    <t>浙江杭浦高速公路有限公司</t>
  </si>
  <si>
    <t>86455154</t>
  </si>
  <si>
    <t>79665251</t>
  </si>
  <si>
    <t>74299231</t>
  </si>
  <si>
    <t>67046561</t>
  </si>
  <si>
    <t>94386230</t>
  </si>
  <si>
    <t>88466376</t>
  </si>
  <si>
    <t>41988131</t>
  </si>
  <si>
    <t>浙江杭长高速公路有限公司</t>
  </si>
  <si>
    <t>89252722</t>
  </si>
  <si>
    <t>66671407</t>
  </si>
  <si>
    <t>54186057</t>
  </si>
  <si>
    <t>03947587</t>
  </si>
  <si>
    <t>江苏宁沪高速公路股份有限公司</t>
  </si>
  <si>
    <t>28687233</t>
  </si>
  <si>
    <t>苏州绕城高速公路有限公司</t>
  </si>
  <si>
    <t>99520409</t>
  </si>
  <si>
    <t>97482502</t>
  </si>
  <si>
    <t>63207856</t>
  </si>
  <si>
    <t>48976783</t>
  </si>
  <si>
    <t>51055595</t>
  </si>
  <si>
    <t>11805397</t>
  </si>
  <si>
    <t>86919636</t>
  </si>
  <si>
    <t>79665232</t>
  </si>
  <si>
    <t>74299190</t>
  </si>
  <si>
    <t>67274267</t>
  </si>
  <si>
    <t>41939707</t>
  </si>
  <si>
    <t>66671383</t>
  </si>
  <si>
    <t>81546592</t>
  </si>
  <si>
    <t>浙江临平高速公路有限责任公司</t>
  </si>
  <si>
    <t>89407523</t>
  </si>
  <si>
    <t>30569140</t>
  </si>
  <si>
    <t>66609388</t>
  </si>
  <si>
    <t>54186034</t>
  </si>
  <si>
    <t>03947550</t>
  </si>
  <si>
    <t>97172880</t>
  </si>
  <si>
    <t>63124608</t>
  </si>
  <si>
    <t>52033816</t>
  </si>
  <si>
    <t>51055578</t>
  </si>
  <si>
    <t>79665200</t>
  </si>
  <si>
    <t>湖州湖皖高速公路有限公司</t>
  </si>
  <si>
    <t>90628953</t>
  </si>
  <si>
    <t>30568797</t>
  </si>
  <si>
    <t>41988021</t>
  </si>
  <si>
    <t>66609396</t>
  </si>
  <si>
    <t>54186036</t>
  </si>
  <si>
    <t>03574480</t>
  </si>
  <si>
    <t>97172876</t>
  </si>
  <si>
    <t>79665197</t>
  </si>
  <si>
    <t>90628952</t>
  </si>
  <si>
    <t>74320702</t>
  </si>
  <si>
    <t>41988044</t>
  </si>
  <si>
    <t>66671360</t>
  </si>
  <si>
    <t>81546585</t>
  </si>
  <si>
    <t>63124609</t>
  </si>
  <si>
    <t>52034076</t>
  </si>
  <si>
    <t>51055579</t>
  </si>
  <si>
    <t>89407516</t>
  </si>
  <si>
    <t>11805347</t>
  </si>
  <si>
    <t>79665190</t>
  </si>
  <si>
    <t>上海莘奉金高速公路建设发展有限公司</t>
  </si>
  <si>
    <t>10591209</t>
  </si>
  <si>
    <t>67046454</t>
  </si>
  <si>
    <t>41988037</t>
  </si>
  <si>
    <t>北京京东广能贸易有限公司</t>
  </si>
  <si>
    <t>58450146</t>
  </si>
  <si>
    <t>58450148</t>
  </si>
  <si>
    <t>58450147</t>
  </si>
  <si>
    <t>58450149</t>
  </si>
  <si>
    <t>山东顺丰速运有限公司</t>
  </si>
  <si>
    <t>63150076</t>
  </si>
  <si>
    <t>国网浙江省电力有限公司湖州供电公司 第二名称：湖州电力局</t>
  </si>
  <si>
    <t>37738527</t>
  </si>
  <si>
    <t>37741409</t>
  </si>
  <si>
    <t>湖州裕光新能源有限公司</t>
  </si>
  <si>
    <t>33844788</t>
  </si>
  <si>
    <t>顺丰速运（湖州）有限公司</t>
  </si>
  <si>
    <t>12404175</t>
  </si>
  <si>
    <t>2024年05月份嵌入式软件产品进项税分摊计算表</t>
  </si>
  <si>
    <t>分摊比例</t>
  </si>
  <si>
    <t>05月份总进项税额</t>
  </si>
  <si>
    <t>软件产品进项税额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</si>
</sst>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.00_ ;[Red]\-#,##0.00\ "/>
    <numFmt numFmtId="178" formatCode="yyyy/m/d;@"/>
    <numFmt numFmtId="179" formatCode="0.00_ "/>
    <numFmt numFmtId="180" formatCode="#,##0.00_ "/>
    <numFmt numFmtId="181" formatCode="0.0%"/>
  </numFmts>
  <fonts count="49">
    <font>
      <sz val="12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0"/>
      <name val="等线"/>
      <charset val="134"/>
    </font>
    <font>
      <sz val="10"/>
      <name val="宋体"/>
      <charset val="0"/>
    </font>
    <font>
      <sz val="10"/>
      <name val="MS Sans Serif"/>
      <charset val="0"/>
    </font>
    <font>
      <sz val="10"/>
      <color theme="1"/>
      <name val="宋体"/>
      <charset val="134"/>
      <scheme val="minor"/>
    </font>
    <font>
      <b/>
      <sz val="10"/>
      <color theme="1"/>
      <name val="等线"/>
      <charset val="134"/>
    </font>
    <font>
      <sz val="10"/>
      <color theme="1"/>
      <name val="等线"/>
      <charset val="134"/>
    </font>
    <font>
      <b/>
      <sz val="11"/>
      <color theme="1"/>
      <name val="宋体"/>
      <charset val="134"/>
      <scheme val="minor"/>
    </font>
    <font>
      <b/>
      <sz val="20"/>
      <name val="方正小标宋简体"/>
      <charset val="134"/>
    </font>
    <font>
      <sz val="11"/>
      <name val="宋体"/>
      <charset val="134"/>
    </font>
    <font>
      <sz val="12"/>
      <color rgb="FF333333"/>
      <name val="仿宋_GB2312"/>
      <charset val="134"/>
    </font>
    <font>
      <sz val="12"/>
      <name val="仿宋_GB2312"/>
      <charset val="134"/>
    </font>
    <font>
      <sz val="11"/>
      <name val="仿宋_GB2312"/>
      <charset val="134"/>
    </font>
    <font>
      <sz val="12"/>
      <color rgb="FF313131"/>
      <name val="仿宋_GB2312"/>
      <charset val="134"/>
    </font>
    <font>
      <sz val="9"/>
      <name val="宋体"/>
      <charset val="134"/>
    </font>
    <font>
      <b/>
      <sz val="12"/>
      <color theme="1"/>
      <name val="宋体"/>
      <charset val="134"/>
      <scheme val="minor"/>
    </font>
    <font>
      <b/>
      <sz val="10"/>
      <name val="宋体"/>
      <charset val="134"/>
    </font>
    <font>
      <sz val="11"/>
      <name val="宋体"/>
      <charset val="0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name val="宋体"/>
      <charset val="134"/>
    </font>
    <font>
      <b/>
      <sz val="12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7" borderId="14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8" borderId="17" applyNumberFormat="0" applyAlignment="0" applyProtection="0">
      <alignment vertical="center"/>
    </xf>
    <xf numFmtId="0" fontId="37" fillId="9" borderId="18" applyNumberFormat="0" applyAlignment="0" applyProtection="0">
      <alignment vertical="center"/>
    </xf>
    <xf numFmtId="0" fontId="38" fillId="9" borderId="17" applyNumberFormat="0" applyAlignment="0" applyProtection="0">
      <alignment vertical="center"/>
    </xf>
    <xf numFmtId="0" fontId="39" fillId="10" borderId="19" applyNumberFormat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9" fontId="3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4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65" applyFont="1" applyFill="1" applyBorder="1" applyAlignment="1">
      <alignment horizontal="center" vertical="center" wrapText="1" shrinkToFit="1"/>
    </xf>
    <xf numFmtId="0" fontId="2" fillId="0" borderId="0" xfId="65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65" applyFont="1" applyFill="1" applyBorder="1" applyAlignment="1">
      <alignment horizontal="center"/>
    </xf>
    <xf numFmtId="176" fontId="4" fillId="3" borderId="3" xfId="58" applyNumberFormat="1" applyFont="1" applyFill="1" applyBorder="1" applyAlignment="1">
      <alignment horizontal="center" vertical="center"/>
    </xf>
    <xf numFmtId="49" fontId="4" fillId="3" borderId="3" xfId="58" applyNumberFormat="1" applyFont="1" applyFill="1" applyBorder="1" applyAlignment="1">
      <alignment horizontal="center" vertical="center"/>
    </xf>
    <xf numFmtId="14" fontId="4" fillId="3" borderId="3" xfId="58" applyNumberFormat="1" applyFont="1" applyFill="1" applyBorder="1" applyAlignment="1">
      <alignment horizontal="center" vertical="center"/>
    </xf>
    <xf numFmtId="177" fontId="4" fillId="3" borderId="3" xfId="79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/>
    <xf numFmtId="0" fontId="6" fillId="0" borderId="3" xfId="0" applyFont="1" applyFill="1" applyBorder="1" applyAlignment="1">
      <alignment horizontal="center"/>
    </xf>
    <xf numFmtId="178" fontId="6" fillId="0" borderId="3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179" fontId="6" fillId="0" borderId="3" xfId="0" applyNumberFormat="1" applyFont="1" applyFill="1" applyBorder="1" applyAlignment="1">
      <alignment horizontal="center"/>
    </xf>
    <xf numFmtId="0" fontId="3" fillId="2" borderId="2" xfId="65" applyFont="1" applyFill="1" applyBorder="1" applyAlignment="1"/>
    <xf numFmtId="0" fontId="7" fillId="2" borderId="4" xfId="65" applyFont="1" applyFill="1" applyBorder="1" applyAlignment="1">
      <alignment horizontal="center" vertical="top"/>
    </xf>
    <xf numFmtId="9" fontId="4" fillId="3" borderId="3" xfId="51" applyFont="1" applyFill="1" applyBorder="1" applyAlignment="1">
      <alignment horizontal="center" vertical="center"/>
    </xf>
    <xf numFmtId="176" fontId="8" fillId="3" borderId="3" xfId="65" applyNumberFormat="1" applyFont="1" applyFill="1" applyBorder="1" applyAlignment="1">
      <alignment horizontal="center" vertical="center"/>
    </xf>
    <xf numFmtId="9" fontId="7" fillId="0" borderId="3" xfId="65" applyNumberFormat="1" applyFont="1" applyFill="1" applyBorder="1" applyAlignment="1">
      <alignment horizontal="center" vertical="center"/>
    </xf>
    <xf numFmtId="0" fontId="9" fillId="0" borderId="3" xfId="65" applyFont="1" applyFill="1" applyBorder="1" applyAlignment="1">
      <alignment horizontal="left" vertical="center"/>
    </xf>
    <xf numFmtId="49" fontId="9" fillId="0" borderId="3" xfId="65" applyNumberFormat="1" applyFont="1" applyFill="1" applyBorder="1" applyAlignment="1">
      <alignment horizontal="center" vertical="center"/>
    </xf>
    <xf numFmtId="14" fontId="9" fillId="0" borderId="3" xfId="65" applyNumberFormat="1" applyFont="1" applyFill="1" applyBorder="1" applyAlignment="1">
      <alignment horizontal="center" vertical="center"/>
    </xf>
    <xf numFmtId="177" fontId="8" fillId="0" borderId="3" xfId="65" applyNumberFormat="1" applyFont="1" applyFill="1" applyBorder="1" applyAlignment="1">
      <alignment horizontal="center" vertical="center"/>
    </xf>
    <xf numFmtId="0" fontId="3" fillId="2" borderId="0" xfId="65" applyFont="1" applyFill="1" applyAlignment="1"/>
    <xf numFmtId="0" fontId="3" fillId="2" borderId="0" xfId="65" applyFont="1" applyFill="1" applyAlignment="1">
      <alignment horizontal="center"/>
    </xf>
    <xf numFmtId="0" fontId="10" fillId="2" borderId="0" xfId="65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7" fillId="2" borderId="3" xfId="65" applyFont="1" applyFill="1" applyBorder="1" applyAlignment="1">
      <alignment horizontal="center" vertical="center"/>
    </xf>
    <xf numFmtId="180" fontId="7" fillId="4" borderId="3" xfId="65" applyNumberFormat="1" applyFont="1" applyFill="1" applyBorder="1" applyAlignment="1">
      <alignment horizontal="center" vertical="center"/>
    </xf>
    <xf numFmtId="0" fontId="7" fillId="2" borderId="0" xfId="65" applyFont="1" applyFill="1" applyAlignment="1">
      <alignment horizontal="center"/>
    </xf>
    <xf numFmtId="180" fontId="7" fillId="2" borderId="3" xfId="65" applyNumberFormat="1" applyFont="1" applyFill="1" applyBorder="1" applyAlignment="1">
      <alignment horizontal="center" vertical="center"/>
    </xf>
    <xf numFmtId="181" fontId="7" fillId="2" borderId="3" xfId="65" applyNumberFormat="1" applyFont="1" applyFill="1" applyBorder="1" applyAlignment="1">
      <alignment horizontal="center" vertical="center"/>
    </xf>
    <xf numFmtId="177" fontId="7" fillId="2" borderId="3" xfId="65" applyNumberFormat="1" applyFont="1" applyFill="1" applyBorder="1" applyAlignment="1">
      <alignment horizontal="center" vertical="center"/>
    </xf>
    <xf numFmtId="179" fontId="7" fillId="2" borderId="3" xfId="65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9" fillId="0" borderId="3" xfId="65" applyNumberFormat="1" applyFont="1" applyFill="1" applyBorder="1" applyAlignment="1">
      <alignment horizontal="center" vertical="center"/>
    </xf>
    <xf numFmtId="0" fontId="11" fillId="0" borderId="5" xfId="68" applyFont="1" applyBorder="1" applyAlignment="1">
      <alignment horizontal="center" vertical="center"/>
    </xf>
    <xf numFmtId="0" fontId="12" fillId="0" borderId="1" xfId="68" applyFont="1" applyBorder="1" applyAlignment="1">
      <alignment vertical="center"/>
    </xf>
    <xf numFmtId="0" fontId="12" fillId="0" borderId="2" xfId="68" applyFont="1" applyBorder="1" applyAlignment="1">
      <alignment vertical="center"/>
    </xf>
    <xf numFmtId="57" fontId="12" fillId="0" borderId="2" xfId="68" applyNumberFormat="1" applyFont="1" applyBorder="1" applyAlignment="1">
      <alignment vertical="center"/>
    </xf>
    <xf numFmtId="0" fontId="12" fillId="0" borderId="4" xfId="68" applyFont="1" applyBorder="1" applyAlignment="1">
      <alignment vertical="center"/>
    </xf>
    <xf numFmtId="0" fontId="13" fillId="0" borderId="6" xfId="68" applyFont="1" applyBorder="1" applyAlignment="1">
      <alignment horizontal="center" vertical="center" wrapText="1"/>
    </xf>
    <xf numFmtId="0" fontId="14" fillId="0" borderId="6" xfId="68" applyFont="1" applyBorder="1" applyAlignment="1">
      <alignment horizontal="center" vertical="center"/>
    </xf>
    <xf numFmtId="0" fontId="13" fillId="0" borderId="3" xfId="68" applyFont="1" applyBorder="1" applyAlignment="1">
      <alignment horizontal="center" vertical="center" wrapText="1"/>
    </xf>
    <xf numFmtId="0" fontId="14" fillId="0" borderId="3" xfId="68" applyFont="1" applyBorder="1" applyAlignment="1">
      <alignment horizontal="center" vertical="center"/>
    </xf>
    <xf numFmtId="43" fontId="15" fillId="0" borderId="3" xfId="78" applyFont="1" applyFill="1" applyBorder="1" applyAlignment="1">
      <alignment horizontal="right" vertical="center"/>
    </xf>
    <xf numFmtId="180" fontId="15" fillId="0" borderId="3" xfId="68" applyNumberFormat="1" applyFont="1" applyFill="1" applyBorder="1" applyAlignment="1">
      <alignment horizontal="right" vertical="center"/>
    </xf>
    <xf numFmtId="0" fontId="14" fillId="0" borderId="5" xfId="68" applyFont="1" applyBorder="1" applyAlignment="1">
      <alignment horizontal="center" vertical="center" wrapText="1"/>
    </xf>
    <xf numFmtId="0" fontId="14" fillId="0" borderId="3" xfId="68" applyFont="1" applyBorder="1" applyAlignment="1">
      <alignment horizontal="center" vertical="center" wrapText="1"/>
    </xf>
    <xf numFmtId="0" fontId="14" fillId="0" borderId="7" xfId="68" applyFont="1" applyBorder="1" applyAlignment="1">
      <alignment horizontal="center" vertical="center" wrapText="1"/>
    </xf>
    <xf numFmtId="0" fontId="14" fillId="0" borderId="8" xfId="68" applyFont="1" applyBorder="1" applyAlignment="1">
      <alignment horizontal="center" vertical="center" wrapText="1"/>
    </xf>
    <xf numFmtId="0" fontId="14" fillId="0" borderId="9" xfId="68" applyFont="1" applyBorder="1" applyAlignment="1">
      <alignment horizontal="center" vertical="center" wrapText="1"/>
    </xf>
    <xf numFmtId="0" fontId="14" fillId="0" borderId="3" xfId="68" applyFont="1" applyBorder="1" applyAlignment="1">
      <alignment horizontal="left" vertical="center"/>
    </xf>
    <xf numFmtId="0" fontId="14" fillId="0" borderId="10" xfId="68" applyFont="1" applyBorder="1" applyAlignment="1">
      <alignment horizontal="center" vertical="center" wrapText="1"/>
    </xf>
    <xf numFmtId="0" fontId="14" fillId="0" borderId="11" xfId="68" applyFont="1" applyBorder="1" applyAlignment="1">
      <alignment horizontal="center" vertical="center" wrapText="1"/>
    </xf>
    <xf numFmtId="0" fontId="14" fillId="0" borderId="6" xfId="68" applyFont="1" applyBorder="1" applyAlignment="1">
      <alignment horizontal="center" vertical="center" wrapText="1"/>
    </xf>
    <xf numFmtId="0" fontId="14" fillId="0" borderId="12" xfId="68" applyFont="1" applyBorder="1" applyAlignment="1">
      <alignment horizontal="center" vertical="center" wrapText="1"/>
    </xf>
    <xf numFmtId="0" fontId="14" fillId="0" borderId="13" xfId="68" applyFont="1" applyBorder="1" applyAlignment="1">
      <alignment horizontal="center" vertical="center" wrapText="1"/>
    </xf>
    <xf numFmtId="0" fontId="14" fillId="0" borderId="1" xfId="68" applyFont="1" applyBorder="1" applyAlignment="1">
      <alignment horizontal="center" vertical="center"/>
    </xf>
    <xf numFmtId="0" fontId="14" fillId="0" borderId="2" xfId="68" applyFont="1" applyBorder="1" applyAlignment="1">
      <alignment horizontal="center" vertical="center"/>
    </xf>
    <xf numFmtId="0" fontId="14" fillId="0" borderId="4" xfId="68" applyFont="1" applyBorder="1" applyAlignment="1">
      <alignment horizontal="center" vertical="center"/>
    </xf>
    <xf numFmtId="43" fontId="15" fillId="0" borderId="3" xfId="78" applyFont="1" applyBorder="1" applyAlignment="1">
      <alignment horizontal="right" vertical="center"/>
    </xf>
    <xf numFmtId="0" fontId="15" fillId="0" borderId="3" xfId="68" applyFont="1" applyBorder="1" applyAlignment="1">
      <alignment horizontal="right" vertical="center"/>
    </xf>
    <xf numFmtId="0" fontId="16" fillId="0" borderId="5" xfId="68" applyFont="1" applyBorder="1" applyAlignment="1">
      <alignment horizontal="justify" vertical="center" wrapText="1"/>
    </xf>
    <xf numFmtId="0" fontId="16" fillId="0" borderId="5" xfId="68" applyFont="1" applyBorder="1" applyAlignment="1">
      <alignment horizontal="justify" vertical="center"/>
    </xf>
    <xf numFmtId="0" fontId="16" fillId="0" borderId="7" xfId="68" applyFont="1" applyBorder="1" applyAlignment="1">
      <alignment horizontal="justify" vertical="top" wrapText="1"/>
    </xf>
    <xf numFmtId="0" fontId="16" fillId="0" borderId="7" xfId="68" applyFont="1" applyBorder="1" applyAlignment="1">
      <alignment horizontal="justify" vertical="top"/>
    </xf>
    <xf numFmtId="0" fontId="16" fillId="0" borderId="6" xfId="68" applyFont="1" applyBorder="1" applyAlignment="1">
      <alignment horizontal="justify" vertical="top" wrapText="1"/>
    </xf>
    <xf numFmtId="0" fontId="16" fillId="0" borderId="6" xfId="68" applyFont="1" applyBorder="1" applyAlignment="1">
      <alignment horizontal="justify" vertical="top"/>
    </xf>
    <xf numFmtId="0" fontId="3" fillId="0" borderId="1" xfId="68" applyBorder="1" applyAlignment="1">
      <alignment horizontal="left" vertical="top" wrapText="1"/>
    </xf>
    <xf numFmtId="0" fontId="3" fillId="0" borderId="2" xfId="68" applyBorder="1" applyAlignment="1">
      <alignment horizontal="left" vertical="top" wrapText="1"/>
    </xf>
    <xf numFmtId="0" fontId="3" fillId="0" borderId="4" xfId="68" applyBorder="1" applyAlignment="1">
      <alignment horizontal="left" vertical="top" wrapText="1"/>
    </xf>
    <xf numFmtId="180" fontId="15" fillId="0" borderId="0" xfId="68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12" fillId="2" borderId="0" xfId="0" applyFont="1" applyFill="1">
      <alignment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180" fontId="1" fillId="0" borderId="0" xfId="0" applyNumberFormat="1" applyFont="1">
      <alignment vertical="center"/>
    </xf>
    <xf numFmtId="181" fontId="0" fillId="2" borderId="0" xfId="0" applyNumberForma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178" fontId="18" fillId="0" borderId="3" xfId="0" applyNumberFormat="1" applyFont="1" applyFill="1" applyBorder="1" applyAlignment="1">
      <alignment horizontal="center" vertical="center"/>
    </xf>
    <xf numFmtId="0" fontId="19" fillId="0" borderId="3" xfId="66" applyFont="1" applyFill="1" applyBorder="1" applyAlignment="1">
      <alignment horizontal="center" vertical="center"/>
    </xf>
    <xf numFmtId="0" fontId="19" fillId="0" borderId="5" xfId="66" applyFont="1" applyFill="1" applyBorder="1" applyAlignment="1">
      <alignment horizontal="center" vertical="center"/>
    </xf>
    <xf numFmtId="178" fontId="19" fillId="0" borderId="5" xfId="66" applyNumberFormat="1" applyFont="1" applyFill="1" applyBorder="1" applyAlignment="1">
      <alignment horizontal="center" vertical="center"/>
    </xf>
    <xf numFmtId="0" fontId="19" fillId="0" borderId="3" xfId="66" applyFont="1" applyFill="1" applyBorder="1" applyAlignment="1">
      <alignment horizontal="center" vertical="center" shrinkToFit="1"/>
    </xf>
    <xf numFmtId="0" fontId="19" fillId="0" borderId="6" xfId="66" applyFont="1" applyFill="1" applyBorder="1" applyAlignment="1">
      <alignment horizontal="center" vertical="center"/>
    </xf>
    <xf numFmtId="178" fontId="19" fillId="0" borderId="6" xfId="66" applyNumberFormat="1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/>
    </xf>
    <xf numFmtId="0" fontId="17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180" fontId="22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180" fontId="23" fillId="0" borderId="3" xfId="1" applyNumberFormat="1" applyFont="1" applyFill="1" applyBorder="1" applyAlignment="1">
      <alignment horizontal="center" vertical="center"/>
    </xf>
    <xf numFmtId="43" fontId="23" fillId="0" borderId="3" xfId="1" applyFont="1" applyFill="1" applyBorder="1" applyAlignment="1">
      <alignment horizontal="center" vertical="center"/>
    </xf>
    <xf numFmtId="43" fontId="24" fillId="0" borderId="3" xfId="1" applyFont="1" applyFill="1" applyBorder="1" applyAlignment="1">
      <alignment horizontal="center" vertical="center"/>
    </xf>
    <xf numFmtId="43" fontId="19" fillId="0" borderId="3" xfId="1" applyFont="1" applyFill="1" applyBorder="1" applyAlignment="1">
      <alignment horizontal="center" vertical="center"/>
    </xf>
    <xf numFmtId="43" fontId="1" fillId="0" borderId="3" xfId="1" applyFont="1" applyFill="1" applyBorder="1">
      <alignment vertical="center"/>
    </xf>
    <xf numFmtId="180" fontId="1" fillId="0" borderId="3" xfId="0" applyNumberFormat="1" applyFont="1" applyFill="1" applyBorder="1">
      <alignment vertical="center"/>
    </xf>
    <xf numFmtId="0" fontId="0" fillId="2" borderId="3" xfId="0" applyFill="1" applyBorder="1">
      <alignment vertical="center"/>
    </xf>
    <xf numFmtId="181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181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21" fillId="5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180" fontId="1" fillId="0" borderId="3" xfId="0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178" fontId="25" fillId="0" borderId="3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0" fontId="25" fillId="0" borderId="3" xfId="0" applyFont="1" applyFill="1" applyBorder="1">
      <alignment vertical="center"/>
    </xf>
    <xf numFmtId="178" fontId="0" fillId="2" borderId="0" xfId="0" applyNumberFormat="1" applyFill="1" applyAlignment="1">
      <alignment horizontal="center" vertical="center"/>
    </xf>
    <xf numFmtId="0" fontId="17" fillId="2" borderId="0" xfId="0" applyFont="1" applyFill="1">
      <alignment vertical="center"/>
    </xf>
    <xf numFmtId="43" fontId="26" fillId="0" borderId="3" xfId="0" applyNumberFormat="1" applyFont="1" applyFill="1" applyBorder="1" applyAlignment="1">
      <alignment horizontal="right" vertical="center" shrinkToFit="1"/>
    </xf>
    <xf numFmtId="180" fontId="26" fillId="0" borderId="3" xfId="0" applyNumberFormat="1" applyFont="1" applyFill="1" applyBorder="1" applyAlignment="1">
      <alignment horizontal="right" vertical="center" shrinkToFit="1"/>
    </xf>
    <xf numFmtId="0" fontId="0" fillId="2" borderId="0" xfId="0" applyFont="1" applyFill="1">
      <alignment vertical="center"/>
    </xf>
    <xf numFmtId="180" fontId="1" fillId="2" borderId="0" xfId="0" applyNumberFormat="1" applyFont="1" applyFill="1">
      <alignment vertical="center"/>
    </xf>
    <xf numFmtId="181" fontId="12" fillId="2" borderId="0" xfId="0" applyNumberFormat="1" applyFont="1" applyFill="1" applyAlignment="1">
      <alignment horizontal="center" vertical="center"/>
    </xf>
    <xf numFmtId="0" fontId="12" fillId="0" borderId="0" xfId="0" applyFont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" fillId="2" borderId="3" xfId="66" applyFont="1" applyFill="1" applyBorder="1" applyAlignment="1">
      <alignment horizontal="center" vertical="center"/>
    </xf>
    <xf numFmtId="0" fontId="1" fillId="2" borderId="5" xfId="66" applyFont="1" applyFill="1" applyBorder="1" applyAlignment="1">
      <alignment horizontal="center" vertical="center"/>
    </xf>
    <xf numFmtId="0" fontId="1" fillId="2" borderId="3" xfId="66" applyFont="1" applyFill="1" applyBorder="1" applyAlignment="1">
      <alignment horizontal="center" vertical="center" shrinkToFit="1"/>
    </xf>
    <xf numFmtId="0" fontId="1" fillId="2" borderId="6" xfId="66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Fill="1" applyBorder="1" applyAlignment="1"/>
    <xf numFmtId="178" fontId="5" fillId="0" borderId="3" xfId="0" applyNumberFormat="1" applyFont="1" applyFill="1" applyBorder="1" applyAlignment="1"/>
    <xf numFmtId="0" fontId="5" fillId="0" borderId="3" xfId="0" applyNumberFormat="1" applyFont="1" applyFill="1" applyBorder="1" applyAlignment="1"/>
    <xf numFmtId="0" fontId="22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180" fontId="1" fillId="0" borderId="3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/>
    <xf numFmtId="43" fontId="1" fillId="0" borderId="3" xfId="1" applyFont="1" applyBorder="1">
      <alignment vertical="center"/>
    </xf>
    <xf numFmtId="0" fontId="5" fillId="6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7" fillId="2" borderId="3" xfId="0" applyFont="1" applyFill="1" applyBorder="1">
      <alignment vertical="center"/>
    </xf>
    <xf numFmtId="0" fontId="0" fillId="2" borderId="3" xfId="0" applyFont="1" applyFill="1" applyBorder="1">
      <alignment vertical="center"/>
    </xf>
    <xf numFmtId="43" fontId="1" fillId="2" borderId="3" xfId="1" applyFont="1" applyFill="1" applyBorder="1">
      <alignment vertical="center"/>
    </xf>
    <xf numFmtId="0" fontId="14" fillId="0" borderId="3" xfId="68" applyFont="1" applyBorder="1" applyAlignment="1" quotePrefix="1">
      <alignment horizontal="center" vertical="center"/>
    </xf>
  </cellXfs>
  <cellStyles count="8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 2" xfId="49"/>
    <cellStyle name="常规 6" xfId="50"/>
    <cellStyle name="百分比 2" xfId="51"/>
    <cellStyle name="常规 5 2" xfId="52"/>
    <cellStyle name="常规 12" xfId="53"/>
    <cellStyle name="常规 8 2" xfId="54"/>
    <cellStyle name="常规 2 2 2" xfId="55"/>
    <cellStyle name="常规 2 2" xfId="56"/>
    <cellStyle name="常规 10" xfId="57"/>
    <cellStyle name="常规 2 3" xfId="58"/>
    <cellStyle name="常规 11" xfId="59"/>
    <cellStyle name="常规 11 2" xfId="60"/>
    <cellStyle name="常规 13" xfId="61"/>
    <cellStyle name="常规 12 2" xfId="62"/>
    <cellStyle name="常规 14" xfId="63"/>
    <cellStyle name="常规 14 2" xfId="64"/>
    <cellStyle name="常规 15" xfId="65"/>
    <cellStyle name="常规 2" xfId="66"/>
    <cellStyle name="常规 2 3 2" xfId="67"/>
    <cellStyle name="常规 3" xfId="68"/>
    <cellStyle name="常规 4" xfId="69"/>
    <cellStyle name="常规 4 2" xfId="70"/>
    <cellStyle name="常规 5" xfId="71"/>
    <cellStyle name="常规 6 2" xfId="72"/>
    <cellStyle name="常规 7" xfId="73"/>
    <cellStyle name="常规 7 2" xfId="74"/>
    <cellStyle name="常规 8" xfId="75"/>
    <cellStyle name="常规 9" xfId="76"/>
    <cellStyle name="常规 9 2" xfId="77"/>
    <cellStyle name="千位分隔 2" xfId="78"/>
    <cellStyle name="千位分隔 2 2" xfId="79"/>
    <cellStyle name="千位分隔 2 2 2" xfId="80"/>
  </cellStyles>
  <tableStyles count="0" defaultTableStyle="TableStyleMedium9" defaultPivotStyle="PivotStyleLight16"/>
  <colors>
    <mruColors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L889"/>
  <sheetViews>
    <sheetView zoomScale="90" zoomScaleNormal="90" topLeftCell="F1" workbookViewId="0">
      <pane ySplit="3" topLeftCell="A91" activePane="bottomLeft" state="frozen"/>
      <selection/>
      <selection pane="bottomLeft" activeCell="H94" sqref="H94"/>
    </sheetView>
  </sheetViews>
  <sheetFormatPr defaultColWidth="9" defaultRowHeight="15.6"/>
  <cols>
    <col min="1" max="1" width="4.5" style="4" customWidth="1"/>
    <col min="2" max="3" width="11.75" style="4" customWidth="1"/>
    <col min="4" max="4" width="10.5" style="4" customWidth="1"/>
    <col min="5" max="5" width="11.25" style="4" customWidth="1"/>
    <col min="6" max="6" width="22.125" style="82" customWidth="1"/>
    <col min="7" max="7" width="15.875" customWidth="1"/>
    <col min="8" max="8" width="31.375" customWidth="1"/>
    <col min="9" max="9" width="11.5" customWidth="1"/>
    <col min="10" max="11" width="14.375" customWidth="1"/>
    <col min="12" max="12" width="17.75" customWidth="1"/>
    <col min="13" max="13" width="18.625" customWidth="1"/>
    <col min="14" max="14" width="8.10833333333333" style="40" customWidth="1"/>
    <col min="15" max="38" width="9" style="3"/>
  </cols>
  <sheetData>
    <row r="1" ht="51" customHeight="1" spans="1:13">
      <c r="A1" s="141" t="s">
        <v>0</v>
      </c>
      <c r="B1" s="141"/>
      <c r="C1" s="141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ht="13.15" customHeight="1" spans="1:13">
      <c r="A2" s="143" t="s">
        <v>1</v>
      </c>
      <c r="B2" s="144" t="s">
        <v>2</v>
      </c>
      <c r="C2" s="144" t="s">
        <v>3</v>
      </c>
      <c r="D2" s="143" t="s">
        <v>4</v>
      </c>
      <c r="E2" s="143" t="s">
        <v>5</v>
      </c>
      <c r="F2" s="145" t="s">
        <v>6</v>
      </c>
      <c r="G2" s="145" t="s">
        <v>7</v>
      </c>
      <c r="H2" s="145" t="s">
        <v>8</v>
      </c>
      <c r="I2" s="151" t="s">
        <v>9</v>
      </c>
      <c r="J2" s="151"/>
      <c r="K2" s="151"/>
      <c r="L2" s="151"/>
      <c r="M2" s="152" t="s">
        <v>10</v>
      </c>
    </row>
    <row r="3" s="79" customFormat="1" ht="20.45" customHeight="1" spans="1:38">
      <c r="A3" s="143"/>
      <c r="B3" s="146"/>
      <c r="C3" s="146"/>
      <c r="D3" s="143"/>
      <c r="E3" s="143"/>
      <c r="F3" s="145"/>
      <c r="G3" s="145"/>
      <c r="H3" s="145"/>
      <c r="I3" s="143" t="s">
        <v>11</v>
      </c>
      <c r="J3" s="153" t="s">
        <v>12</v>
      </c>
      <c r="K3" s="153" t="s">
        <v>13</v>
      </c>
      <c r="L3" s="153" t="s">
        <v>14</v>
      </c>
      <c r="M3" s="152"/>
      <c r="N3" s="32" t="s">
        <v>15</v>
      </c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</row>
    <row r="4" spans="1:38">
      <c r="A4" s="147">
        <v>1</v>
      </c>
      <c r="B4" s="148" t="s">
        <v>16</v>
      </c>
      <c r="C4" s="149">
        <v>45425</v>
      </c>
      <c r="D4" s="148" t="s">
        <v>17</v>
      </c>
      <c r="E4" s="148" t="s">
        <v>18</v>
      </c>
      <c r="F4" s="148" t="s">
        <v>19</v>
      </c>
      <c r="G4" s="148" t="s">
        <v>20</v>
      </c>
      <c r="H4" s="150" t="s">
        <v>21</v>
      </c>
      <c r="I4" s="148">
        <v>1</v>
      </c>
      <c r="J4" s="148">
        <v>70796.46</v>
      </c>
      <c r="K4" s="148">
        <v>9203.54</v>
      </c>
      <c r="L4" s="148">
        <v>80000</v>
      </c>
      <c r="M4" s="154">
        <v>56475.63</v>
      </c>
      <c r="N4" s="155">
        <v>1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147">
        <v>2</v>
      </c>
      <c r="B5" s="148" t="s">
        <v>22</v>
      </c>
      <c r="C5" s="149">
        <v>45418</v>
      </c>
      <c r="D5" s="148" t="s">
        <v>23</v>
      </c>
      <c r="E5" s="148" t="s">
        <v>24</v>
      </c>
      <c r="F5" s="148" t="s">
        <v>25</v>
      </c>
      <c r="G5" s="150" t="s">
        <v>20</v>
      </c>
      <c r="H5" s="150" t="s">
        <v>21</v>
      </c>
      <c r="I5" s="148">
        <v>1</v>
      </c>
      <c r="J5" s="148">
        <v>51327.43</v>
      </c>
      <c r="K5" s="148">
        <v>6672.57</v>
      </c>
      <c r="L5" s="148">
        <v>58000</v>
      </c>
      <c r="M5" s="154">
        <v>43448.77</v>
      </c>
      <c r="N5" s="155">
        <v>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147">
        <v>3</v>
      </c>
      <c r="B6" s="148" t="s">
        <v>26</v>
      </c>
      <c r="C6" s="149">
        <v>45418</v>
      </c>
      <c r="D6" s="148" t="s">
        <v>23</v>
      </c>
      <c r="E6" s="148" t="s">
        <v>24</v>
      </c>
      <c r="F6" s="148" t="s">
        <v>25</v>
      </c>
      <c r="G6" s="150" t="s">
        <v>20</v>
      </c>
      <c r="H6" s="150" t="s">
        <v>21</v>
      </c>
      <c r="I6" s="148">
        <v>1</v>
      </c>
      <c r="J6" s="148">
        <v>51327.43</v>
      </c>
      <c r="K6" s="148">
        <v>6672.57</v>
      </c>
      <c r="L6" s="148">
        <v>58000</v>
      </c>
      <c r="M6" s="154">
        <v>42846.05</v>
      </c>
      <c r="N6" s="155">
        <v>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147">
        <v>4</v>
      </c>
      <c r="B7" s="148" t="s">
        <v>27</v>
      </c>
      <c r="C7" s="149">
        <v>45418</v>
      </c>
      <c r="D7" s="148" t="s">
        <v>23</v>
      </c>
      <c r="E7" s="148" t="s">
        <v>24</v>
      </c>
      <c r="F7" s="148" t="s">
        <v>25</v>
      </c>
      <c r="G7" s="150" t="s">
        <v>20</v>
      </c>
      <c r="H7" s="150" t="s">
        <v>21</v>
      </c>
      <c r="I7" s="148">
        <v>1</v>
      </c>
      <c r="J7" s="148">
        <v>51327.43</v>
      </c>
      <c r="K7" s="148">
        <v>6672.57</v>
      </c>
      <c r="L7" s="148">
        <v>58000</v>
      </c>
      <c r="M7" s="154">
        <v>43297.51</v>
      </c>
      <c r="N7" s="155">
        <v>1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47">
        <v>5</v>
      </c>
      <c r="B8" s="148" t="s">
        <v>28</v>
      </c>
      <c r="C8" s="149">
        <v>45418</v>
      </c>
      <c r="D8" s="148" t="s">
        <v>23</v>
      </c>
      <c r="E8" s="148" t="s">
        <v>24</v>
      </c>
      <c r="F8" s="148" t="s">
        <v>25</v>
      </c>
      <c r="G8" s="150" t="s">
        <v>20</v>
      </c>
      <c r="H8" s="150" t="s">
        <v>21</v>
      </c>
      <c r="I8" s="148">
        <v>1</v>
      </c>
      <c r="J8" s="148">
        <v>51327.43</v>
      </c>
      <c r="K8" s="148">
        <v>6672.57</v>
      </c>
      <c r="L8" s="148">
        <v>58000</v>
      </c>
      <c r="M8" s="154">
        <v>43024.29</v>
      </c>
      <c r="N8" s="155">
        <v>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47">
        <v>6</v>
      </c>
      <c r="B9" s="148" t="s">
        <v>29</v>
      </c>
      <c r="C9" s="149">
        <v>45418</v>
      </c>
      <c r="D9" s="148" t="s">
        <v>23</v>
      </c>
      <c r="E9" s="148" t="s">
        <v>24</v>
      </c>
      <c r="F9" s="148" t="s">
        <v>25</v>
      </c>
      <c r="G9" s="150" t="s">
        <v>20</v>
      </c>
      <c r="H9" s="150" t="s">
        <v>21</v>
      </c>
      <c r="I9" s="148">
        <v>1</v>
      </c>
      <c r="J9" s="148">
        <v>51327.44</v>
      </c>
      <c r="K9" s="148">
        <v>6672.56</v>
      </c>
      <c r="L9" s="148">
        <v>58000</v>
      </c>
      <c r="M9" s="154">
        <v>43024.29</v>
      </c>
      <c r="N9" s="155">
        <v>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147">
        <v>7</v>
      </c>
      <c r="B10" s="148" t="s">
        <v>30</v>
      </c>
      <c r="C10" s="149">
        <v>45418</v>
      </c>
      <c r="D10" s="148" t="s">
        <v>23</v>
      </c>
      <c r="E10" s="148" t="s">
        <v>24</v>
      </c>
      <c r="F10" s="148" t="s">
        <v>25</v>
      </c>
      <c r="G10" s="150" t="s">
        <v>20</v>
      </c>
      <c r="H10" s="150" t="s">
        <v>21</v>
      </c>
      <c r="I10" s="148">
        <v>1</v>
      </c>
      <c r="J10" s="148">
        <v>51327.44</v>
      </c>
      <c r="K10" s="148">
        <v>6672.56</v>
      </c>
      <c r="L10" s="148">
        <v>58000</v>
      </c>
      <c r="M10" s="154">
        <v>43024.29</v>
      </c>
      <c r="N10" s="155">
        <v>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47">
        <v>8</v>
      </c>
      <c r="B11" s="148" t="s">
        <v>31</v>
      </c>
      <c r="C11" s="149">
        <v>45418</v>
      </c>
      <c r="D11" s="148" t="s">
        <v>23</v>
      </c>
      <c r="E11" s="148" t="s">
        <v>24</v>
      </c>
      <c r="F11" s="148" t="s">
        <v>25</v>
      </c>
      <c r="G11" s="150" t="s">
        <v>20</v>
      </c>
      <c r="H11" s="150" t="s">
        <v>21</v>
      </c>
      <c r="I11" s="148">
        <v>1</v>
      </c>
      <c r="J11" s="148">
        <v>51327.44</v>
      </c>
      <c r="K11" s="148">
        <v>6672.56</v>
      </c>
      <c r="L11" s="148">
        <v>58000</v>
      </c>
      <c r="M11" s="154">
        <v>43024.29</v>
      </c>
      <c r="N11" s="155">
        <v>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147">
        <v>9</v>
      </c>
      <c r="B12" s="148" t="s">
        <v>32</v>
      </c>
      <c r="C12" s="149">
        <v>45419</v>
      </c>
      <c r="D12" s="148" t="s">
        <v>23</v>
      </c>
      <c r="E12" s="148" t="s">
        <v>33</v>
      </c>
      <c r="F12" s="148" t="s">
        <v>25</v>
      </c>
      <c r="G12" s="150" t="s">
        <v>20</v>
      </c>
      <c r="H12" s="150" t="s">
        <v>21</v>
      </c>
      <c r="I12" s="148">
        <v>1</v>
      </c>
      <c r="J12" s="148">
        <v>50442.48</v>
      </c>
      <c r="K12" s="148">
        <v>6557.52</v>
      </c>
      <c r="L12" s="148">
        <v>57000</v>
      </c>
      <c r="M12" s="154">
        <v>44249.98</v>
      </c>
      <c r="N12" s="155">
        <v>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47">
        <v>10</v>
      </c>
      <c r="B13" s="148" t="s">
        <v>34</v>
      </c>
      <c r="C13" s="149">
        <v>45420</v>
      </c>
      <c r="D13" s="148" t="s">
        <v>23</v>
      </c>
      <c r="E13" s="148" t="s">
        <v>35</v>
      </c>
      <c r="F13" s="148" t="s">
        <v>25</v>
      </c>
      <c r="G13" s="150" t="s">
        <v>20</v>
      </c>
      <c r="H13" s="150" t="s">
        <v>21</v>
      </c>
      <c r="I13" s="148">
        <v>1</v>
      </c>
      <c r="J13" s="148">
        <v>79203.54</v>
      </c>
      <c r="K13" s="148">
        <v>10296.46</v>
      </c>
      <c r="L13" s="148">
        <v>89500</v>
      </c>
      <c r="M13" s="154">
        <v>63808.75</v>
      </c>
      <c r="N13" s="155">
        <v>1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147">
        <v>11</v>
      </c>
      <c r="B14" s="148" t="s">
        <v>36</v>
      </c>
      <c r="C14" s="149">
        <v>45419</v>
      </c>
      <c r="D14" s="148" t="s">
        <v>23</v>
      </c>
      <c r="E14" s="148" t="s">
        <v>37</v>
      </c>
      <c r="F14" s="148" t="s">
        <v>25</v>
      </c>
      <c r="G14" s="150" t="s">
        <v>20</v>
      </c>
      <c r="H14" s="150" t="s">
        <v>21</v>
      </c>
      <c r="I14" s="148">
        <v>1</v>
      </c>
      <c r="J14" s="148">
        <v>49115.04</v>
      </c>
      <c r="K14" s="148">
        <v>6384.96</v>
      </c>
      <c r="L14" s="148">
        <v>55500</v>
      </c>
      <c r="M14" s="154">
        <v>38649.73</v>
      </c>
      <c r="N14" s="155">
        <v>1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147">
        <v>12</v>
      </c>
      <c r="B15" s="148" t="s">
        <v>38</v>
      </c>
      <c r="C15" s="149">
        <v>45419</v>
      </c>
      <c r="D15" s="148" t="s">
        <v>23</v>
      </c>
      <c r="E15" s="148" t="s">
        <v>37</v>
      </c>
      <c r="F15" s="148" t="s">
        <v>25</v>
      </c>
      <c r="G15" s="150" t="s">
        <v>20</v>
      </c>
      <c r="H15" s="150" t="s">
        <v>21</v>
      </c>
      <c r="I15" s="148">
        <v>1</v>
      </c>
      <c r="J15" s="148">
        <v>49115.05</v>
      </c>
      <c r="K15" s="148">
        <v>6384.95</v>
      </c>
      <c r="L15" s="148">
        <v>55500</v>
      </c>
      <c r="M15" s="154">
        <v>38649.73</v>
      </c>
      <c r="N15" s="155">
        <v>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47">
        <v>13</v>
      </c>
      <c r="B16" s="148" t="s">
        <v>39</v>
      </c>
      <c r="C16" s="149">
        <v>45419</v>
      </c>
      <c r="D16" s="148" t="s">
        <v>23</v>
      </c>
      <c r="E16" s="148" t="s">
        <v>37</v>
      </c>
      <c r="F16" s="148" t="s">
        <v>25</v>
      </c>
      <c r="G16" s="150" t="s">
        <v>20</v>
      </c>
      <c r="H16" s="150" t="s">
        <v>21</v>
      </c>
      <c r="I16" s="148">
        <v>1</v>
      </c>
      <c r="J16" s="148">
        <v>50000</v>
      </c>
      <c r="K16" s="148">
        <v>6500</v>
      </c>
      <c r="L16" s="148">
        <v>56500</v>
      </c>
      <c r="M16" s="154">
        <v>40432.54</v>
      </c>
      <c r="N16" s="155">
        <v>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147">
        <v>14</v>
      </c>
      <c r="B17" s="148" t="s">
        <v>40</v>
      </c>
      <c r="C17" s="149">
        <v>45419</v>
      </c>
      <c r="D17" s="148" t="s">
        <v>23</v>
      </c>
      <c r="E17" s="148" t="s">
        <v>37</v>
      </c>
      <c r="F17" s="148" t="s">
        <v>25</v>
      </c>
      <c r="G17" s="150" t="s">
        <v>20</v>
      </c>
      <c r="H17" s="150" t="s">
        <v>21</v>
      </c>
      <c r="I17" s="148">
        <v>1</v>
      </c>
      <c r="J17" s="148">
        <v>50000</v>
      </c>
      <c r="K17" s="148">
        <v>6500</v>
      </c>
      <c r="L17" s="148">
        <v>56500</v>
      </c>
      <c r="M17" s="154">
        <v>40432.73</v>
      </c>
      <c r="N17" s="155">
        <v>1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47">
        <v>15</v>
      </c>
      <c r="B18" s="148" t="s">
        <v>41</v>
      </c>
      <c r="C18" s="149">
        <v>45407</v>
      </c>
      <c r="D18" s="148" t="s">
        <v>42</v>
      </c>
      <c r="E18" s="148" t="s">
        <v>43</v>
      </c>
      <c r="F18" s="148" t="s">
        <v>44</v>
      </c>
      <c r="G18" s="150" t="s">
        <v>20</v>
      </c>
      <c r="H18" s="150" t="s">
        <v>21</v>
      </c>
      <c r="I18" s="148">
        <v>1</v>
      </c>
      <c r="J18" s="148">
        <v>47168.14</v>
      </c>
      <c r="K18" s="148">
        <v>6131.86</v>
      </c>
      <c r="L18" s="148">
        <v>53300</v>
      </c>
      <c r="M18" s="154">
        <v>48727.92</v>
      </c>
      <c r="N18" s="155">
        <v>1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47">
        <v>16</v>
      </c>
      <c r="B19" s="148" t="s">
        <v>45</v>
      </c>
      <c r="C19" s="149">
        <v>45407</v>
      </c>
      <c r="D19" s="148" t="s">
        <v>42</v>
      </c>
      <c r="E19" s="148" t="s">
        <v>43</v>
      </c>
      <c r="F19" s="148" t="s">
        <v>44</v>
      </c>
      <c r="G19" s="150" t="s">
        <v>20</v>
      </c>
      <c r="H19" s="150" t="s">
        <v>21</v>
      </c>
      <c r="I19" s="148">
        <v>1</v>
      </c>
      <c r="J19" s="148">
        <v>47168.14</v>
      </c>
      <c r="K19" s="148">
        <v>6131.86</v>
      </c>
      <c r="L19" s="148">
        <v>53300</v>
      </c>
      <c r="M19" s="154">
        <v>48727.92</v>
      </c>
      <c r="N19" s="155">
        <v>1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147">
        <v>17</v>
      </c>
      <c r="B20" s="148" t="s">
        <v>46</v>
      </c>
      <c r="C20" s="149">
        <v>45407</v>
      </c>
      <c r="D20" s="148" t="s">
        <v>42</v>
      </c>
      <c r="E20" s="148" t="s">
        <v>43</v>
      </c>
      <c r="F20" s="148" t="s">
        <v>44</v>
      </c>
      <c r="G20" s="150" t="s">
        <v>20</v>
      </c>
      <c r="H20" s="150" t="s">
        <v>21</v>
      </c>
      <c r="I20" s="148">
        <v>1</v>
      </c>
      <c r="J20" s="148">
        <v>47168.14</v>
      </c>
      <c r="K20" s="148">
        <v>6131.86</v>
      </c>
      <c r="L20" s="148">
        <v>53300</v>
      </c>
      <c r="M20" s="154">
        <v>48727.92</v>
      </c>
      <c r="N20" s="155">
        <v>1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47">
        <v>18</v>
      </c>
      <c r="B21" s="148" t="s">
        <v>47</v>
      </c>
      <c r="C21" s="149">
        <v>45407</v>
      </c>
      <c r="D21" s="148" t="s">
        <v>42</v>
      </c>
      <c r="E21" s="148" t="s">
        <v>43</v>
      </c>
      <c r="F21" s="148" t="s">
        <v>44</v>
      </c>
      <c r="G21" s="150" t="s">
        <v>20</v>
      </c>
      <c r="H21" s="150" t="s">
        <v>21</v>
      </c>
      <c r="I21" s="148">
        <v>1</v>
      </c>
      <c r="J21" s="148">
        <v>47168.14</v>
      </c>
      <c r="K21" s="148">
        <v>6131.86</v>
      </c>
      <c r="L21" s="148">
        <v>53300</v>
      </c>
      <c r="M21" s="154">
        <v>48727.92</v>
      </c>
      <c r="N21" s="155">
        <v>1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47">
        <v>19</v>
      </c>
      <c r="B22" s="148" t="s">
        <v>48</v>
      </c>
      <c r="C22" s="149">
        <v>45407</v>
      </c>
      <c r="D22" s="148" t="s">
        <v>42</v>
      </c>
      <c r="E22" s="148" t="s">
        <v>43</v>
      </c>
      <c r="F22" s="148" t="s">
        <v>44</v>
      </c>
      <c r="G22" s="150" t="s">
        <v>20</v>
      </c>
      <c r="H22" s="150" t="s">
        <v>21</v>
      </c>
      <c r="I22" s="148">
        <v>1</v>
      </c>
      <c r="J22" s="148">
        <v>47168.14</v>
      </c>
      <c r="K22" s="148">
        <v>6131.86</v>
      </c>
      <c r="L22" s="148">
        <v>53300</v>
      </c>
      <c r="M22" s="154">
        <v>47875.94</v>
      </c>
      <c r="N22" s="155">
        <v>1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47">
        <v>20</v>
      </c>
      <c r="B23" s="148" t="s">
        <v>49</v>
      </c>
      <c r="C23" s="149">
        <v>45407</v>
      </c>
      <c r="D23" s="148" t="s">
        <v>42</v>
      </c>
      <c r="E23" s="148" t="s">
        <v>43</v>
      </c>
      <c r="F23" s="148" t="s">
        <v>44</v>
      </c>
      <c r="G23" s="150" t="s">
        <v>20</v>
      </c>
      <c r="H23" s="150" t="s">
        <v>21</v>
      </c>
      <c r="I23" s="148">
        <v>1</v>
      </c>
      <c r="J23" s="148">
        <v>47168.15</v>
      </c>
      <c r="K23" s="148">
        <v>6131.85</v>
      </c>
      <c r="L23" s="148">
        <v>53300</v>
      </c>
      <c r="M23" s="154">
        <v>47910.19</v>
      </c>
      <c r="N23" s="155">
        <v>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147">
        <v>21</v>
      </c>
      <c r="B24" s="148" t="s">
        <v>50</v>
      </c>
      <c r="C24" s="149">
        <v>45405</v>
      </c>
      <c r="D24" s="148" t="s">
        <v>23</v>
      </c>
      <c r="E24" s="148" t="s">
        <v>51</v>
      </c>
      <c r="F24" s="148" t="s">
        <v>44</v>
      </c>
      <c r="G24" s="150" t="s">
        <v>20</v>
      </c>
      <c r="H24" s="150" t="s">
        <v>21</v>
      </c>
      <c r="I24" s="148">
        <v>1</v>
      </c>
      <c r="J24" s="148">
        <v>65221.24</v>
      </c>
      <c r="K24" s="148">
        <v>8478.76</v>
      </c>
      <c r="L24" s="148">
        <v>73700</v>
      </c>
      <c r="M24" s="154">
        <v>66025.98</v>
      </c>
      <c r="N24" s="155">
        <v>1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47">
        <v>22</v>
      </c>
      <c r="B25" s="148" t="s">
        <v>52</v>
      </c>
      <c r="C25" s="149">
        <v>45406</v>
      </c>
      <c r="D25" s="148" t="s">
        <v>23</v>
      </c>
      <c r="E25" s="148" t="s">
        <v>53</v>
      </c>
      <c r="F25" s="148" t="s">
        <v>44</v>
      </c>
      <c r="G25" s="150" t="s">
        <v>20</v>
      </c>
      <c r="H25" s="150" t="s">
        <v>21</v>
      </c>
      <c r="I25" s="148">
        <v>1</v>
      </c>
      <c r="J25" s="148">
        <v>60796.46</v>
      </c>
      <c r="K25" s="148">
        <v>7903.54</v>
      </c>
      <c r="L25" s="148">
        <v>68700</v>
      </c>
      <c r="M25" s="154">
        <v>60062.95</v>
      </c>
      <c r="N25" s="155">
        <v>1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47">
        <v>23</v>
      </c>
      <c r="B26" s="148" t="s">
        <v>54</v>
      </c>
      <c r="C26" s="149">
        <v>45406</v>
      </c>
      <c r="D26" s="148" t="s">
        <v>23</v>
      </c>
      <c r="E26" s="148" t="s">
        <v>53</v>
      </c>
      <c r="F26" s="148" t="s">
        <v>44</v>
      </c>
      <c r="G26" s="150" t="s">
        <v>20</v>
      </c>
      <c r="H26" s="150" t="s">
        <v>21</v>
      </c>
      <c r="I26" s="148">
        <v>1</v>
      </c>
      <c r="J26" s="148">
        <v>60796.46</v>
      </c>
      <c r="K26" s="148">
        <v>7903.54</v>
      </c>
      <c r="L26" s="148">
        <v>68700</v>
      </c>
      <c r="M26" s="154">
        <v>60062.95</v>
      </c>
      <c r="N26" s="155">
        <v>1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147">
        <v>24</v>
      </c>
      <c r="B27" s="148" t="s">
        <v>55</v>
      </c>
      <c r="C27" s="149">
        <v>45404</v>
      </c>
      <c r="D27" s="148" t="s">
        <v>23</v>
      </c>
      <c r="E27" s="148" t="s">
        <v>56</v>
      </c>
      <c r="F27" s="148" t="s">
        <v>44</v>
      </c>
      <c r="G27" s="148" t="s">
        <v>57</v>
      </c>
      <c r="H27" s="150" t="s">
        <v>58</v>
      </c>
      <c r="I27" s="148">
        <v>1</v>
      </c>
      <c r="J27" s="148">
        <v>48230.09</v>
      </c>
      <c r="K27" s="148">
        <v>6269.91</v>
      </c>
      <c r="L27" s="148">
        <v>54500</v>
      </c>
      <c r="M27" s="154">
        <v>44763.26</v>
      </c>
      <c r="N27" s="155">
        <v>1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147">
        <v>25</v>
      </c>
      <c r="B28" s="148" t="s">
        <v>59</v>
      </c>
      <c r="C28" s="149">
        <v>45407</v>
      </c>
      <c r="D28" s="148" t="s">
        <v>23</v>
      </c>
      <c r="E28" s="148" t="s">
        <v>60</v>
      </c>
      <c r="F28" s="148" t="s">
        <v>44</v>
      </c>
      <c r="G28" s="150" t="s">
        <v>20</v>
      </c>
      <c r="H28" s="150" t="s">
        <v>21</v>
      </c>
      <c r="I28" s="148">
        <v>1</v>
      </c>
      <c r="J28" s="148">
        <v>76106.19</v>
      </c>
      <c r="K28" s="148">
        <v>9893.81</v>
      </c>
      <c r="L28" s="148">
        <v>86000</v>
      </c>
      <c r="M28" s="154">
        <v>70309.91</v>
      </c>
      <c r="N28" s="155">
        <v>1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147">
        <v>26</v>
      </c>
      <c r="B29" s="148" t="s">
        <v>61</v>
      </c>
      <c r="C29" s="149">
        <v>45407</v>
      </c>
      <c r="D29" s="148" t="s">
        <v>42</v>
      </c>
      <c r="E29" s="148" t="s">
        <v>62</v>
      </c>
      <c r="F29" s="148" t="s">
        <v>44</v>
      </c>
      <c r="G29" s="150" t="s">
        <v>20</v>
      </c>
      <c r="H29" s="150" t="s">
        <v>21</v>
      </c>
      <c r="I29" s="148">
        <v>1</v>
      </c>
      <c r="J29" s="148">
        <v>79752.21</v>
      </c>
      <c r="K29" s="148">
        <v>10367.79</v>
      </c>
      <c r="L29" s="148">
        <v>90120</v>
      </c>
      <c r="M29" s="154">
        <v>73439.1</v>
      </c>
      <c r="N29" s="155">
        <v>1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147">
        <v>27</v>
      </c>
      <c r="B30" s="148" t="s">
        <v>63</v>
      </c>
      <c r="C30" s="149">
        <v>45407</v>
      </c>
      <c r="D30" s="148" t="s">
        <v>42</v>
      </c>
      <c r="E30" s="148" t="s">
        <v>64</v>
      </c>
      <c r="F30" s="148" t="s">
        <v>44</v>
      </c>
      <c r="G30" s="150" t="s">
        <v>20</v>
      </c>
      <c r="H30" s="150" t="s">
        <v>21</v>
      </c>
      <c r="I30" s="148">
        <v>1</v>
      </c>
      <c r="J30" s="148">
        <v>53628.32</v>
      </c>
      <c r="K30" s="148">
        <v>6971.68</v>
      </c>
      <c r="L30" s="148">
        <v>60600</v>
      </c>
      <c r="M30" s="154">
        <v>49256.81</v>
      </c>
      <c r="N30" s="155">
        <v>1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147">
        <v>28</v>
      </c>
      <c r="B31" s="148" t="s">
        <v>65</v>
      </c>
      <c r="C31" s="149">
        <v>45405</v>
      </c>
      <c r="D31" s="148" t="s">
        <v>42</v>
      </c>
      <c r="E31" s="148" t="s">
        <v>66</v>
      </c>
      <c r="F31" s="148" t="s">
        <v>44</v>
      </c>
      <c r="G31" s="150" t="s">
        <v>20</v>
      </c>
      <c r="H31" s="150" t="s">
        <v>21</v>
      </c>
      <c r="I31" s="148">
        <v>1</v>
      </c>
      <c r="J31" s="148">
        <v>54424.78</v>
      </c>
      <c r="K31" s="148">
        <v>7075.22</v>
      </c>
      <c r="L31" s="148">
        <v>61500</v>
      </c>
      <c r="M31" s="154">
        <v>53217.78</v>
      </c>
      <c r="N31" s="155">
        <v>1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147">
        <v>29</v>
      </c>
      <c r="B32" s="148" t="s">
        <v>67</v>
      </c>
      <c r="C32" s="149">
        <v>45406</v>
      </c>
      <c r="D32" s="148" t="s">
        <v>23</v>
      </c>
      <c r="E32" s="148" t="s">
        <v>68</v>
      </c>
      <c r="F32" s="148" t="s">
        <v>44</v>
      </c>
      <c r="G32" s="150" t="s">
        <v>20</v>
      </c>
      <c r="H32" s="150" t="s">
        <v>21</v>
      </c>
      <c r="I32" s="148">
        <v>1</v>
      </c>
      <c r="J32" s="148">
        <v>60707.96</v>
      </c>
      <c r="K32" s="148">
        <v>7892.04</v>
      </c>
      <c r="L32" s="148">
        <v>68600</v>
      </c>
      <c r="M32" s="154">
        <v>57528.97</v>
      </c>
      <c r="N32" s="155">
        <v>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147">
        <v>30</v>
      </c>
      <c r="B33" s="148" t="s">
        <v>69</v>
      </c>
      <c r="C33" s="149">
        <v>45404</v>
      </c>
      <c r="D33" s="148" t="s">
        <v>70</v>
      </c>
      <c r="E33" s="148" t="s">
        <v>71</v>
      </c>
      <c r="F33" s="148" t="s">
        <v>72</v>
      </c>
      <c r="G33" s="150" t="s">
        <v>20</v>
      </c>
      <c r="H33" s="150" t="s">
        <v>21</v>
      </c>
      <c r="I33" s="148">
        <v>1</v>
      </c>
      <c r="J33" s="148">
        <v>53982.3</v>
      </c>
      <c r="K33" s="148">
        <v>7017.7</v>
      </c>
      <c r="L33" s="148">
        <v>61000</v>
      </c>
      <c r="M33" s="154">
        <v>39755.39</v>
      </c>
      <c r="N33" s="155">
        <v>1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47">
        <v>31</v>
      </c>
      <c r="B34" s="148" t="s">
        <v>73</v>
      </c>
      <c r="C34" s="149">
        <v>45422</v>
      </c>
      <c r="D34" s="148" t="s">
        <v>74</v>
      </c>
      <c r="E34" s="148" t="s">
        <v>75</v>
      </c>
      <c r="F34" s="148" t="s">
        <v>76</v>
      </c>
      <c r="G34" s="150" t="s">
        <v>20</v>
      </c>
      <c r="H34" s="150" t="s">
        <v>21</v>
      </c>
      <c r="I34" s="148">
        <v>1</v>
      </c>
      <c r="J34" s="148">
        <v>63716.81</v>
      </c>
      <c r="K34" s="148">
        <v>8283.19</v>
      </c>
      <c r="L34" s="148">
        <v>72000</v>
      </c>
      <c r="M34" s="154">
        <v>54978.15</v>
      </c>
      <c r="N34" s="155">
        <v>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47">
        <v>32</v>
      </c>
      <c r="B35" s="148" t="s">
        <v>77</v>
      </c>
      <c r="C35" s="149">
        <v>45407</v>
      </c>
      <c r="D35" s="148" t="s">
        <v>78</v>
      </c>
      <c r="E35" s="148" t="s">
        <v>79</v>
      </c>
      <c r="F35" s="148" t="s">
        <v>80</v>
      </c>
      <c r="G35" s="150" t="s">
        <v>20</v>
      </c>
      <c r="H35" s="150" t="s">
        <v>21</v>
      </c>
      <c r="I35" s="148">
        <v>1</v>
      </c>
      <c r="J35" s="148">
        <v>128318.58</v>
      </c>
      <c r="K35" s="148">
        <v>16681.42</v>
      </c>
      <c r="L35" s="148">
        <v>145000</v>
      </c>
      <c r="M35" s="154">
        <v>63034.52</v>
      </c>
      <c r="N35" s="155">
        <v>1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147">
        <v>33</v>
      </c>
      <c r="B36" s="148" t="s">
        <v>81</v>
      </c>
      <c r="C36" s="149">
        <v>45427</v>
      </c>
      <c r="D36" s="148" t="s">
        <v>82</v>
      </c>
      <c r="E36" s="148" t="s">
        <v>83</v>
      </c>
      <c r="F36" s="148" t="s">
        <v>84</v>
      </c>
      <c r="G36" s="150" t="s">
        <v>57</v>
      </c>
      <c r="H36" s="150" t="s">
        <v>58</v>
      </c>
      <c r="I36" s="148">
        <v>1</v>
      </c>
      <c r="J36" s="148">
        <v>73274.34</v>
      </c>
      <c r="K36" s="148">
        <v>9525.66</v>
      </c>
      <c r="L36" s="148">
        <v>82800</v>
      </c>
      <c r="M36" s="154">
        <v>50609.76</v>
      </c>
      <c r="N36" s="155">
        <v>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47">
        <v>34</v>
      </c>
      <c r="B37" s="148" t="s">
        <v>85</v>
      </c>
      <c r="C37" s="149">
        <v>45429</v>
      </c>
      <c r="D37" s="148" t="s">
        <v>42</v>
      </c>
      <c r="E37" s="148" t="s">
        <v>86</v>
      </c>
      <c r="F37" s="148" t="s">
        <v>87</v>
      </c>
      <c r="G37" s="150" t="s">
        <v>20</v>
      </c>
      <c r="H37" s="150" t="s">
        <v>21</v>
      </c>
      <c r="I37" s="148">
        <v>1</v>
      </c>
      <c r="J37" s="148">
        <v>88495.58</v>
      </c>
      <c r="K37" s="148">
        <v>11504.42</v>
      </c>
      <c r="L37" s="148">
        <v>100000</v>
      </c>
      <c r="M37" s="154">
        <v>41655.27</v>
      </c>
      <c r="N37" s="155">
        <v>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47">
        <v>35</v>
      </c>
      <c r="B38" s="148" t="s">
        <v>88</v>
      </c>
      <c r="C38" s="149">
        <v>45428</v>
      </c>
      <c r="D38" s="148" t="s">
        <v>17</v>
      </c>
      <c r="E38" s="148" t="s">
        <v>89</v>
      </c>
      <c r="F38" s="148" t="s">
        <v>90</v>
      </c>
      <c r="G38" s="150" t="s">
        <v>20</v>
      </c>
      <c r="H38" s="150" t="s">
        <v>21</v>
      </c>
      <c r="I38" s="148">
        <v>1</v>
      </c>
      <c r="J38" s="148">
        <v>72566.37</v>
      </c>
      <c r="K38" s="148">
        <v>9433.63</v>
      </c>
      <c r="L38" s="148">
        <v>82000</v>
      </c>
      <c r="M38" s="154">
        <v>52037.4</v>
      </c>
      <c r="N38" s="155">
        <v>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147">
        <v>36</v>
      </c>
      <c r="B39" s="148" t="s">
        <v>91</v>
      </c>
      <c r="C39" s="149">
        <v>45428</v>
      </c>
      <c r="D39" s="148" t="s">
        <v>17</v>
      </c>
      <c r="E39" s="148" t="s">
        <v>89</v>
      </c>
      <c r="F39" s="148" t="s">
        <v>90</v>
      </c>
      <c r="G39" s="150" t="s">
        <v>20</v>
      </c>
      <c r="H39" s="150" t="s">
        <v>21</v>
      </c>
      <c r="I39" s="148">
        <v>1</v>
      </c>
      <c r="J39" s="148">
        <v>69911.5</v>
      </c>
      <c r="K39" s="148">
        <v>9088.5</v>
      </c>
      <c r="L39" s="148">
        <v>79000</v>
      </c>
      <c r="M39" s="154">
        <v>50350.73</v>
      </c>
      <c r="N39" s="155">
        <v>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47">
        <v>37</v>
      </c>
      <c r="B40" s="148" t="s">
        <v>92</v>
      </c>
      <c r="C40" s="149">
        <v>45421</v>
      </c>
      <c r="D40" s="148" t="s">
        <v>17</v>
      </c>
      <c r="E40" s="148" t="s">
        <v>93</v>
      </c>
      <c r="F40" s="148" t="s">
        <v>94</v>
      </c>
      <c r="G40" s="150" t="s">
        <v>57</v>
      </c>
      <c r="H40" s="150" t="s">
        <v>58</v>
      </c>
      <c r="I40" s="148">
        <v>1</v>
      </c>
      <c r="J40" s="148">
        <v>80530.97</v>
      </c>
      <c r="K40" s="148">
        <v>10469.03</v>
      </c>
      <c r="L40" s="148">
        <v>91000</v>
      </c>
      <c r="M40" s="154">
        <v>64558.38</v>
      </c>
      <c r="N40" s="155">
        <v>1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47">
        <v>38</v>
      </c>
      <c r="B41" s="148" t="s">
        <v>95</v>
      </c>
      <c r="C41" s="149">
        <v>45425</v>
      </c>
      <c r="D41" s="148" t="s">
        <v>17</v>
      </c>
      <c r="E41" s="148" t="s">
        <v>96</v>
      </c>
      <c r="F41" s="148" t="s">
        <v>97</v>
      </c>
      <c r="G41" s="150" t="s">
        <v>20</v>
      </c>
      <c r="H41" s="150" t="s">
        <v>21</v>
      </c>
      <c r="I41" s="148">
        <v>1</v>
      </c>
      <c r="J41" s="148">
        <v>69026.55</v>
      </c>
      <c r="K41" s="148">
        <v>8973.45</v>
      </c>
      <c r="L41" s="148">
        <v>78000</v>
      </c>
      <c r="M41" s="154">
        <v>58105.67</v>
      </c>
      <c r="N41" s="155">
        <v>1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147">
        <v>39</v>
      </c>
      <c r="B42" s="148" t="s">
        <v>98</v>
      </c>
      <c r="C42" s="149">
        <v>45426</v>
      </c>
      <c r="D42" s="148" t="s">
        <v>17</v>
      </c>
      <c r="E42" s="148" t="s">
        <v>96</v>
      </c>
      <c r="F42" s="148" t="s">
        <v>97</v>
      </c>
      <c r="G42" s="150" t="s">
        <v>20</v>
      </c>
      <c r="H42" s="150" t="s">
        <v>21</v>
      </c>
      <c r="I42" s="148">
        <v>1</v>
      </c>
      <c r="J42" s="148">
        <v>52654.87</v>
      </c>
      <c r="K42" s="148">
        <v>6845.13</v>
      </c>
      <c r="L42" s="148">
        <v>59500</v>
      </c>
      <c r="M42" s="154">
        <v>42114.82</v>
      </c>
      <c r="N42" s="155">
        <v>1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147">
        <v>40</v>
      </c>
      <c r="B43" s="148" t="s">
        <v>99</v>
      </c>
      <c r="C43" s="149">
        <v>45362</v>
      </c>
      <c r="D43" s="148" t="s">
        <v>100</v>
      </c>
      <c r="E43" s="148" t="s">
        <v>101</v>
      </c>
      <c r="F43" s="148" t="s">
        <v>102</v>
      </c>
      <c r="G43" s="150" t="s">
        <v>20</v>
      </c>
      <c r="H43" s="150" t="s">
        <v>21</v>
      </c>
      <c r="I43" s="148">
        <v>1</v>
      </c>
      <c r="J43" s="148">
        <v>81415.93</v>
      </c>
      <c r="K43" s="148">
        <v>10584.07</v>
      </c>
      <c r="L43" s="148">
        <v>92000</v>
      </c>
      <c r="M43" s="154">
        <v>53515.67</v>
      </c>
      <c r="N43" s="155">
        <v>1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47">
        <v>41</v>
      </c>
      <c r="B44" s="148" t="s">
        <v>103</v>
      </c>
      <c r="C44" s="149">
        <v>45429</v>
      </c>
      <c r="D44" s="148" t="s">
        <v>104</v>
      </c>
      <c r="E44" s="148" t="s">
        <v>105</v>
      </c>
      <c r="F44" s="148" t="s">
        <v>106</v>
      </c>
      <c r="G44" s="150" t="s">
        <v>20</v>
      </c>
      <c r="H44" s="150" t="s">
        <v>21</v>
      </c>
      <c r="I44" s="148">
        <v>1</v>
      </c>
      <c r="J44" s="148">
        <v>45619.47</v>
      </c>
      <c r="K44" s="148">
        <v>5930.53</v>
      </c>
      <c r="L44" s="148">
        <v>51550</v>
      </c>
      <c r="M44" s="154">
        <v>32577.24</v>
      </c>
      <c r="N44" s="155">
        <v>1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47">
        <v>42</v>
      </c>
      <c r="B45" s="148" t="s">
        <v>107</v>
      </c>
      <c r="C45" s="149">
        <v>45429</v>
      </c>
      <c r="D45" s="148" t="s">
        <v>104</v>
      </c>
      <c r="E45" s="148" t="s">
        <v>105</v>
      </c>
      <c r="F45" s="148" t="s">
        <v>106</v>
      </c>
      <c r="G45" s="150" t="s">
        <v>20</v>
      </c>
      <c r="H45" s="150" t="s">
        <v>21</v>
      </c>
      <c r="I45" s="148">
        <v>1</v>
      </c>
      <c r="J45" s="148">
        <v>45619.47</v>
      </c>
      <c r="K45" s="148">
        <v>5930.53</v>
      </c>
      <c r="L45" s="148">
        <v>51550</v>
      </c>
      <c r="M45" s="154">
        <v>32577.25</v>
      </c>
      <c r="N45" s="155">
        <v>1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147">
        <v>43</v>
      </c>
      <c r="B46" s="148" t="s">
        <v>108</v>
      </c>
      <c r="C46" s="149">
        <v>45429</v>
      </c>
      <c r="D46" s="148" t="s">
        <v>100</v>
      </c>
      <c r="E46" s="148" t="s">
        <v>109</v>
      </c>
      <c r="F46" s="148" t="s">
        <v>110</v>
      </c>
      <c r="G46" s="150" t="s">
        <v>20</v>
      </c>
      <c r="H46" s="150" t="s">
        <v>21</v>
      </c>
      <c r="I46" s="148">
        <v>1</v>
      </c>
      <c r="J46" s="148">
        <v>61946.9</v>
      </c>
      <c r="K46" s="148">
        <v>8053.1</v>
      </c>
      <c r="L46" s="148">
        <v>70000</v>
      </c>
      <c r="M46" s="154">
        <v>45758.82</v>
      </c>
      <c r="N46" s="155">
        <v>1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47">
        <v>44</v>
      </c>
      <c r="B47" s="148" t="s">
        <v>111</v>
      </c>
      <c r="C47" s="149">
        <v>45429</v>
      </c>
      <c r="D47" s="148" t="s">
        <v>100</v>
      </c>
      <c r="E47" s="148" t="s">
        <v>109</v>
      </c>
      <c r="F47" s="148" t="s">
        <v>110</v>
      </c>
      <c r="G47" s="150" t="s">
        <v>20</v>
      </c>
      <c r="H47" s="150" t="s">
        <v>21</v>
      </c>
      <c r="I47" s="148">
        <v>1</v>
      </c>
      <c r="J47" s="148">
        <v>61946.9</v>
      </c>
      <c r="K47" s="148">
        <v>8053.1</v>
      </c>
      <c r="L47" s="148">
        <v>70000</v>
      </c>
      <c r="M47" s="154">
        <v>45758.82</v>
      </c>
      <c r="N47" s="155">
        <v>1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47">
        <v>45</v>
      </c>
      <c r="B48" s="148" t="s">
        <v>112</v>
      </c>
      <c r="C48" s="149">
        <v>45429</v>
      </c>
      <c r="D48" s="148" t="s">
        <v>100</v>
      </c>
      <c r="E48" s="148" t="s">
        <v>109</v>
      </c>
      <c r="F48" s="148" t="s">
        <v>110</v>
      </c>
      <c r="G48" s="150" t="s">
        <v>20</v>
      </c>
      <c r="H48" s="150" t="s">
        <v>21</v>
      </c>
      <c r="I48" s="148">
        <v>1</v>
      </c>
      <c r="J48" s="148">
        <v>61946.9</v>
      </c>
      <c r="K48" s="148">
        <v>8053.1</v>
      </c>
      <c r="L48" s="148">
        <v>70000</v>
      </c>
      <c r="M48" s="154">
        <v>45758.82</v>
      </c>
      <c r="N48" s="155">
        <v>1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="3" customFormat="1" spans="1:14">
      <c r="A49" s="147">
        <v>46</v>
      </c>
      <c r="B49" s="148" t="s">
        <v>113</v>
      </c>
      <c r="C49" s="149">
        <v>45429</v>
      </c>
      <c r="D49" s="148" t="s">
        <v>100</v>
      </c>
      <c r="E49" s="148" t="s">
        <v>109</v>
      </c>
      <c r="F49" s="148" t="s">
        <v>110</v>
      </c>
      <c r="G49" s="150" t="s">
        <v>20</v>
      </c>
      <c r="H49" s="150" t="s">
        <v>21</v>
      </c>
      <c r="I49" s="148">
        <v>1</v>
      </c>
      <c r="J49" s="148">
        <v>61946.9</v>
      </c>
      <c r="K49" s="148">
        <v>8053.1</v>
      </c>
      <c r="L49" s="148">
        <v>70000</v>
      </c>
      <c r="M49" s="154">
        <v>45971.55</v>
      </c>
      <c r="N49" s="155">
        <v>1</v>
      </c>
    </row>
    <row r="50" spans="1:38">
      <c r="A50" s="147">
        <v>47</v>
      </c>
      <c r="B50" s="148" t="s">
        <v>114</v>
      </c>
      <c r="C50" s="149">
        <v>45429</v>
      </c>
      <c r="D50" s="148" t="s">
        <v>100</v>
      </c>
      <c r="E50" s="148" t="s">
        <v>109</v>
      </c>
      <c r="F50" s="148" t="s">
        <v>110</v>
      </c>
      <c r="G50" s="150" t="s">
        <v>20</v>
      </c>
      <c r="H50" s="150" t="s">
        <v>21</v>
      </c>
      <c r="I50" s="148">
        <v>1</v>
      </c>
      <c r="J50" s="148">
        <v>61946.91</v>
      </c>
      <c r="K50" s="148">
        <v>8053.09</v>
      </c>
      <c r="L50" s="148">
        <v>70000</v>
      </c>
      <c r="M50" s="154">
        <v>45971.55</v>
      </c>
      <c r="N50" s="155">
        <v>1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="3" customFormat="1" spans="1:14">
      <c r="A51" s="147">
        <v>48</v>
      </c>
      <c r="B51" s="148" t="s">
        <v>115</v>
      </c>
      <c r="C51" s="149">
        <v>45429</v>
      </c>
      <c r="D51" s="148" t="s">
        <v>100</v>
      </c>
      <c r="E51" s="148" t="s">
        <v>109</v>
      </c>
      <c r="F51" s="148" t="s">
        <v>110</v>
      </c>
      <c r="G51" s="150" t="s">
        <v>20</v>
      </c>
      <c r="H51" s="150" t="s">
        <v>21</v>
      </c>
      <c r="I51" s="148">
        <v>1</v>
      </c>
      <c r="J51" s="148">
        <v>61946.91</v>
      </c>
      <c r="K51" s="148">
        <v>8053.09</v>
      </c>
      <c r="L51" s="148">
        <v>70000</v>
      </c>
      <c r="M51" s="154">
        <v>45971.55</v>
      </c>
      <c r="N51" s="155">
        <v>1</v>
      </c>
    </row>
    <row r="52" s="3" customFormat="1" spans="1:14">
      <c r="A52" s="147">
        <v>49</v>
      </c>
      <c r="B52" s="148" t="s">
        <v>116</v>
      </c>
      <c r="C52" s="149">
        <v>45419</v>
      </c>
      <c r="D52" s="148" t="s">
        <v>104</v>
      </c>
      <c r="E52" s="148" t="s">
        <v>117</v>
      </c>
      <c r="F52" s="148" t="s">
        <v>118</v>
      </c>
      <c r="G52" s="150" t="s">
        <v>20</v>
      </c>
      <c r="H52" s="150" t="s">
        <v>21</v>
      </c>
      <c r="I52" s="148">
        <v>1</v>
      </c>
      <c r="J52" s="148">
        <v>59292.04</v>
      </c>
      <c r="K52" s="148">
        <v>7707.96</v>
      </c>
      <c r="L52" s="148">
        <v>67000</v>
      </c>
      <c r="M52" s="154">
        <v>47974.4</v>
      </c>
      <c r="N52" s="155">
        <v>1</v>
      </c>
    </row>
    <row r="53" s="137" customFormat="1" spans="1:14">
      <c r="A53" s="147">
        <v>50</v>
      </c>
      <c r="B53" s="148" t="s">
        <v>119</v>
      </c>
      <c r="C53" s="149">
        <v>45407</v>
      </c>
      <c r="D53" s="148" t="s">
        <v>17</v>
      </c>
      <c r="E53" s="148" t="s">
        <v>120</v>
      </c>
      <c r="F53" s="148" t="s">
        <v>121</v>
      </c>
      <c r="G53" s="150" t="s">
        <v>20</v>
      </c>
      <c r="H53" s="150" t="s">
        <v>21</v>
      </c>
      <c r="I53" s="148">
        <v>1</v>
      </c>
      <c r="J53" s="148">
        <v>53097.35</v>
      </c>
      <c r="K53" s="148">
        <v>6902.65</v>
      </c>
      <c r="L53" s="148">
        <v>60000</v>
      </c>
      <c r="M53" s="154">
        <v>43923.1</v>
      </c>
      <c r="N53" s="155">
        <v>1</v>
      </c>
    </row>
    <row r="54" s="3" customFormat="1" spans="1:14">
      <c r="A54" s="147">
        <v>51</v>
      </c>
      <c r="B54" s="148" t="s">
        <v>122</v>
      </c>
      <c r="C54" s="149">
        <v>45407</v>
      </c>
      <c r="D54" s="148" t="s">
        <v>17</v>
      </c>
      <c r="E54" s="148" t="s">
        <v>123</v>
      </c>
      <c r="F54" s="148" t="s">
        <v>124</v>
      </c>
      <c r="G54" s="150" t="s">
        <v>20</v>
      </c>
      <c r="H54" s="150" t="s">
        <v>21</v>
      </c>
      <c r="I54" s="148">
        <v>1</v>
      </c>
      <c r="J54" s="148">
        <v>43451.33</v>
      </c>
      <c r="K54" s="148">
        <v>5648.67</v>
      </c>
      <c r="L54" s="148">
        <v>49100</v>
      </c>
      <c r="M54" s="154">
        <v>40198.61</v>
      </c>
      <c r="N54" s="155">
        <v>1</v>
      </c>
    </row>
    <row r="55" s="3" customFormat="1" spans="1:14">
      <c r="A55" s="147">
        <v>52</v>
      </c>
      <c r="B55" s="148" t="s">
        <v>125</v>
      </c>
      <c r="C55" s="149">
        <v>45421</v>
      </c>
      <c r="D55" s="148" t="s">
        <v>17</v>
      </c>
      <c r="E55" s="148" t="s">
        <v>126</v>
      </c>
      <c r="F55" s="148" t="s">
        <v>127</v>
      </c>
      <c r="G55" s="150" t="s">
        <v>20</v>
      </c>
      <c r="H55" s="150" t="s">
        <v>21</v>
      </c>
      <c r="I55" s="148">
        <v>1</v>
      </c>
      <c r="J55" s="148">
        <v>53097.35</v>
      </c>
      <c r="K55" s="148">
        <v>6902.65</v>
      </c>
      <c r="L55" s="148">
        <v>60000</v>
      </c>
      <c r="M55" s="154">
        <v>44022.12</v>
      </c>
      <c r="N55" s="155">
        <v>1</v>
      </c>
    </row>
    <row r="56" s="3" customFormat="1" spans="1:14">
      <c r="A56" s="147">
        <v>53</v>
      </c>
      <c r="B56" s="148" t="s">
        <v>128</v>
      </c>
      <c r="C56" s="149">
        <v>45428</v>
      </c>
      <c r="D56" s="148" t="s">
        <v>17</v>
      </c>
      <c r="E56" s="148" t="s">
        <v>129</v>
      </c>
      <c r="F56" s="148" t="s">
        <v>76</v>
      </c>
      <c r="G56" s="150" t="s">
        <v>20</v>
      </c>
      <c r="H56" s="150" t="s">
        <v>21</v>
      </c>
      <c r="I56" s="148">
        <v>1</v>
      </c>
      <c r="J56" s="148">
        <v>59734.51</v>
      </c>
      <c r="K56" s="148">
        <v>7765.49</v>
      </c>
      <c r="L56" s="148">
        <v>67500</v>
      </c>
      <c r="M56" s="154">
        <v>47255.22</v>
      </c>
      <c r="N56" s="155">
        <v>1</v>
      </c>
    </row>
    <row r="57" s="3" customFormat="1" spans="1:14">
      <c r="A57" s="147">
        <v>54</v>
      </c>
      <c r="B57" s="148" t="s">
        <v>130</v>
      </c>
      <c r="C57" s="149">
        <v>45428</v>
      </c>
      <c r="D57" s="148" t="s">
        <v>17</v>
      </c>
      <c r="E57" s="148" t="s">
        <v>129</v>
      </c>
      <c r="F57" s="148" t="s">
        <v>76</v>
      </c>
      <c r="G57" s="150" t="s">
        <v>20</v>
      </c>
      <c r="H57" s="150" t="s">
        <v>21</v>
      </c>
      <c r="I57" s="148">
        <v>1</v>
      </c>
      <c r="J57" s="148">
        <v>59734.51</v>
      </c>
      <c r="K57" s="148">
        <v>7765.49</v>
      </c>
      <c r="L57" s="148">
        <v>67500</v>
      </c>
      <c r="M57" s="154">
        <v>16343.29</v>
      </c>
      <c r="N57" s="155">
        <v>1</v>
      </c>
    </row>
    <row r="58" s="3" customFormat="1" spans="1:14">
      <c r="A58" s="147">
        <v>55</v>
      </c>
      <c r="B58" s="148" t="s">
        <v>131</v>
      </c>
      <c r="C58" s="149">
        <v>45428</v>
      </c>
      <c r="D58" s="148" t="s">
        <v>17</v>
      </c>
      <c r="E58" s="148" t="s">
        <v>129</v>
      </c>
      <c r="F58" s="148" t="s">
        <v>76</v>
      </c>
      <c r="G58" s="150" t="s">
        <v>20</v>
      </c>
      <c r="H58" s="150" t="s">
        <v>21</v>
      </c>
      <c r="I58" s="148">
        <v>1</v>
      </c>
      <c r="J58" s="148">
        <v>59734.51</v>
      </c>
      <c r="K58" s="148">
        <v>7765.49</v>
      </c>
      <c r="L58" s="148">
        <v>67500</v>
      </c>
      <c r="M58" s="154">
        <v>47255.22</v>
      </c>
      <c r="N58" s="155">
        <v>1</v>
      </c>
    </row>
    <row r="59" s="3" customFormat="1" spans="1:14">
      <c r="A59" s="147">
        <v>56</v>
      </c>
      <c r="B59" s="148" t="s">
        <v>132</v>
      </c>
      <c r="C59" s="149">
        <v>45428</v>
      </c>
      <c r="D59" s="148" t="s">
        <v>17</v>
      </c>
      <c r="E59" s="148" t="s">
        <v>129</v>
      </c>
      <c r="F59" s="148" t="s">
        <v>76</v>
      </c>
      <c r="G59" s="150" t="s">
        <v>20</v>
      </c>
      <c r="H59" s="150" t="s">
        <v>21</v>
      </c>
      <c r="I59" s="148">
        <v>1</v>
      </c>
      <c r="J59" s="148">
        <v>59734.52</v>
      </c>
      <c r="K59" s="148">
        <v>7765.48</v>
      </c>
      <c r="L59" s="148">
        <v>67500</v>
      </c>
      <c r="M59" s="154">
        <v>47255.22</v>
      </c>
      <c r="N59" s="155">
        <v>1</v>
      </c>
    </row>
    <row r="60" s="3" customFormat="1" spans="1:14">
      <c r="A60" s="147">
        <v>57</v>
      </c>
      <c r="B60" s="148" t="s">
        <v>133</v>
      </c>
      <c r="C60" s="149">
        <v>45412</v>
      </c>
      <c r="D60" s="148" t="s">
        <v>100</v>
      </c>
      <c r="E60" s="148" t="s">
        <v>134</v>
      </c>
      <c r="F60" s="148" t="s">
        <v>135</v>
      </c>
      <c r="G60" s="150" t="s">
        <v>20</v>
      </c>
      <c r="H60" s="150" t="s">
        <v>21</v>
      </c>
      <c r="I60" s="148">
        <v>1</v>
      </c>
      <c r="J60" s="148">
        <v>69584.07</v>
      </c>
      <c r="K60" s="148">
        <v>9045.93</v>
      </c>
      <c r="L60" s="148">
        <v>78630</v>
      </c>
      <c r="M60" s="154">
        <v>62543.21</v>
      </c>
      <c r="N60" s="155">
        <v>1</v>
      </c>
    </row>
    <row r="61" s="3" customFormat="1" spans="1:14">
      <c r="A61" s="147">
        <v>58</v>
      </c>
      <c r="B61" s="148" t="s">
        <v>136</v>
      </c>
      <c r="C61" s="149">
        <v>45412</v>
      </c>
      <c r="D61" s="148" t="s">
        <v>100</v>
      </c>
      <c r="E61" s="148" t="s">
        <v>134</v>
      </c>
      <c r="F61" s="148" t="s">
        <v>135</v>
      </c>
      <c r="G61" s="150" t="s">
        <v>20</v>
      </c>
      <c r="H61" s="150" t="s">
        <v>21</v>
      </c>
      <c r="I61" s="148">
        <v>1</v>
      </c>
      <c r="J61" s="148">
        <v>69584.07</v>
      </c>
      <c r="K61" s="148">
        <v>9045.93</v>
      </c>
      <c r="L61" s="148">
        <v>78630</v>
      </c>
      <c r="M61" s="154">
        <v>62543.21</v>
      </c>
      <c r="N61" s="155">
        <v>1</v>
      </c>
    </row>
    <row r="62" s="3" customFormat="1" spans="1:14">
      <c r="A62" s="147">
        <v>59</v>
      </c>
      <c r="B62" s="148" t="s">
        <v>137</v>
      </c>
      <c r="C62" s="149">
        <v>45412</v>
      </c>
      <c r="D62" s="148" t="s">
        <v>100</v>
      </c>
      <c r="E62" s="148" t="s">
        <v>134</v>
      </c>
      <c r="F62" s="148" t="s">
        <v>135</v>
      </c>
      <c r="G62" s="150" t="s">
        <v>20</v>
      </c>
      <c r="H62" s="150" t="s">
        <v>21</v>
      </c>
      <c r="I62" s="148">
        <v>1</v>
      </c>
      <c r="J62" s="148">
        <v>69584.07</v>
      </c>
      <c r="K62" s="148">
        <v>9045.93</v>
      </c>
      <c r="L62" s="148">
        <v>78630</v>
      </c>
      <c r="M62" s="154">
        <v>62548.38</v>
      </c>
      <c r="N62" s="155">
        <v>1</v>
      </c>
    </row>
    <row r="63" s="3" customFormat="1" spans="1:14">
      <c r="A63" s="147">
        <v>60</v>
      </c>
      <c r="B63" s="148" t="s">
        <v>138</v>
      </c>
      <c r="C63" s="149">
        <v>45412</v>
      </c>
      <c r="D63" s="148" t="s">
        <v>100</v>
      </c>
      <c r="E63" s="148" t="s">
        <v>134</v>
      </c>
      <c r="F63" s="148" t="s">
        <v>135</v>
      </c>
      <c r="G63" s="150" t="s">
        <v>20</v>
      </c>
      <c r="H63" s="150" t="s">
        <v>21</v>
      </c>
      <c r="I63" s="148">
        <v>1</v>
      </c>
      <c r="J63" s="148">
        <v>69584.07</v>
      </c>
      <c r="K63" s="148">
        <v>9045.93</v>
      </c>
      <c r="L63" s="148">
        <v>78630</v>
      </c>
      <c r="M63" s="154">
        <v>62515.6</v>
      </c>
      <c r="N63" s="155">
        <v>1</v>
      </c>
    </row>
    <row r="64" s="3" customFormat="1" spans="1:14">
      <c r="A64" s="147">
        <v>61</v>
      </c>
      <c r="B64" s="148" t="s">
        <v>139</v>
      </c>
      <c r="C64" s="149">
        <v>45412</v>
      </c>
      <c r="D64" s="148" t="s">
        <v>100</v>
      </c>
      <c r="E64" s="148" t="s">
        <v>134</v>
      </c>
      <c r="F64" s="148" t="s">
        <v>135</v>
      </c>
      <c r="G64" s="150" t="s">
        <v>20</v>
      </c>
      <c r="H64" s="150" t="s">
        <v>21</v>
      </c>
      <c r="I64" s="148">
        <v>1</v>
      </c>
      <c r="J64" s="148">
        <v>69584.07</v>
      </c>
      <c r="K64" s="148">
        <v>9045.93</v>
      </c>
      <c r="L64" s="148">
        <v>78630</v>
      </c>
      <c r="M64" s="154">
        <v>62794.08</v>
      </c>
      <c r="N64" s="155">
        <v>1</v>
      </c>
    </row>
    <row r="65" s="3" customFormat="1" spans="1:14">
      <c r="A65" s="147">
        <v>62</v>
      </c>
      <c r="B65" s="148" t="s">
        <v>140</v>
      </c>
      <c r="C65" s="149">
        <v>45412</v>
      </c>
      <c r="D65" s="148" t="s">
        <v>100</v>
      </c>
      <c r="E65" s="148" t="s">
        <v>134</v>
      </c>
      <c r="F65" s="148" t="s">
        <v>135</v>
      </c>
      <c r="G65" s="150" t="s">
        <v>20</v>
      </c>
      <c r="H65" s="150" t="s">
        <v>21</v>
      </c>
      <c r="I65" s="148">
        <v>1</v>
      </c>
      <c r="J65" s="148">
        <v>71902.65</v>
      </c>
      <c r="K65" s="148">
        <v>9347.35</v>
      </c>
      <c r="L65" s="148">
        <v>81250</v>
      </c>
      <c r="M65" s="154">
        <v>64959.67</v>
      </c>
      <c r="N65" s="155">
        <v>1</v>
      </c>
    </row>
    <row r="66" s="3" customFormat="1" spans="1:14">
      <c r="A66" s="147">
        <v>63</v>
      </c>
      <c r="B66" s="148" t="s">
        <v>141</v>
      </c>
      <c r="C66" s="149">
        <v>45412</v>
      </c>
      <c r="D66" s="148" t="s">
        <v>100</v>
      </c>
      <c r="E66" s="148" t="s">
        <v>134</v>
      </c>
      <c r="F66" s="148" t="s">
        <v>135</v>
      </c>
      <c r="G66" s="150" t="s">
        <v>20</v>
      </c>
      <c r="H66" s="150" t="s">
        <v>21</v>
      </c>
      <c r="I66" s="148">
        <v>1</v>
      </c>
      <c r="J66" s="148">
        <v>71902.65</v>
      </c>
      <c r="K66" s="148">
        <v>9347.35</v>
      </c>
      <c r="L66" s="148">
        <v>81250</v>
      </c>
      <c r="M66" s="154">
        <v>65000.2</v>
      </c>
      <c r="N66" s="155">
        <v>1</v>
      </c>
    </row>
    <row r="67" s="3" customFormat="1" spans="1:14">
      <c r="A67" s="147">
        <v>64</v>
      </c>
      <c r="B67" s="148" t="s">
        <v>142</v>
      </c>
      <c r="C67" s="149">
        <v>45412</v>
      </c>
      <c r="D67" s="148" t="s">
        <v>100</v>
      </c>
      <c r="E67" s="148" t="s">
        <v>134</v>
      </c>
      <c r="F67" s="148" t="s">
        <v>135</v>
      </c>
      <c r="G67" s="150" t="s">
        <v>20</v>
      </c>
      <c r="H67" s="150" t="s">
        <v>21</v>
      </c>
      <c r="I67" s="148">
        <v>1</v>
      </c>
      <c r="J67" s="148">
        <v>71902.65</v>
      </c>
      <c r="K67" s="148">
        <v>9347.35</v>
      </c>
      <c r="L67" s="148">
        <v>81250</v>
      </c>
      <c r="M67" s="154">
        <v>64958.98</v>
      </c>
      <c r="N67" s="155">
        <v>1</v>
      </c>
    </row>
    <row r="68" s="3" customFormat="1" spans="1:14">
      <c r="A68" s="147">
        <v>65</v>
      </c>
      <c r="B68" s="148" t="s">
        <v>143</v>
      </c>
      <c r="C68" s="149">
        <v>45412</v>
      </c>
      <c r="D68" s="148" t="s">
        <v>100</v>
      </c>
      <c r="E68" s="148" t="s">
        <v>134</v>
      </c>
      <c r="F68" s="148" t="s">
        <v>135</v>
      </c>
      <c r="G68" s="150" t="s">
        <v>20</v>
      </c>
      <c r="H68" s="150" t="s">
        <v>21</v>
      </c>
      <c r="I68" s="148">
        <v>1</v>
      </c>
      <c r="J68" s="148">
        <v>71902.66</v>
      </c>
      <c r="K68" s="148">
        <v>9347.34</v>
      </c>
      <c r="L68" s="148">
        <v>81250</v>
      </c>
      <c r="M68" s="154">
        <v>64958.98</v>
      </c>
      <c r="N68" s="155">
        <v>1</v>
      </c>
    </row>
    <row r="69" s="3" customFormat="1" spans="1:14">
      <c r="A69" s="147">
        <v>66</v>
      </c>
      <c r="B69" s="148" t="s">
        <v>144</v>
      </c>
      <c r="C69" s="149">
        <v>45412</v>
      </c>
      <c r="D69" s="148" t="s">
        <v>100</v>
      </c>
      <c r="E69" s="148" t="s">
        <v>134</v>
      </c>
      <c r="F69" s="148" t="s">
        <v>135</v>
      </c>
      <c r="G69" s="150" t="s">
        <v>20</v>
      </c>
      <c r="H69" s="150" t="s">
        <v>21</v>
      </c>
      <c r="I69" s="148">
        <v>1</v>
      </c>
      <c r="J69" s="148">
        <v>71902.66</v>
      </c>
      <c r="K69" s="148">
        <v>9347.34</v>
      </c>
      <c r="L69" s="148">
        <v>81250</v>
      </c>
      <c r="M69" s="154">
        <v>65519.14</v>
      </c>
      <c r="N69" s="155">
        <v>1</v>
      </c>
    </row>
    <row r="70" s="3" customFormat="1" spans="1:14">
      <c r="A70" s="147">
        <v>67</v>
      </c>
      <c r="B70" s="148" t="s">
        <v>145</v>
      </c>
      <c r="C70" s="149">
        <v>45407</v>
      </c>
      <c r="D70" s="148" t="s">
        <v>100</v>
      </c>
      <c r="E70" s="148" t="s">
        <v>146</v>
      </c>
      <c r="F70" s="148" t="s">
        <v>147</v>
      </c>
      <c r="G70" s="150" t="s">
        <v>20</v>
      </c>
      <c r="H70" s="150" t="s">
        <v>21</v>
      </c>
      <c r="I70" s="148">
        <v>1</v>
      </c>
      <c r="J70" s="148">
        <v>58407.08</v>
      </c>
      <c r="K70" s="148">
        <v>7592.92</v>
      </c>
      <c r="L70" s="148">
        <v>66000</v>
      </c>
      <c r="M70" s="154">
        <v>45264.07</v>
      </c>
      <c r="N70" s="155">
        <v>1</v>
      </c>
    </row>
    <row r="71" s="3" customFormat="1" spans="1:14">
      <c r="A71" s="147">
        <v>68</v>
      </c>
      <c r="B71" s="148" t="s">
        <v>148</v>
      </c>
      <c r="C71" s="149">
        <v>45407</v>
      </c>
      <c r="D71" s="148" t="s">
        <v>100</v>
      </c>
      <c r="E71" s="148" t="s">
        <v>146</v>
      </c>
      <c r="F71" s="148" t="s">
        <v>147</v>
      </c>
      <c r="G71" s="150" t="s">
        <v>20</v>
      </c>
      <c r="H71" s="150" t="s">
        <v>21</v>
      </c>
      <c r="I71" s="148">
        <v>1</v>
      </c>
      <c r="J71" s="148">
        <v>51327.43</v>
      </c>
      <c r="K71" s="148">
        <v>6672.57</v>
      </c>
      <c r="L71" s="148">
        <v>58000</v>
      </c>
      <c r="M71" s="154">
        <v>43074.26</v>
      </c>
      <c r="N71" s="155">
        <v>1</v>
      </c>
    </row>
    <row r="72" s="3" customFormat="1" spans="1:14">
      <c r="A72" s="147">
        <v>69</v>
      </c>
      <c r="B72" s="148" t="s">
        <v>149</v>
      </c>
      <c r="C72" s="149">
        <v>45407</v>
      </c>
      <c r="D72" s="148" t="s">
        <v>100</v>
      </c>
      <c r="E72" s="148" t="s">
        <v>146</v>
      </c>
      <c r="F72" s="148" t="s">
        <v>147</v>
      </c>
      <c r="G72" s="150" t="s">
        <v>20</v>
      </c>
      <c r="H72" s="150" t="s">
        <v>21</v>
      </c>
      <c r="I72" s="148">
        <v>1</v>
      </c>
      <c r="J72" s="148">
        <v>51327.44</v>
      </c>
      <c r="K72" s="148">
        <v>6672.56</v>
      </c>
      <c r="L72" s="148">
        <v>58000</v>
      </c>
      <c r="M72" s="154">
        <v>43074.26</v>
      </c>
      <c r="N72" s="155">
        <v>1</v>
      </c>
    </row>
    <row r="73" s="3" customFormat="1" spans="1:14">
      <c r="A73" s="147">
        <v>70</v>
      </c>
      <c r="B73" s="148" t="s">
        <v>150</v>
      </c>
      <c r="C73" s="149">
        <v>45410</v>
      </c>
      <c r="D73" s="148" t="s">
        <v>100</v>
      </c>
      <c r="E73" s="148" t="s">
        <v>151</v>
      </c>
      <c r="F73" s="148" t="s">
        <v>152</v>
      </c>
      <c r="G73" s="150" t="s">
        <v>57</v>
      </c>
      <c r="H73" s="150" t="s">
        <v>58</v>
      </c>
      <c r="I73" s="148">
        <v>1</v>
      </c>
      <c r="J73" s="148">
        <v>75840.71</v>
      </c>
      <c r="K73" s="148">
        <v>9859.29</v>
      </c>
      <c r="L73" s="148">
        <v>85700</v>
      </c>
      <c r="M73" s="154">
        <v>63406.7</v>
      </c>
      <c r="N73" s="155">
        <v>1</v>
      </c>
    </row>
    <row r="74" s="3" customFormat="1" spans="1:14">
      <c r="A74" s="147">
        <v>71</v>
      </c>
      <c r="B74" s="148" t="s">
        <v>153</v>
      </c>
      <c r="C74" s="149">
        <v>45410</v>
      </c>
      <c r="D74" s="148" t="s">
        <v>100</v>
      </c>
      <c r="E74" s="148" t="s">
        <v>154</v>
      </c>
      <c r="F74" s="148" t="s">
        <v>155</v>
      </c>
      <c r="G74" s="150" t="s">
        <v>20</v>
      </c>
      <c r="H74" s="150" t="s">
        <v>21</v>
      </c>
      <c r="I74" s="148">
        <v>1</v>
      </c>
      <c r="J74" s="148">
        <v>54867.26</v>
      </c>
      <c r="K74" s="148">
        <v>7132.74</v>
      </c>
      <c r="L74" s="148">
        <v>62000</v>
      </c>
      <c r="M74" s="154">
        <v>48309.29</v>
      </c>
      <c r="N74" s="155">
        <v>1</v>
      </c>
    </row>
    <row r="75" s="3" customFormat="1" spans="1:14">
      <c r="A75" s="147">
        <v>72</v>
      </c>
      <c r="B75" s="148" t="s">
        <v>156</v>
      </c>
      <c r="C75" s="149">
        <v>45410</v>
      </c>
      <c r="D75" s="148" t="s">
        <v>100</v>
      </c>
      <c r="E75" s="148" t="s">
        <v>154</v>
      </c>
      <c r="F75" s="148" t="s">
        <v>155</v>
      </c>
      <c r="G75" s="150" t="s">
        <v>20</v>
      </c>
      <c r="H75" s="150" t="s">
        <v>21</v>
      </c>
      <c r="I75" s="148">
        <v>1</v>
      </c>
      <c r="J75" s="148">
        <v>54867.25</v>
      </c>
      <c r="K75" s="148">
        <v>7132.75</v>
      </c>
      <c r="L75" s="148">
        <v>62000</v>
      </c>
      <c r="M75" s="154">
        <v>48309.29</v>
      </c>
      <c r="N75" s="155">
        <v>1</v>
      </c>
    </row>
    <row r="76" s="3" customFormat="1" spans="1:14">
      <c r="A76" s="147">
        <v>73</v>
      </c>
      <c r="B76" s="148" t="s">
        <v>157</v>
      </c>
      <c r="C76" s="149">
        <v>45426</v>
      </c>
      <c r="D76" s="148" t="s">
        <v>100</v>
      </c>
      <c r="E76" s="148" t="s">
        <v>158</v>
      </c>
      <c r="F76" s="148" t="s">
        <v>159</v>
      </c>
      <c r="G76" s="150" t="s">
        <v>20</v>
      </c>
      <c r="H76" s="150" t="s">
        <v>21</v>
      </c>
      <c r="I76" s="148">
        <v>1</v>
      </c>
      <c r="J76" s="148">
        <v>42477.88</v>
      </c>
      <c r="K76" s="148">
        <v>5522.12</v>
      </c>
      <c r="L76" s="148">
        <v>48000</v>
      </c>
      <c r="M76" s="154">
        <v>36882.2</v>
      </c>
      <c r="N76" s="155">
        <v>1</v>
      </c>
    </row>
    <row r="77" s="3" customFormat="1" spans="1:14">
      <c r="A77" s="147">
        <v>74</v>
      </c>
      <c r="B77" s="148" t="s">
        <v>160</v>
      </c>
      <c r="C77" s="149">
        <v>45411</v>
      </c>
      <c r="D77" s="148" t="s">
        <v>100</v>
      </c>
      <c r="E77" s="148" t="s">
        <v>161</v>
      </c>
      <c r="F77" s="148" t="s">
        <v>162</v>
      </c>
      <c r="G77" s="150" t="s">
        <v>20</v>
      </c>
      <c r="H77" s="150" t="s">
        <v>21</v>
      </c>
      <c r="I77" s="148">
        <v>1</v>
      </c>
      <c r="J77" s="148">
        <v>54867.26</v>
      </c>
      <c r="K77" s="148">
        <v>7132.74</v>
      </c>
      <c r="L77" s="148">
        <v>62000</v>
      </c>
      <c r="M77" s="154">
        <v>44897.68</v>
      </c>
      <c r="N77" s="155">
        <v>1</v>
      </c>
    </row>
    <row r="78" s="3" customFormat="1" spans="1:14">
      <c r="A78" s="147">
        <v>75</v>
      </c>
      <c r="B78" s="148" t="s">
        <v>163</v>
      </c>
      <c r="C78" s="149">
        <v>45426</v>
      </c>
      <c r="D78" s="148" t="s">
        <v>100</v>
      </c>
      <c r="E78" s="148" t="s">
        <v>164</v>
      </c>
      <c r="F78" s="148" t="s">
        <v>165</v>
      </c>
      <c r="G78" s="150" t="s">
        <v>20</v>
      </c>
      <c r="H78" s="150" t="s">
        <v>21</v>
      </c>
      <c r="I78" s="148">
        <v>1</v>
      </c>
      <c r="J78" s="148">
        <v>50442.48</v>
      </c>
      <c r="K78" s="148">
        <v>6557.52</v>
      </c>
      <c r="L78" s="148">
        <v>57000</v>
      </c>
      <c r="M78" s="154">
        <v>35944.96</v>
      </c>
      <c r="N78" s="155">
        <v>1</v>
      </c>
    </row>
    <row r="79" s="3" customFormat="1" spans="1:14">
      <c r="A79" s="147">
        <v>76</v>
      </c>
      <c r="B79" s="148" t="s">
        <v>166</v>
      </c>
      <c r="C79" s="149">
        <v>45426</v>
      </c>
      <c r="D79" s="148" t="s">
        <v>100</v>
      </c>
      <c r="E79" s="148" t="s">
        <v>167</v>
      </c>
      <c r="F79" s="148" t="s">
        <v>165</v>
      </c>
      <c r="G79" s="150" t="s">
        <v>20</v>
      </c>
      <c r="H79" s="150" t="s">
        <v>21</v>
      </c>
      <c r="I79" s="148">
        <v>1</v>
      </c>
      <c r="J79" s="148">
        <v>60176.99</v>
      </c>
      <c r="K79" s="148">
        <v>7823.01</v>
      </c>
      <c r="L79" s="148">
        <v>68000</v>
      </c>
      <c r="M79" s="154">
        <v>42966.04</v>
      </c>
      <c r="N79" s="155">
        <v>1</v>
      </c>
    </row>
    <row r="80" s="3" customFormat="1" spans="1:14">
      <c r="A80" s="147">
        <v>77</v>
      </c>
      <c r="B80" s="148" t="s">
        <v>168</v>
      </c>
      <c r="C80" s="149">
        <v>45426</v>
      </c>
      <c r="D80" s="148" t="s">
        <v>100</v>
      </c>
      <c r="E80" s="148" t="s">
        <v>169</v>
      </c>
      <c r="F80" s="148" t="s">
        <v>170</v>
      </c>
      <c r="G80" s="150" t="s">
        <v>20</v>
      </c>
      <c r="H80" s="150" t="s">
        <v>21</v>
      </c>
      <c r="I80" s="148">
        <v>1</v>
      </c>
      <c r="J80" s="148">
        <v>87168.14</v>
      </c>
      <c r="K80" s="148">
        <v>11331.86</v>
      </c>
      <c r="L80" s="148">
        <v>98500</v>
      </c>
      <c r="M80" s="154">
        <v>45673.65</v>
      </c>
      <c r="N80" s="155">
        <v>1</v>
      </c>
    </row>
    <row r="81" s="3" customFormat="1" spans="1:14">
      <c r="A81" s="147">
        <v>78</v>
      </c>
      <c r="B81" s="148" t="s">
        <v>171</v>
      </c>
      <c r="C81" s="149">
        <v>45421</v>
      </c>
      <c r="D81" s="148" t="s">
        <v>100</v>
      </c>
      <c r="E81" s="148" t="s">
        <v>172</v>
      </c>
      <c r="F81" s="148" t="s">
        <v>173</v>
      </c>
      <c r="G81" s="150" t="s">
        <v>20</v>
      </c>
      <c r="H81" s="150" t="s">
        <v>21</v>
      </c>
      <c r="I81" s="148">
        <v>1</v>
      </c>
      <c r="J81" s="148">
        <v>60176.99</v>
      </c>
      <c r="K81" s="148">
        <v>7823.01</v>
      </c>
      <c r="L81" s="148">
        <v>68000</v>
      </c>
      <c r="M81" s="154">
        <v>48372.61</v>
      </c>
      <c r="N81" s="155">
        <v>1</v>
      </c>
    </row>
    <row r="82" s="3" customFormat="1" spans="1:14">
      <c r="A82" s="147">
        <v>79</v>
      </c>
      <c r="B82" s="148" t="s">
        <v>174</v>
      </c>
      <c r="C82" s="149">
        <v>45421</v>
      </c>
      <c r="D82" s="148" t="s">
        <v>100</v>
      </c>
      <c r="E82" s="148" t="s">
        <v>172</v>
      </c>
      <c r="F82" s="148" t="s">
        <v>173</v>
      </c>
      <c r="G82" s="150" t="s">
        <v>20</v>
      </c>
      <c r="H82" s="150" t="s">
        <v>21</v>
      </c>
      <c r="I82" s="148">
        <v>1</v>
      </c>
      <c r="J82" s="148">
        <v>60176.99</v>
      </c>
      <c r="K82" s="148">
        <v>7823.01</v>
      </c>
      <c r="L82" s="148">
        <v>68000</v>
      </c>
      <c r="M82" s="154">
        <v>48372.61</v>
      </c>
      <c r="N82" s="155">
        <v>1</v>
      </c>
    </row>
    <row r="83" s="3" customFormat="1" spans="1:14">
      <c r="A83" s="147">
        <v>80</v>
      </c>
      <c r="B83" s="148" t="s">
        <v>175</v>
      </c>
      <c r="C83" s="149">
        <v>45407</v>
      </c>
      <c r="D83" s="148" t="s">
        <v>104</v>
      </c>
      <c r="E83" s="148" t="s">
        <v>176</v>
      </c>
      <c r="F83" s="148" t="s">
        <v>177</v>
      </c>
      <c r="G83" s="150" t="s">
        <v>57</v>
      </c>
      <c r="H83" s="150" t="s">
        <v>58</v>
      </c>
      <c r="I83" s="148">
        <v>1</v>
      </c>
      <c r="J83" s="148">
        <v>70796.46</v>
      </c>
      <c r="K83" s="148">
        <v>9203.54</v>
      </c>
      <c r="L83" s="148">
        <v>80000</v>
      </c>
      <c r="M83" s="154">
        <v>51996.5</v>
      </c>
      <c r="N83" s="155">
        <v>1</v>
      </c>
    </row>
    <row r="84" s="3" customFormat="1" spans="1:14">
      <c r="A84" s="147">
        <v>81</v>
      </c>
      <c r="B84" s="148" t="s">
        <v>178</v>
      </c>
      <c r="C84" s="149">
        <v>45428</v>
      </c>
      <c r="D84" s="148" t="s">
        <v>17</v>
      </c>
      <c r="E84" s="148" t="s">
        <v>179</v>
      </c>
      <c r="F84" s="148" t="s">
        <v>180</v>
      </c>
      <c r="G84" s="150" t="s">
        <v>20</v>
      </c>
      <c r="H84" s="150" t="s">
        <v>21</v>
      </c>
      <c r="I84" s="148">
        <v>1</v>
      </c>
      <c r="J84" s="148">
        <v>51327.43</v>
      </c>
      <c r="K84" s="148">
        <v>6672.57</v>
      </c>
      <c r="L84" s="148">
        <v>58000</v>
      </c>
      <c r="M84" s="154">
        <v>35296.01</v>
      </c>
      <c r="N84" s="155">
        <v>1</v>
      </c>
    </row>
    <row r="85" s="3" customFormat="1" spans="1:14">
      <c r="A85" s="147">
        <v>82</v>
      </c>
      <c r="B85" s="148" t="s">
        <v>181</v>
      </c>
      <c r="C85" s="149">
        <v>45427</v>
      </c>
      <c r="D85" s="148" t="s">
        <v>17</v>
      </c>
      <c r="E85" s="148" t="s">
        <v>182</v>
      </c>
      <c r="F85" s="148" t="s">
        <v>183</v>
      </c>
      <c r="G85" s="150" t="s">
        <v>20</v>
      </c>
      <c r="H85" s="150" t="s">
        <v>21</v>
      </c>
      <c r="I85" s="148">
        <v>1</v>
      </c>
      <c r="J85" s="148">
        <v>50442.48</v>
      </c>
      <c r="K85" s="148">
        <v>6557.52</v>
      </c>
      <c r="L85" s="148">
        <v>57000</v>
      </c>
      <c r="M85" s="154">
        <v>9747.59</v>
      </c>
      <c r="N85" s="155">
        <v>1</v>
      </c>
    </row>
    <row r="86" s="3" customFormat="1" spans="1:14">
      <c r="A86" s="147">
        <v>83</v>
      </c>
      <c r="B86" s="148" t="s">
        <v>184</v>
      </c>
      <c r="C86" s="149">
        <v>45420</v>
      </c>
      <c r="D86" s="148" t="s">
        <v>17</v>
      </c>
      <c r="E86" s="148" t="s">
        <v>185</v>
      </c>
      <c r="F86" s="148" t="s">
        <v>186</v>
      </c>
      <c r="G86" s="150" t="s">
        <v>57</v>
      </c>
      <c r="H86" s="150" t="s">
        <v>58</v>
      </c>
      <c r="I86" s="148">
        <v>1</v>
      </c>
      <c r="J86" s="148">
        <v>127256.64</v>
      </c>
      <c r="K86" s="148">
        <v>16543.36</v>
      </c>
      <c r="L86" s="148">
        <v>143800</v>
      </c>
      <c r="M86" s="154">
        <v>100267.38</v>
      </c>
      <c r="N86" s="155">
        <v>1</v>
      </c>
    </row>
    <row r="87" s="3" customFormat="1" spans="1:14">
      <c r="A87" s="147">
        <v>84</v>
      </c>
      <c r="B87" s="148" t="s">
        <v>187</v>
      </c>
      <c r="C87" s="149">
        <v>45420</v>
      </c>
      <c r="D87" s="148" t="s">
        <v>17</v>
      </c>
      <c r="E87" s="148" t="s">
        <v>185</v>
      </c>
      <c r="F87" s="148" t="s">
        <v>186</v>
      </c>
      <c r="G87" s="150" t="s">
        <v>57</v>
      </c>
      <c r="H87" s="150" t="s">
        <v>58</v>
      </c>
      <c r="I87" s="148">
        <v>1</v>
      </c>
      <c r="J87" s="148">
        <v>127256.63</v>
      </c>
      <c r="K87" s="148">
        <v>16543.37</v>
      </c>
      <c r="L87" s="148">
        <v>143800</v>
      </c>
      <c r="M87" s="154">
        <v>100503.92</v>
      </c>
      <c r="N87" s="155">
        <v>1</v>
      </c>
    </row>
    <row r="88" s="3" customFormat="1" spans="1:14">
      <c r="A88" s="147">
        <v>85</v>
      </c>
      <c r="B88" s="148" t="s">
        <v>188</v>
      </c>
      <c r="C88" s="149">
        <v>45407</v>
      </c>
      <c r="D88" s="148" t="s">
        <v>17</v>
      </c>
      <c r="E88" s="148" t="s">
        <v>189</v>
      </c>
      <c r="F88" s="148" t="s">
        <v>190</v>
      </c>
      <c r="G88" s="150" t="s">
        <v>57</v>
      </c>
      <c r="H88" s="150" t="s">
        <v>58</v>
      </c>
      <c r="I88" s="148">
        <v>1</v>
      </c>
      <c r="J88" s="148">
        <v>64601.77</v>
      </c>
      <c r="K88" s="148">
        <v>8398.23</v>
      </c>
      <c r="L88" s="148">
        <v>73000</v>
      </c>
      <c r="M88" s="154">
        <v>50384.27</v>
      </c>
      <c r="N88" s="155">
        <v>1</v>
      </c>
    </row>
    <row r="89" s="3" customFormat="1" spans="1:14">
      <c r="A89" s="147">
        <v>86</v>
      </c>
      <c r="B89" s="148" t="s">
        <v>191</v>
      </c>
      <c r="C89" s="149">
        <v>45425</v>
      </c>
      <c r="D89" s="148" t="s">
        <v>192</v>
      </c>
      <c r="E89" s="148" t="s">
        <v>193</v>
      </c>
      <c r="F89" s="148" t="s">
        <v>44</v>
      </c>
      <c r="G89" s="148" t="s">
        <v>194</v>
      </c>
      <c r="H89" s="150" t="s">
        <v>195</v>
      </c>
      <c r="I89" s="148">
        <v>1</v>
      </c>
      <c r="J89" s="148">
        <v>86283.19</v>
      </c>
      <c r="K89" s="148">
        <v>11216.81</v>
      </c>
      <c r="L89" s="148">
        <v>97500</v>
      </c>
      <c r="M89" s="154">
        <v>86409.54</v>
      </c>
      <c r="N89" s="155">
        <v>1</v>
      </c>
    </row>
    <row r="90" s="3" customFormat="1" spans="1:14">
      <c r="A90" s="147">
        <v>87</v>
      </c>
      <c r="B90" s="148" t="s">
        <v>196</v>
      </c>
      <c r="C90" s="149">
        <v>45425</v>
      </c>
      <c r="D90" s="148" t="s">
        <v>192</v>
      </c>
      <c r="E90" s="148" t="s">
        <v>193</v>
      </c>
      <c r="F90" s="148" t="s">
        <v>44</v>
      </c>
      <c r="G90" s="150" t="s">
        <v>194</v>
      </c>
      <c r="H90" s="150" t="s">
        <v>195</v>
      </c>
      <c r="I90" s="148">
        <v>1</v>
      </c>
      <c r="J90" s="148">
        <v>86283.18</v>
      </c>
      <c r="K90" s="148">
        <v>11216.82</v>
      </c>
      <c r="L90" s="148">
        <v>97500</v>
      </c>
      <c r="M90" s="154">
        <v>86409.54</v>
      </c>
      <c r="N90" s="155">
        <v>1</v>
      </c>
    </row>
    <row r="91" s="3" customFormat="1" spans="1:14">
      <c r="A91" s="147">
        <v>88</v>
      </c>
      <c r="B91" s="148" t="s">
        <v>197</v>
      </c>
      <c r="C91" s="149">
        <v>45425</v>
      </c>
      <c r="D91" s="148" t="s">
        <v>192</v>
      </c>
      <c r="E91" s="148" t="s">
        <v>198</v>
      </c>
      <c r="F91" s="148" t="s">
        <v>44</v>
      </c>
      <c r="G91" s="150" t="s">
        <v>194</v>
      </c>
      <c r="H91" s="150" t="s">
        <v>195</v>
      </c>
      <c r="I91" s="148">
        <v>1</v>
      </c>
      <c r="J91" s="148">
        <v>89823.01</v>
      </c>
      <c r="K91" s="148">
        <v>11676.99</v>
      </c>
      <c r="L91" s="148">
        <v>101500</v>
      </c>
      <c r="M91" s="154">
        <v>88917.3</v>
      </c>
      <c r="N91" s="155">
        <v>1</v>
      </c>
    </row>
    <row r="92" s="3" customFormat="1" spans="1:14">
      <c r="A92" s="147">
        <v>89</v>
      </c>
      <c r="B92" s="148" t="s">
        <v>199</v>
      </c>
      <c r="C92" s="149">
        <v>45425</v>
      </c>
      <c r="D92" s="148" t="s">
        <v>192</v>
      </c>
      <c r="E92" s="148" t="s">
        <v>198</v>
      </c>
      <c r="F92" s="148" t="s">
        <v>44</v>
      </c>
      <c r="G92" s="150" t="s">
        <v>194</v>
      </c>
      <c r="H92" s="150" t="s">
        <v>195</v>
      </c>
      <c r="I92" s="148">
        <v>1</v>
      </c>
      <c r="J92" s="148">
        <v>89823.01</v>
      </c>
      <c r="K92" s="148">
        <v>11676.99</v>
      </c>
      <c r="L92" s="148">
        <v>101500</v>
      </c>
      <c r="M92" s="154">
        <v>89407.24</v>
      </c>
      <c r="N92" s="155">
        <v>1</v>
      </c>
    </row>
    <row r="93" s="3" customFormat="1" spans="1:14">
      <c r="A93" s="147">
        <v>90</v>
      </c>
      <c r="B93" s="148" t="s">
        <v>200</v>
      </c>
      <c r="C93" s="149">
        <v>45425</v>
      </c>
      <c r="D93" s="148" t="s">
        <v>192</v>
      </c>
      <c r="E93" s="148" t="s">
        <v>198</v>
      </c>
      <c r="F93" s="148" t="s">
        <v>44</v>
      </c>
      <c r="G93" s="150" t="s">
        <v>194</v>
      </c>
      <c r="H93" s="150" t="s">
        <v>195</v>
      </c>
      <c r="I93" s="148">
        <v>1</v>
      </c>
      <c r="J93" s="148">
        <v>89823.01</v>
      </c>
      <c r="K93" s="148">
        <v>11676.99</v>
      </c>
      <c r="L93" s="148">
        <v>101500</v>
      </c>
      <c r="M93" s="154">
        <v>89407.24</v>
      </c>
      <c r="N93" s="155">
        <v>1</v>
      </c>
    </row>
    <row r="94" s="3" customFormat="1" spans="1:14">
      <c r="A94" s="147">
        <v>91</v>
      </c>
      <c r="B94" s="148" t="s">
        <v>201</v>
      </c>
      <c r="C94" s="149">
        <v>45425</v>
      </c>
      <c r="D94" s="148" t="s">
        <v>192</v>
      </c>
      <c r="E94" s="148" t="s">
        <v>198</v>
      </c>
      <c r="F94" s="148" t="s">
        <v>44</v>
      </c>
      <c r="G94" s="150" t="s">
        <v>194</v>
      </c>
      <c r="H94" s="150" t="s">
        <v>195</v>
      </c>
      <c r="I94" s="148">
        <v>1</v>
      </c>
      <c r="J94" s="148">
        <v>89823.01</v>
      </c>
      <c r="K94" s="148">
        <v>11676.99</v>
      </c>
      <c r="L94" s="148">
        <v>101500</v>
      </c>
      <c r="M94" s="154">
        <v>89407.24</v>
      </c>
      <c r="N94" s="155">
        <v>1</v>
      </c>
    </row>
    <row r="95" s="3" customFormat="1" spans="1:14">
      <c r="A95" s="147">
        <v>92</v>
      </c>
      <c r="B95" s="148" t="s">
        <v>202</v>
      </c>
      <c r="C95" s="149">
        <v>45419</v>
      </c>
      <c r="D95" s="148" t="s">
        <v>78</v>
      </c>
      <c r="E95" s="148" t="s">
        <v>203</v>
      </c>
      <c r="F95" s="148" t="s">
        <v>44</v>
      </c>
      <c r="G95" s="150" t="s">
        <v>20</v>
      </c>
      <c r="H95" s="150" t="s">
        <v>21</v>
      </c>
      <c r="I95" s="148">
        <v>1</v>
      </c>
      <c r="J95" s="148">
        <v>52455.75</v>
      </c>
      <c r="K95" s="148">
        <v>6819.25</v>
      </c>
      <c r="L95" s="148">
        <v>59275</v>
      </c>
      <c r="M95" s="154">
        <v>51051.67</v>
      </c>
      <c r="N95" s="155">
        <v>1</v>
      </c>
    </row>
    <row r="96" s="3" customFormat="1" spans="1:14">
      <c r="A96" s="147">
        <v>93</v>
      </c>
      <c r="B96" s="148" t="s">
        <v>204</v>
      </c>
      <c r="C96" s="149">
        <v>45419</v>
      </c>
      <c r="D96" s="148" t="s">
        <v>78</v>
      </c>
      <c r="E96" s="148" t="s">
        <v>203</v>
      </c>
      <c r="F96" s="148" t="s">
        <v>44</v>
      </c>
      <c r="G96" s="150" t="s">
        <v>20</v>
      </c>
      <c r="H96" s="150" t="s">
        <v>21</v>
      </c>
      <c r="I96" s="148">
        <v>1</v>
      </c>
      <c r="J96" s="148">
        <v>52455.75</v>
      </c>
      <c r="K96" s="148">
        <v>6819.25</v>
      </c>
      <c r="L96" s="148">
        <v>59275</v>
      </c>
      <c r="M96" s="154">
        <v>51049.99</v>
      </c>
      <c r="N96" s="155">
        <v>1</v>
      </c>
    </row>
    <row r="97" s="3" customFormat="1" spans="1:14">
      <c r="A97" s="147">
        <v>94</v>
      </c>
      <c r="B97" s="148" t="s">
        <v>205</v>
      </c>
      <c r="C97" s="149">
        <v>45419</v>
      </c>
      <c r="D97" s="148" t="s">
        <v>78</v>
      </c>
      <c r="E97" s="148" t="s">
        <v>206</v>
      </c>
      <c r="F97" s="148" t="s">
        <v>44</v>
      </c>
      <c r="G97" s="150" t="s">
        <v>20</v>
      </c>
      <c r="H97" s="150" t="s">
        <v>21</v>
      </c>
      <c r="I97" s="148">
        <v>1</v>
      </c>
      <c r="J97" s="148">
        <v>46017.7</v>
      </c>
      <c r="K97" s="148">
        <v>5982.3</v>
      </c>
      <c r="L97" s="148">
        <v>52000</v>
      </c>
      <c r="M97" s="154">
        <v>46147.72</v>
      </c>
      <c r="N97" s="155">
        <v>1</v>
      </c>
    </row>
    <row r="98" s="3" customFormat="1" spans="1:14">
      <c r="A98" s="147">
        <v>95</v>
      </c>
      <c r="B98" s="148" t="s">
        <v>207</v>
      </c>
      <c r="C98" s="149">
        <v>45419</v>
      </c>
      <c r="D98" s="148" t="s">
        <v>78</v>
      </c>
      <c r="E98" s="148" t="s">
        <v>206</v>
      </c>
      <c r="F98" s="148" t="s">
        <v>44</v>
      </c>
      <c r="G98" s="150" t="s">
        <v>20</v>
      </c>
      <c r="H98" s="150" t="s">
        <v>21</v>
      </c>
      <c r="I98" s="148">
        <v>1</v>
      </c>
      <c r="J98" s="148">
        <v>46017.7</v>
      </c>
      <c r="K98" s="148">
        <v>5982.3</v>
      </c>
      <c r="L98" s="148">
        <v>52000</v>
      </c>
      <c r="M98" s="154">
        <v>46138.47</v>
      </c>
      <c r="N98" s="155">
        <v>1</v>
      </c>
    </row>
    <row r="99" s="3" customFormat="1" spans="1:14">
      <c r="A99" s="147">
        <v>96</v>
      </c>
      <c r="B99" s="148" t="s">
        <v>208</v>
      </c>
      <c r="C99" s="149">
        <v>45419</v>
      </c>
      <c r="D99" s="148" t="s">
        <v>78</v>
      </c>
      <c r="E99" s="148" t="s">
        <v>206</v>
      </c>
      <c r="F99" s="148" t="s">
        <v>44</v>
      </c>
      <c r="G99" s="150" t="s">
        <v>20</v>
      </c>
      <c r="H99" s="150" t="s">
        <v>21</v>
      </c>
      <c r="I99" s="148">
        <v>1</v>
      </c>
      <c r="J99" s="148">
        <v>46017.7</v>
      </c>
      <c r="K99" s="148">
        <v>5982.3</v>
      </c>
      <c r="L99" s="148">
        <v>52000</v>
      </c>
      <c r="M99" s="154">
        <v>46138.47</v>
      </c>
      <c r="N99" s="155">
        <v>1</v>
      </c>
    </row>
    <row r="100" s="3" customFormat="1" spans="1:14">
      <c r="A100" s="147">
        <v>97</v>
      </c>
      <c r="B100" s="148" t="s">
        <v>209</v>
      </c>
      <c r="C100" s="149">
        <v>45411</v>
      </c>
      <c r="D100" s="148" t="s">
        <v>78</v>
      </c>
      <c r="E100" s="148" t="s">
        <v>210</v>
      </c>
      <c r="F100" s="148" t="s">
        <v>44</v>
      </c>
      <c r="G100" s="150" t="s">
        <v>20</v>
      </c>
      <c r="H100" s="150" t="s">
        <v>21</v>
      </c>
      <c r="I100" s="148">
        <v>1</v>
      </c>
      <c r="J100" s="148">
        <v>52566.37</v>
      </c>
      <c r="K100" s="148">
        <v>6833.63</v>
      </c>
      <c r="L100" s="148">
        <v>59400</v>
      </c>
      <c r="M100" s="154">
        <v>47737.91</v>
      </c>
      <c r="N100" s="155">
        <v>1</v>
      </c>
    </row>
    <row r="101" s="3" customFormat="1" spans="1:14">
      <c r="A101" s="147">
        <v>98</v>
      </c>
      <c r="B101" s="148" t="s">
        <v>211</v>
      </c>
      <c r="C101" s="149">
        <v>45411</v>
      </c>
      <c r="D101" s="148" t="s">
        <v>78</v>
      </c>
      <c r="E101" s="148" t="s">
        <v>210</v>
      </c>
      <c r="F101" s="148" t="s">
        <v>44</v>
      </c>
      <c r="G101" s="150" t="s">
        <v>20</v>
      </c>
      <c r="H101" s="150" t="s">
        <v>21</v>
      </c>
      <c r="I101" s="148">
        <v>1</v>
      </c>
      <c r="J101" s="148">
        <v>52566.37</v>
      </c>
      <c r="K101" s="148">
        <v>6833.63</v>
      </c>
      <c r="L101" s="148">
        <v>59400</v>
      </c>
      <c r="M101" s="154">
        <v>47737.91</v>
      </c>
      <c r="N101" s="155">
        <v>1</v>
      </c>
    </row>
    <row r="102" s="3" customFormat="1" spans="1:14">
      <c r="A102" s="147">
        <v>99</v>
      </c>
      <c r="B102" s="148" t="s">
        <v>212</v>
      </c>
      <c r="C102" s="149">
        <v>45423</v>
      </c>
      <c r="D102" s="148" t="s">
        <v>78</v>
      </c>
      <c r="E102" s="148" t="s">
        <v>213</v>
      </c>
      <c r="F102" s="148" t="s">
        <v>44</v>
      </c>
      <c r="G102" s="150" t="s">
        <v>20</v>
      </c>
      <c r="H102" s="150" t="s">
        <v>21</v>
      </c>
      <c r="I102" s="148">
        <v>1</v>
      </c>
      <c r="J102" s="148">
        <v>65663.72</v>
      </c>
      <c r="K102" s="148">
        <v>8536.28</v>
      </c>
      <c r="L102" s="148">
        <v>74200</v>
      </c>
      <c r="M102" s="154">
        <v>61054.94</v>
      </c>
      <c r="N102" s="155">
        <v>1</v>
      </c>
    </row>
    <row r="103" s="3" customFormat="1" spans="1:14">
      <c r="A103" s="147">
        <v>100</v>
      </c>
      <c r="B103" s="148" t="s">
        <v>214</v>
      </c>
      <c r="C103" s="149">
        <v>45423</v>
      </c>
      <c r="D103" s="148" t="s">
        <v>78</v>
      </c>
      <c r="E103" s="148" t="s">
        <v>215</v>
      </c>
      <c r="F103" s="148" t="s">
        <v>44</v>
      </c>
      <c r="G103" s="150" t="s">
        <v>20</v>
      </c>
      <c r="H103" s="150" t="s">
        <v>21</v>
      </c>
      <c r="I103" s="148">
        <v>1</v>
      </c>
      <c r="J103" s="148">
        <v>48938.05</v>
      </c>
      <c r="K103" s="148">
        <v>6361.95</v>
      </c>
      <c r="L103" s="148">
        <v>55300</v>
      </c>
      <c r="M103" s="154">
        <v>46154.42</v>
      </c>
      <c r="N103" s="155">
        <v>1</v>
      </c>
    </row>
    <row r="104" s="3" customFormat="1" spans="1:14">
      <c r="A104" s="147">
        <v>101</v>
      </c>
      <c r="B104" s="148" t="s">
        <v>216</v>
      </c>
      <c r="C104" s="149">
        <v>45405</v>
      </c>
      <c r="D104" s="148" t="s">
        <v>192</v>
      </c>
      <c r="E104" s="148" t="s">
        <v>217</v>
      </c>
      <c r="F104" s="148" t="s">
        <v>218</v>
      </c>
      <c r="G104" s="150" t="s">
        <v>20</v>
      </c>
      <c r="H104" s="150" t="s">
        <v>21</v>
      </c>
      <c r="I104" s="148">
        <v>1</v>
      </c>
      <c r="J104" s="148">
        <v>55132.74</v>
      </c>
      <c r="K104" s="148">
        <v>7167.26</v>
      </c>
      <c r="L104" s="148">
        <v>62300</v>
      </c>
      <c r="M104" s="154">
        <v>48430.53</v>
      </c>
      <c r="N104" s="155">
        <v>1</v>
      </c>
    </row>
    <row r="105" s="3" customFormat="1" spans="1:14">
      <c r="A105" s="147">
        <v>102</v>
      </c>
      <c r="B105" s="148" t="s">
        <v>219</v>
      </c>
      <c r="C105" s="149">
        <v>45405</v>
      </c>
      <c r="D105" s="148" t="s">
        <v>192</v>
      </c>
      <c r="E105" s="148" t="s">
        <v>217</v>
      </c>
      <c r="F105" s="148" t="s">
        <v>218</v>
      </c>
      <c r="G105" s="150" t="s">
        <v>20</v>
      </c>
      <c r="H105" s="150" t="s">
        <v>21</v>
      </c>
      <c r="I105" s="148">
        <v>1</v>
      </c>
      <c r="J105" s="148">
        <v>55132.75</v>
      </c>
      <c r="K105" s="148">
        <v>7167.25</v>
      </c>
      <c r="L105" s="148">
        <v>62300</v>
      </c>
      <c r="M105" s="154">
        <v>48438.35</v>
      </c>
      <c r="N105" s="155">
        <v>1</v>
      </c>
    </row>
    <row r="106" s="3" customFormat="1" spans="1:14">
      <c r="A106" s="147">
        <v>103</v>
      </c>
      <c r="B106" s="148" t="s">
        <v>220</v>
      </c>
      <c r="C106" s="149">
        <v>45410</v>
      </c>
      <c r="D106" s="148" t="s">
        <v>192</v>
      </c>
      <c r="E106" s="148" t="s">
        <v>221</v>
      </c>
      <c r="F106" s="148" t="s">
        <v>218</v>
      </c>
      <c r="G106" s="150" t="s">
        <v>20</v>
      </c>
      <c r="H106" s="150" t="s">
        <v>21</v>
      </c>
      <c r="I106" s="148">
        <v>1</v>
      </c>
      <c r="J106" s="148">
        <v>61061.95</v>
      </c>
      <c r="K106" s="148">
        <v>7938.05</v>
      </c>
      <c r="L106" s="148">
        <v>69000</v>
      </c>
      <c r="M106" s="154">
        <v>53974.45</v>
      </c>
      <c r="N106" s="155">
        <v>1</v>
      </c>
    </row>
    <row r="107" s="3" customFormat="1" spans="1:14">
      <c r="A107" s="147">
        <v>104</v>
      </c>
      <c r="B107" s="148" t="s">
        <v>222</v>
      </c>
      <c r="C107" s="149">
        <v>45392</v>
      </c>
      <c r="D107" s="148" t="s">
        <v>82</v>
      </c>
      <c r="E107" s="148" t="s">
        <v>223</v>
      </c>
      <c r="F107" s="148" t="s">
        <v>224</v>
      </c>
      <c r="G107" s="150" t="s">
        <v>20</v>
      </c>
      <c r="H107" s="150" t="s">
        <v>21</v>
      </c>
      <c r="I107" s="148">
        <v>1</v>
      </c>
      <c r="J107" s="148">
        <v>91150.44</v>
      </c>
      <c r="K107" s="148">
        <v>11849.56</v>
      </c>
      <c r="L107" s="148">
        <v>103000</v>
      </c>
      <c r="M107" s="154">
        <v>48616.17</v>
      </c>
      <c r="N107" s="155">
        <v>1</v>
      </c>
    </row>
    <row r="108" s="3" customFormat="1" spans="1:14">
      <c r="A108" s="147">
        <v>105</v>
      </c>
      <c r="B108" s="148" t="s">
        <v>225</v>
      </c>
      <c r="C108" s="149">
        <v>45432</v>
      </c>
      <c r="D108" s="148" t="s">
        <v>100</v>
      </c>
      <c r="E108" s="148" t="s">
        <v>226</v>
      </c>
      <c r="F108" s="148" t="s">
        <v>44</v>
      </c>
      <c r="G108" s="150" t="s">
        <v>20</v>
      </c>
      <c r="H108" s="150" t="s">
        <v>21</v>
      </c>
      <c r="I108" s="148">
        <v>1</v>
      </c>
      <c r="J108" s="148">
        <v>73451.33</v>
      </c>
      <c r="K108" s="148">
        <v>9548.67</v>
      </c>
      <c r="L108" s="148">
        <v>83000</v>
      </c>
      <c r="M108" s="154">
        <v>65291.38</v>
      </c>
      <c r="N108" s="155">
        <v>1</v>
      </c>
    </row>
    <row r="109" s="3" customFormat="1" spans="1:14">
      <c r="A109" s="147">
        <v>106</v>
      </c>
      <c r="B109" s="148" t="s">
        <v>227</v>
      </c>
      <c r="C109" s="149">
        <v>45432</v>
      </c>
      <c r="D109" s="148" t="s">
        <v>100</v>
      </c>
      <c r="E109" s="148" t="s">
        <v>228</v>
      </c>
      <c r="F109" s="148" t="s">
        <v>44</v>
      </c>
      <c r="G109" s="150" t="s">
        <v>20</v>
      </c>
      <c r="H109" s="150" t="s">
        <v>21</v>
      </c>
      <c r="I109" s="148">
        <v>1</v>
      </c>
      <c r="J109" s="148">
        <v>95044.25</v>
      </c>
      <c r="K109" s="148">
        <v>12355.75</v>
      </c>
      <c r="L109" s="148">
        <v>107400</v>
      </c>
      <c r="M109" s="154">
        <v>78717.94</v>
      </c>
      <c r="N109" s="155">
        <v>1</v>
      </c>
    </row>
    <row r="110" s="3" customFormat="1" spans="1:14">
      <c r="A110" s="147">
        <v>107</v>
      </c>
      <c r="B110" s="148" t="s">
        <v>229</v>
      </c>
      <c r="C110" s="149">
        <v>45427</v>
      </c>
      <c r="D110" s="148" t="s">
        <v>100</v>
      </c>
      <c r="E110" s="148" t="s">
        <v>230</v>
      </c>
      <c r="F110" s="148" t="s">
        <v>44</v>
      </c>
      <c r="G110" s="150" t="s">
        <v>20</v>
      </c>
      <c r="H110" s="150" t="s">
        <v>21</v>
      </c>
      <c r="I110" s="148">
        <v>1</v>
      </c>
      <c r="J110" s="148">
        <v>66548.67</v>
      </c>
      <c r="K110" s="148">
        <v>8651.33</v>
      </c>
      <c r="L110" s="148">
        <v>75200</v>
      </c>
      <c r="M110" s="154">
        <v>57594.21</v>
      </c>
      <c r="N110" s="155">
        <v>1</v>
      </c>
    </row>
    <row r="111" s="3" customFormat="1" spans="1:14">
      <c r="A111" s="147">
        <v>108</v>
      </c>
      <c r="B111" s="148" t="s">
        <v>231</v>
      </c>
      <c r="C111" s="149">
        <v>45427</v>
      </c>
      <c r="D111" s="148" t="s">
        <v>100</v>
      </c>
      <c r="E111" s="148" t="s">
        <v>230</v>
      </c>
      <c r="F111" s="148" t="s">
        <v>44</v>
      </c>
      <c r="G111" s="150" t="s">
        <v>20</v>
      </c>
      <c r="H111" s="150" t="s">
        <v>21</v>
      </c>
      <c r="I111" s="148">
        <v>1</v>
      </c>
      <c r="J111" s="148">
        <v>66548.68</v>
      </c>
      <c r="K111" s="148">
        <v>8651.32</v>
      </c>
      <c r="L111" s="148">
        <v>75200</v>
      </c>
      <c r="M111" s="154">
        <v>56669</v>
      </c>
      <c r="N111" s="155">
        <v>1</v>
      </c>
    </row>
    <row r="112" s="3" customFormat="1" spans="1:14">
      <c r="A112" s="147">
        <v>109</v>
      </c>
      <c r="B112" s="148" t="s">
        <v>232</v>
      </c>
      <c r="C112" s="149">
        <v>45427</v>
      </c>
      <c r="D112" s="148" t="s">
        <v>100</v>
      </c>
      <c r="E112" s="148" t="s">
        <v>233</v>
      </c>
      <c r="F112" s="148" t="s">
        <v>44</v>
      </c>
      <c r="G112" s="150" t="s">
        <v>20</v>
      </c>
      <c r="H112" s="150" t="s">
        <v>21</v>
      </c>
      <c r="I112" s="148">
        <v>1</v>
      </c>
      <c r="J112" s="148">
        <v>67168.14</v>
      </c>
      <c r="K112" s="148">
        <v>8731.86</v>
      </c>
      <c r="L112" s="148">
        <v>75900</v>
      </c>
      <c r="M112" s="154">
        <v>58713.56</v>
      </c>
      <c r="N112" s="155">
        <v>1</v>
      </c>
    </row>
    <row r="113" s="3" customFormat="1" spans="1:14">
      <c r="A113" s="147">
        <v>110</v>
      </c>
      <c r="B113" s="148" t="s">
        <v>234</v>
      </c>
      <c r="C113" s="149">
        <v>45427</v>
      </c>
      <c r="D113" s="148" t="s">
        <v>100</v>
      </c>
      <c r="E113" s="148" t="s">
        <v>233</v>
      </c>
      <c r="F113" s="148" t="s">
        <v>44</v>
      </c>
      <c r="G113" s="150" t="s">
        <v>20</v>
      </c>
      <c r="H113" s="150" t="s">
        <v>21</v>
      </c>
      <c r="I113" s="148">
        <v>1</v>
      </c>
      <c r="J113" s="148">
        <v>67168.14</v>
      </c>
      <c r="K113" s="148">
        <v>8731.86</v>
      </c>
      <c r="L113" s="148">
        <v>75900</v>
      </c>
      <c r="M113" s="154">
        <v>58713.56</v>
      </c>
      <c r="N113" s="155">
        <v>1</v>
      </c>
    </row>
    <row r="114" s="3" customFormat="1" spans="1:14">
      <c r="A114" s="147">
        <v>111</v>
      </c>
      <c r="B114" s="148" t="s">
        <v>235</v>
      </c>
      <c r="C114" s="149">
        <v>45432</v>
      </c>
      <c r="D114" s="148" t="s">
        <v>100</v>
      </c>
      <c r="E114" s="148" t="s">
        <v>236</v>
      </c>
      <c r="F114" s="148" t="s">
        <v>44</v>
      </c>
      <c r="G114" s="150" t="s">
        <v>20</v>
      </c>
      <c r="H114" s="150" t="s">
        <v>21</v>
      </c>
      <c r="I114" s="148">
        <v>1</v>
      </c>
      <c r="J114" s="148">
        <v>59823.01</v>
      </c>
      <c r="K114" s="148">
        <v>7776.99</v>
      </c>
      <c r="L114" s="148">
        <v>67600</v>
      </c>
      <c r="M114" s="154">
        <v>47503.32</v>
      </c>
      <c r="N114" s="155">
        <v>1</v>
      </c>
    </row>
    <row r="115" s="3" customFormat="1" spans="1:14">
      <c r="A115" s="147">
        <v>112</v>
      </c>
      <c r="B115" s="148" t="s">
        <v>237</v>
      </c>
      <c r="C115" s="149">
        <v>45432</v>
      </c>
      <c r="D115" s="148" t="s">
        <v>100</v>
      </c>
      <c r="E115" s="148" t="s">
        <v>236</v>
      </c>
      <c r="F115" s="148" t="s">
        <v>44</v>
      </c>
      <c r="G115" s="150" t="s">
        <v>20</v>
      </c>
      <c r="H115" s="150" t="s">
        <v>21</v>
      </c>
      <c r="I115" s="148">
        <v>1</v>
      </c>
      <c r="J115" s="148">
        <v>59823.01</v>
      </c>
      <c r="K115" s="148">
        <v>7776.99</v>
      </c>
      <c r="L115" s="148">
        <v>67600</v>
      </c>
      <c r="M115" s="154">
        <v>47532.93</v>
      </c>
      <c r="N115" s="155">
        <v>1</v>
      </c>
    </row>
    <row r="116" s="3" customFormat="1" spans="1:14">
      <c r="A116" s="147">
        <v>113</v>
      </c>
      <c r="B116" s="148" t="s">
        <v>238</v>
      </c>
      <c r="C116" s="149">
        <v>45427</v>
      </c>
      <c r="D116" s="148" t="s">
        <v>100</v>
      </c>
      <c r="E116" s="148" t="s">
        <v>239</v>
      </c>
      <c r="F116" s="148" t="s">
        <v>44</v>
      </c>
      <c r="G116" s="150" t="s">
        <v>20</v>
      </c>
      <c r="H116" s="150" t="s">
        <v>21</v>
      </c>
      <c r="I116" s="148">
        <v>1</v>
      </c>
      <c r="J116" s="148">
        <v>58362.83</v>
      </c>
      <c r="K116" s="148">
        <v>7587.17</v>
      </c>
      <c r="L116" s="148">
        <v>65950</v>
      </c>
      <c r="M116" s="154">
        <v>42730.6</v>
      </c>
      <c r="N116" s="155">
        <v>1</v>
      </c>
    </row>
    <row r="117" s="3" customFormat="1" spans="1:14">
      <c r="A117" s="147">
        <v>114</v>
      </c>
      <c r="B117" s="148" t="s">
        <v>240</v>
      </c>
      <c r="C117" s="149">
        <v>45425</v>
      </c>
      <c r="D117" s="148" t="s">
        <v>100</v>
      </c>
      <c r="E117" s="148" t="s">
        <v>241</v>
      </c>
      <c r="F117" s="148" t="s">
        <v>44</v>
      </c>
      <c r="G117" s="150" t="s">
        <v>20</v>
      </c>
      <c r="H117" s="150" t="s">
        <v>21</v>
      </c>
      <c r="I117" s="148">
        <v>1</v>
      </c>
      <c r="J117" s="148">
        <v>43097.35</v>
      </c>
      <c r="K117" s="148">
        <v>5602.65</v>
      </c>
      <c r="L117" s="148">
        <v>48700</v>
      </c>
      <c r="M117" s="154">
        <v>32603.77</v>
      </c>
      <c r="N117" s="155">
        <v>1</v>
      </c>
    </row>
    <row r="118" s="3" customFormat="1" spans="1:14">
      <c r="A118" s="147">
        <v>115</v>
      </c>
      <c r="B118" s="148" t="s">
        <v>242</v>
      </c>
      <c r="C118" s="149">
        <v>45425</v>
      </c>
      <c r="D118" s="148" t="s">
        <v>100</v>
      </c>
      <c r="E118" s="148" t="s">
        <v>243</v>
      </c>
      <c r="F118" s="148" t="s">
        <v>44</v>
      </c>
      <c r="G118" s="150" t="s">
        <v>20</v>
      </c>
      <c r="H118" s="150" t="s">
        <v>21</v>
      </c>
      <c r="I118" s="148">
        <v>1</v>
      </c>
      <c r="J118" s="148">
        <v>65530.97</v>
      </c>
      <c r="K118" s="148">
        <v>8519.03</v>
      </c>
      <c r="L118" s="148">
        <v>74050</v>
      </c>
      <c r="M118" s="154">
        <v>51585.32</v>
      </c>
      <c r="N118" s="155">
        <v>1</v>
      </c>
    </row>
    <row r="119" s="3" customFormat="1" spans="1:14">
      <c r="A119" s="147">
        <v>116</v>
      </c>
      <c r="B119" s="148" t="s">
        <v>244</v>
      </c>
      <c r="C119" s="149">
        <v>45432</v>
      </c>
      <c r="D119" s="148" t="s">
        <v>245</v>
      </c>
      <c r="E119" s="148" t="s">
        <v>246</v>
      </c>
      <c r="F119" s="148" t="s">
        <v>44</v>
      </c>
      <c r="G119" s="150" t="s">
        <v>20</v>
      </c>
      <c r="H119" s="150" t="s">
        <v>21</v>
      </c>
      <c r="I119" s="148">
        <v>1</v>
      </c>
      <c r="J119" s="148">
        <v>77362.83</v>
      </c>
      <c r="K119" s="148">
        <v>10057.17</v>
      </c>
      <c r="L119" s="148">
        <v>87420</v>
      </c>
      <c r="M119" s="154">
        <v>72784.16</v>
      </c>
      <c r="N119" s="155">
        <v>1</v>
      </c>
    </row>
    <row r="120" s="3" customFormat="1" spans="1:14">
      <c r="A120" s="147">
        <v>117</v>
      </c>
      <c r="B120" s="148" t="s">
        <v>247</v>
      </c>
      <c r="C120" s="149">
        <v>45432</v>
      </c>
      <c r="D120" s="148" t="s">
        <v>245</v>
      </c>
      <c r="E120" s="148" t="s">
        <v>248</v>
      </c>
      <c r="F120" s="148" t="s">
        <v>44</v>
      </c>
      <c r="G120" s="150" t="s">
        <v>20</v>
      </c>
      <c r="H120" s="150" t="s">
        <v>21</v>
      </c>
      <c r="I120" s="148">
        <v>1</v>
      </c>
      <c r="J120" s="148">
        <v>53628.32</v>
      </c>
      <c r="K120" s="148">
        <v>6971.68</v>
      </c>
      <c r="L120" s="148">
        <v>60600</v>
      </c>
      <c r="M120" s="154">
        <v>53987.32</v>
      </c>
      <c r="N120" s="155">
        <v>1</v>
      </c>
    </row>
    <row r="121" s="3" customFormat="1" spans="1:14">
      <c r="A121" s="147">
        <v>118</v>
      </c>
      <c r="B121" s="148" t="s">
        <v>249</v>
      </c>
      <c r="C121" s="149">
        <v>45432</v>
      </c>
      <c r="D121" s="148" t="s">
        <v>245</v>
      </c>
      <c r="E121" s="148" t="s">
        <v>250</v>
      </c>
      <c r="F121" s="148" t="s">
        <v>44</v>
      </c>
      <c r="G121" s="150" t="s">
        <v>20</v>
      </c>
      <c r="H121" s="150" t="s">
        <v>21</v>
      </c>
      <c r="I121" s="148">
        <v>1</v>
      </c>
      <c r="J121" s="148">
        <v>79752.21</v>
      </c>
      <c r="K121" s="148">
        <v>10367.79</v>
      </c>
      <c r="L121" s="148">
        <v>90120</v>
      </c>
      <c r="M121" s="154">
        <v>73439.1</v>
      </c>
      <c r="N121" s="155">
        <v>1</v>
      </c>
    </row>
    <row r="122" s="3" customFormat="1" spans="1:14">
      <c r="A122" s="147">
        <v>119</v>
      </c>
      <c r="B122" s="148" t="s">
        <v>251</v>
      </c>
      <c r="C122" s="149">
        <v>45432</v>
      </c>
      <c r="D122" s="148" t="s">
        <v>245</v>
      </c>
      <c r="E122" s="148" t="s">
        <v>252</v>
      </c>
      <c r="F122" s="148" t="s">
        <v>44</v>
      </c>
      <c r="G122" s="150" t="s">
        <v>20</v>
      </c>
      <c r="H122" s="150" t="s">
        <v>21</v>
      </c>
      <c r="I122" s="148">
        <v>1</v>
      </c>
      <c r="J122" s="148">
        <v>77362.83</v>
      </c>
      <c r="K122" s="148">
        <v>10057.17</v>
      </c>
      <c r="L122" s="148">
        <v>87420</v>
      </c>
      <c r="M122" s="154">
        <v>72784.16</v>
      </c>
      <c r="N122" s="155">
        <v>1</v>
      </c>
    </row>
    <row r="123" s="3" customFormat="1" spans="1:14">
      <c r="A123" s="147">
        <v>120</v>
      </c>
      <c r="B123" s="148" t="s">
        <v>253</v>
      </c>
      <c r="C123" s="149">
        <v>45428</v>
      </c>
      <c r="D123" s="148" t="s">
        <v>100</v>
      </c>
      <c r="E123" s="148" t="s">
        <v>254</v>
      </c>
      <c r="F123" s="148" t="s">
        <v>255</v>
      </c>
      <c r="G123" s="150" t="s">
        <v>20</v>
      </c>
      <c r="H123" s="150" t="s">
        <v>21</v>
      </c>
      <c r="I123" s="148">
        <v>1</v>
      </c>
      <c r="J123" s="148">
        <v>57964.6</v>
      </c>
      <c r="K123" s="148">
        <v>7535.4</v>
      </c>
      <c r="L123" s="148">
        <v>65500</v>
      </c>
      <c r="M123" s="154">
        <v>35431.58</v>
      </c>
      <c r="N123" s="155">
        <v>1</v>
      </c>
    </row>
    <row r="124" s="3" customFormat="1" spans="1:14">
      <c r="A124" s="147">
        <v>121</v>
      </c>
      <c r="B124" s="148" t="s">
        <v>256</v>
      </c>
      <c r="C124" s="149">
        <v>45426</v>
      </c>
      <c r="D124" s="148" t="s">
        <v>100</v>
      </c>
      <c r="E124" s="148" t="s">
        <v>257</v>
      </c>
      <c r="F124" s="148" t="s">
        <v>258</v>
      </c>
      <c r="G124" s="150" t="s">
        <v>57</v>
      </c>
      <c r="H124" s="150" t="s">
        <v>58</v>
      </c>
      <c r="I124" s="148">
        <v>1</v>
      </c>
      <c r="J124" s="148">
        <v>77876.11</v>
      </c>
      <c r="K124" s="148">
        <v>10123.89</v>
      </c>
      <c r="L124" s="148">
        <v>88000</v>
      </c>
      <c r="M124" s="154">
        <v>57796.66</v>
      </c>
      <c r="N124" s="155">
        <v>1</v>
      </c>
    </row>
    <row r="125" s="3" customFormat="1" spans="1:14">
      <c r="A125" s="147">
        <v>122</v>
      </c>
      <c r="B125" s="148" t="s">
        <v>259</v>
      </c>
      <c r="C125" s="149">
        <v>45419</v>
      </c>
      <c r="D125" s="148" t="s">
        <v>104</v>
      </c>
      <c r="E125" s="148" t="s">
        <v>260</v>
      </c>
      <c r="F125" s="148" t="s">
        <v>118</v>
      </c>
      <c r="G125" s="150" t="s">
        <v>20</v>
      </c>
      <c r="H125" s="150" t="s">
        <v>21</v>
      </c>
      <c r="I125" s="148">
        <v>1</v>
      </c>
      <c r="J125" s="148">
        <v>51327.43</v>
      </c>
      <c r="K125" s="148">
        <v>6672.57</v>
      </c>
      <c r="L125" s="148">
        <v>58000</v>
      </c>
      <c r="M125" s="154">
        <v>44726.56</v>
      </c>
      <c r="N125" s="155">
        <v>1</v>
      </c>
    </row>
    <row r="126" s="3" customFormat="1" spans="1:14">
      <c r="A126" s="147">
        <v>123</v>
      </c>
      <c r="B126" s="148" t="s">
        <v>261</v>
      </c>
      <c r="C126" s="149">
        <v>45427</v>
      </c>
      <c r="D126" s="148" t="s">
        <v>104</v>
      </c>
      <c r="E126" s="148" t="s">
        <v>262</v>
      </c>
      <c r="F126" s="148" t="s">
        <v>263</v>
      </c>
      <c r="G126" s="150" t="s">
        <v>57</v>
      </c>
      <c r="H126" s="150" t="s">
        <v>58</v>
      </c>
      <c r="I126" s="148">
        <v>1</v>
      </c>
      <c r="J126" s="148">
        <v>79646.02</v>
      </c>
      <c r="K126" s="148">
        <v>10353.98</v>
      </c>
      <c r="L126" s="148">
        <v>90000</v>
      </c>
      <c r="M126" s="154">
        <v>46017.02</v>
      </c>
      <c r="N126" s="155">
        <v>1</v>
      </c>
    </row>
    <row r="127" s="3" customFormat="1" spans="1:14">
      <c r="A127" s="147">
        <v>124</v>
      </c>
      <c r="B127" s="148" t="s">
        <v>264</v>
      </c>
      <c r="C127" s="149">
        <v>45427</v>
      </c>
      <c r="D127" s="148" t="s">
        <v>104</v>
      </c>
      <c r="E127" s="148" t="s">
        <v>262</v>
      </c>
      <c r="F127" s="148" t="s">
        <v>263</v>
      </c>
      <c r="G127" s="150" t="s">
        <v>57</v>
      </c>
      <c r="H127" s="150" t="s">
        <v>58</v>
      </c>
      <c r="I127" s="148">
        <v>1</v>
      </c>
      <c r="J127" s="148">
        <v>62831.86</v>
      </c>
      <c r="K127" s="148">
        <v>8168.14</v>
      </c>
      <c r="L127" s="148">
        <v>71000</v>
      </c>
      <c r="M127" s="154">
        <v>37920.45</v>
      </c>
      <c r="N127" s="155">
        <v>1</v>
      </c>
    </row>
    <row r="128" s="3" customFormat="1" spans="1:14">
      <c r="A128" s="147">
        <v>125</v>
      </c>
      <c r="B128" s="148" t="s">
        <v>265</v>
      </c>
      <c r="C128" s="149">
        <v>45435</v>
      </c>
      <c r="D128" s="148" t="s">
        <v>266</v>
      </c>
      <c r="E128" s="148" t="s">
        <v>267</v>
      </c>
      <c r="F128" s="148" t="s">
        <v>268</v>
      </c>
      <c r="G128" s="150" t="s">
        <v>20</v>
      </c>
      <c r="H128" s="150" t="s">
        <v>21</v>
      </c>
      <c r="I128" s="148">
        <v>1</v>
      </c>
      <c r="J128" s="148">
        <v>63274.34</v>
      </c>
      <c r="K128" s="148">
        <v>8225.66</v>
      </c>
      <c r="L128" s="148">
        <v>71500</v>
      </c>
      <c r="M128" s="154">
        <v>43642.59</v>
      </c>
      <c r="N128" s="155">
        <v>1</v>
      </c>
    </row>
    <row r="129" s="3" customFormat="1" spans="1:14">
      <c r="A129" s="147">
        <v>126</v>
      </c>
      <c r="B129" s="148" t="s">
        <v>269</v>
      </c>
      <c r="C129" s="149">
        <v>45421</v>
      </c>
      <c r="D129" s="148" t="s">
        <v>100</v>
      </c>
      <c r="E129" s="148" t="s">
        <v>270</v>
      </c>
      <c r="F129" s="148" t="s">
        <v>271</v>
      </c>
      <c r="G129" s="150" t="s">
        <v>57</v>
      </c>
      <c r="H129" s="150" t="s">
        <v>58</v>
      </c>
      <c r="I129" s="148">
        <v>1</v>
      </c>
      <c r="J129" s="148">
        <v>109734.51</v>
      </c>
      <c r="K129" s="148">
        <v>14265.49</v>
      </c>
      <c r="L129" s="148">
        <v>124000</v>
      </c>
      <c r="M129" s="154">
        <v>82693.62</v>
      </c>
      <c r="N129" s="155">
        <v>1</v>
      </c>
    </row>
    <row r="130" s="3" customFormat="1" spans="1:14">
      <c r="A130" s="147">
        <v>127</v>
      </c>
      <c r="B130" s="148" t="s">
        <v>272</v>
      </c>
      <c r="C130" s="149">
        <v>45421</v>
      </c>
      <c r="D130" s="148" t="s">
        <v>100</v>
      </c>
      <c r="E130" s="148" t="s">
        <v>270</v>
      </c>
      <c r="F130" s="148" t="s">
        <v>271</v>
      </c>
      <c r="G130" s="150" t="s">
        <v>57</v>
      </c>
      <c r="H130" s="150" t="s">
        <v>58</v>
      </c>
      <c r="I130" s="148">
        <v>1</v>
      </c>
      <c r="J130" s="148">
        <v>111504.42</v>
      </c>
      <c r="K130" s="148">
        <v>14495.58</v>
      </c>
      <c r="L130" s="148">
        <v>126000</v>
      </c>
      <c r="M130" s="154">
        <v>85063.18</v>
      </c>
      <c r="N130" s="155">
        <v>1</v>
      </c>
    </row>
    <row r="131" s="3" customFormat="1" spans="1:14">
      <c r="A131" s="147">
        <v>128</v>
      </c>
      <c r="B131" s="148" t="s">
        <v>273</v>
      </c>
      <c r="C131" s="149">
        <v>45421</v>
      </c>
      <c r="D131" s="148" t="s">
        <v>100</v>
      </c>
      <c r="E131" s="148" t="s">
        <v>274</v>
      </c>
      <c r="F131" s="148" t="s">
        <v>271</v>
      </c>
      <c r="G131" s="150" t="s">
        <v>20</v>
      </c>
      <c r="H131" s="150" t="s">
        <v>21</v>
      </c>
      <c r="I131" s="148">
        <v>1</v>
      </c>
      <c r="J131" s="148">
        <v>56637.17</v>
      </c>
      <c r="K131" s="148">
        <v>7362.83</v>
      </c>
      <c r="L131" s="148">
        <v>64000</v>
      </c>
      <c r="M131" s="154">
        <v>43025.22</v>
      </c>
      <c r="N131" s="155">
        <v>1</v>
      </c>
    </row>
    <row r="132" s="3" customFormat="1" spans="1:14">
      <c r="A132" s="147">
        <v>129</v>
      </c>
      <c r="B132" s="148" t="s">
        <v>275</v>
      </c>
      <c r="C132" s="149">
        <v>45411</v>
      </c>
      <c r="D132" s="148" t="s">
        <v>276</v>
      </c>
      <c r="E132" s="148" t="s">
        <v>277</v>
      </c>
      <c r="F132" s="148" t="s">
        <v>97</v>
      </c>
      <c r="G132" s="150" t="s">
        <v>57</v>
      </c>
      <c r="H132" s="150" t="s">
        <v>58</v>
      </c>
      <c r="I132" s="148">
        <v>1</v>
      </c>
      <c r="J132" s="148">
        <v>132743.37</v>
      </c>
      <c r="K132" s="148">
        <v>17256.63</v>
      </c>
      <c r="L132" s="148">
        <v>150000</v>
      </c>
      <c r="M132" s="154">
        <v>112061.58</v>
      </c>
      <c r="N132" s="155">
        <v>1</v>
      </c>
    </row>
    <row r="133" s="3" customFormat="1" spans="1:14">
      <c r="A133" s="147">
        <v>130</v>
      </c>
      <c r="B133" s="148" t="s">
        <v>278</v>
      </c>
      <c r="C133" s="149">
        <v>45411</v>
      </c>
      <c r="D133" s="148" t="s">
        <v>276</v>
      </c>
      <c r="E133" s="148" t="s">
        <v>277</v>
      </c>
      <c r="F133" s="148" t="s">
        <v>97</v>
      </c>
      <c r="G133" s="150" t="s">
        <v>57</v>
      </c>
      <c r="H133" s="150" t="s">
        <v>58</v>
      </c>
      <c r="I133" s="148">
        <v>1</v>
      </c>
      <c r="J133" s="148">
        <v>132743.36</v>
      </c>
      <c r="K133" s="148">
        <v>17256.64</v>
      </c>
      <c r="L133" s="148">
        <v>150000</v>
      </c>
      <c r="M133" s="154">
        <v>112061.58</v>
      </c>
      <c r="N133" s="155">
        <v>1</v>
      </c>
    </row>
    <row r="134" s="3" customFormat="1" spans="1:14">
      <c r="A134" s="147">
        <v>131</v>
      </c>
      <c r="B134" s="148" t="s">
        <v>279</v>
      </c>
      <c r="C134" s="149">
        <v>45410</v>
      </c>
      <c r="D134" s="148" t="s">
        <v>276</v>
      </c>
      <c r="E134" s="148" t="s">
        <v>280</v>
      </c>
      <c r="F134" s="148" t="s">
        <v>97</v>
      </c>
      <c r="G134" s="150" t="s">
        <v>20</v>
      </c>
      <c r="H134" s="150" t="s">
        <v>21</v>
      </c>
      <c r="I134" s="148">
        <v>1</v>
      </c>
      <c r="J134" s="148">
        <v>47787.61</v>
      </c>
      <c r="K134" s="148">
        <v>6212.39</v>
      </c>
      <c r="L134" s="148">
        <v>54000</v>
      </c>
      <c r="M134" s="154">
        <v>40525.38</v>
      </c>
      <c r="N134" s="155">
        <v>1</v>
      </c>
    </row>
    <row r="135" s="3" customFormat="1" spans="1:14">
      <c r="A135" s="147">
        <v>132</v>
      </c>
      <c r="B135" s="148" t="s">
        <v>281</v>
      </c>
      <c r="C135" s="149">
        <v>45410</v>
      </c>
      <c r="D135" s="148" t="s">
        <v>276</v>
      </c>
      <c r="E135" s="148" t="s">
        <v>280</v>
      </c>
      <c r="F135" s="148" t="s">
        <v>97</v>
      </c>
      <c r="G135" s="150" t="s">
        <v>20</v>
      </c>
      <c r="H135" s="150" t="s">
        <v>21</v>
      </c>
      <c r="I135" s="148">
        <v>1</v>
      </c>
      <c r="J135" s="148">
        <v>50000</v>
      </c>
      <c r="K135" s="148">
        <v>6500</v>
      </c>
      <c r="L135" s="148">
        <v>56500</v>
      </c>
      <c r="M135" s="154">
        <v>42635.56</v>
      </c>
      <c r="N135" s="155">
        <v>1</v>
      </c>
    </row>
    <row r="136" s="1" customFormat="1" spans="1:14">
      <c r="A136" s="147">
        <v>133</v>
      </c>
      <c r="B136" s="148" t="s">
        <v>282</v>
      </c>
      <c r="C136" s="149">
        <v>45422</v>
      </c>
      <c r="D136" s="148" t="s">
        <v>276</v>
      </c>
      <c r="E136" s="148" t="s">
        <v>280</v>
      </c>
      <c r="F136" s="148" t="s">
        <v>97</v>
      </c>
      <c r="G136" s="150" t="s">
        <v>20</v>
      </c>
      <c r="H136" s="150" t="s">
        <v>21</v>
      </c>
      <c r="I136" s="148">
        <v>1</v>
      </c>
      <c r="J136" s="148">
        <v>57964.6</v>
      </c>
      <c r="K136" s="148">
        <v>7535.4</v>
      </c>
      <c r="L136" s="148">
        <v>65500</v>
      </c>
      <c r="M136" s="154">
        <v>51587.36</v>
      </c>
      <c r="N136" s="155">
        <v>1</v>
      </c>
    </row>
    <row r="137" s="1" customFormat="1" spans="1:14">
      <c r="A137" s="147">
        <v>134</v>
      </c>
      <c r="B137" s="148" t="s">
        <v>283</v>
      </c>
      <c r="C137" s="149">
        <v>45420</v>
      </c>
      <c r="D137" s="148" t="s">
        <v>276</v>
      </c>
      <c r="E137" s="148" t="s">
        <v>284</v>
      </c>
      <c r="F137" s="148" t="s">
        <v>285</v>
      </c>
      <c r="G137" s="150" t="s">
        <v>20</v>
      </c>
      <c r="H137" s="150" t="s">
        <v>21</v>
      </c>
      <c r="I137" s="148">
        <v>1</v>
      </c>
      <c r="J137" s="148">
        <v>55752.21</v>
      </c>
      <c r="K137" s="148">
        <v>7247.79</v>
      </c>
      <c r="L137" s="148">
        <v>63000</v>
      </c>
      <c r="M137" s="154">
        <v>42411.25</v>
      </c>
      <c r="N137" s="155">
        <v>1</v>
      </c>
    </row>
    <row r="138" s="1" customFormat="1" spans="1:14">
      <c r="A138" s="147">
        <v>135</v>
      </c>
      <c r="B138" s="148" t="s">
        <v>286</v>
      </c>
      <c r="C138" s="149">
        <v>45421</v>
      </c>
      <c r="D138" s="148" t="s">
        <v>276</v>
      </c>
      <c r="E138" s="148" t="s">
        <v>287</v>
      </c>
      <c r="F138" s="148" t="s">
        <v>173</v>
      </c>
      <c r="G138" s="150" t="s">
        <v>20</v>
      </c>
      <c r="H138" s="150" t="s">
        <v>21</v>
      </c>
      <c r="I138" s="148">
        <v>1</v>
      </c>
      <c r="J138" s="148">
        <v>60176.99</v>
      </c>
      <c r="K138" s="148">
        <v>7823.01</v>
      </c>
      <c r="L138" s="148">
        <v>68000</v>
      </c>
      <c r="M138" s="154">
        <v>49266.01</v>
      </c>
      <c r="N138" s="155">
        <v>1</v>
      </c>
    </row>
    <row r="139" s="1" customFormat="1" spans="1:14">
      <c r="A139" s="147">
        <v>136</v>
      </c>
      <c r="B139" s="148" t="s">
        <v>288</v>
      </c>
      <c r="C139" s="149">
        <v>45421</v>
      </c>
      <c r="D139" s="148" t="s">
        <v>276</v>
      </c>
      <c r="E139" s="148" t="s">
        <v>287</v>
      </c>
      <c r="F139" s="148" t="s">
        <v>173</v>
      </c>
      <c r="G139" s="150" t="s">
        <v>20</v>
      </c>
      <c r="H139" s="150" t="s">
        <v>21</v>
      </c>
      <c r="I139" s="148">
        <v>1</v>
      </c>
      <c r="J139" s="148">
        <v>60176.99</v>
      </c>
      <c r="K139" s="148">
        <v>7823.01</v>
      </c>
      <c r="L139" s="148">
        <v>68000</v>
      </c>
      <c r="M139" s="154">
        <v>49122.55</v>
      </c>
      <c r="N139" s="155">
        <v>1</v>
      </c>
    </row>
    <row r="140" s="1" customFormat="1" spans="1:14">
      <c r="A140" s="147">
        <v>137</v>
      </c>
      <c r="B140" s="148" t="s">
        <v>289</v>
      </c>
      <c r="C140" s="149">
        <v>45421</v>
      </c>
      <c r="D140" s="148" t="s">
        <v>276</v>
      </c>
      <c r="E140" s="148" t="s">
        <v>287</v>
      </c>
      <c r="F140" s="148" t="s">
        <v>173</v>
      </c>
      <c r="G140" s="150" t="s">
        <v>20</v>
      </c>
      <c r="H140" s="150" t="s">
        <v>21</v>
      </c>
      <c r="I140" s="148">
        <v>1</v>
      </c>
      <c r="J140" s="148">
        <v>63716.81</v>
      </c>
      <c r="K140" s="148">
        <v>8283.19</v>
      </c>
      <c r="L140" s="148">
        <v>72000</v>
      </c>
      <c r="M140" s="154">
        <v>51532.5</v>
      </c>
      <c r="N140" s="155">
        <v>1</v>
      </c>
    </row>
    <row r="141" s="1" customFormat="1" spans="1:14">
      <c r="A141" s="147">
        <v>138</v>
      </c>
      <c r="B141" s="148" t="s">
        <v>290</v>
      </c>
      <c r="C141" s="149">
        <v>45421</v>
      </c>
      <c r="D141" s="148" t="s">
        <v>276</v>
      </c>
      <c r="E141" s="148" t="s">
        <v>287</v>
      </c>
      <c r="F141" s="148" t="s">
        <v>173</v>
      </c>
      <c r="G141" s="150" t="s">
        <v>20</v>
      </c>
      <c r="H141" s="150" t="s">
        <v>21</v>
      </c>
      <c r="I141" s="148">
        <v>1</v>
      </c>
      <c r="J141" s="148">
        <v>63716.81</v>
      </c>
      <c r="K141" s="148">
        <v>8283.19</v>
      </c>
      <c r="L141" s="148">
        <v>72000</v>
      </c>
      <c r="M141" s="154">
        <v>51535.28</v>
      </c>
      <c r="N141" s="155">
        <v>1</v>
      </c>
    </row>
    <row r="142" s="1" customFormat="1" spans="1:14">
      <c r="A142" s="147">
        <v>139</v>
      </c>
      <c r="B142" s="148" t="s">
        <v>291</v>
      </c>
      <c r="C142" s="149">
        <v>45421</v>
      </c>
      <c r="D142" s="148" t="s">
        <v>276</v>
      </c>
      <c r="E142" s="148" t="s">
        <v>287</v>
      </c>
      <c r="F142" s="148" t="s">
        <v>173</v>
      </c>
      <c r="G142" s="150" t="s">
        <v>20</v>
      </c>
      <c r="H142" s="150" t="s">
        <v>21</v>
      </c>
      <c r="I142" s="148">
        <v>1</v>
      </c>
      <c r="J142" s="148">
        <v>67256.64</v>
      </c>
      <c r="K142" s="148">
        <v>8743.36</v>
      </c>
      <c r="L142" s="148">
        <v>76000</v>
      </c>
      <c r="M142" s="154">
        <v>53721.26</v>
      </c>
      <c r="N142" s="155">
        <v>1</v>
      </c>
    </row>
    <row r="143" s="1" customFormat="1" spans="1:14">
      <c r="A143" s="147">
        <v>140</v>
      </c>
      <c r="B143" s="148" t="s">
        <v>292</v>
      </c>
      <c r="C143" s="149">
        <v>45421</v>
      </c>
      <c r="D143" s="148" t="s">
        <v>276</v>
      </c>
      <c r="E143" s="148" t="s">
        <v>287</v>
      </c>
      <c r="F143" s="148" t="s">
        <v>173</v>
      </c>
      <c r="G143" s="150" t="s">
        <v>20</v>
      </c>
      <c r="H143" s="150" t="s">
        <v>21</v>
      </c>
      <c r="I143" s="148">
        <v>1</v>
      </c>
      <c r="J143" s="148">
        <v>67256.64</v>
      </c>
      <c r="K143" s="148">
        <v>8743.36</v>
      </c>
      <c r="L143" s="148">
        <v>76000</v>
      </c>
      <c r="M143" s="154">
        <v>53721.26</v>
      </c>
      <c r="N143" s="155">
        <v>1</v>
      </c>
    </row>
    <row r="144" s="1" customFormat="1" spans="1:14">
      <c r="A144" s="147">
        <v>141</v>
      </c>
      <c r="B144" s="148" t="s">
        <v>293</v>
      </c>
      <c r="C144" s="149">
        <v>45394</v>
      </c>
      <c r="D144" s="148" t="s">
        <v>276</v>
      </c>
      <c r="E144" s="148" t="s">
        <v>294</v>
      </c>
      <c r="F144" s="148" t="s">
        <v>19</v>
      </c>
      <c r="G144" s="150" t="s">
        <v>20</v>
      </c>
      <c r="H144" s="150" t="s">
        <v>21</v>
      </c>
      <c r="I144" s="148">
        <v>1</v>
      </c>
      <c r="J144" s="148">
        <v>94247.79</v>
      </c>
      <c r="K144" s="148">
        <v>12252.21</v>
      </c>
      <c r="L144" s="148">
        <v>106500</v>
      </c>
      <c r="M144" s="154">
        <v>69219.51</v>
      </c>
      <c r="N144" s="155">
        <v>1</v>
      </c>
    </row>
    <row r="145" s="1" customFormat="1" spans="1:14">
      <c r="A145" s="147">
        <v>142</v>
      </c>
      <c r="B145" s="148" t="s">
        <v>295</v>
      </c>
      <c r="C145" s="149">
        <v>45394</v>
      </c>
      <c r="D145" s="148" t="s">
        <v>276</v>
      </c>
      <c r="E145" s="148" t="s">
        <v>296</v>
      </c>
      <c r="F145" s="148" t="s">
        <v>19</v>
      </c>
      <c r="G145" s="150" t="s">
        <v>20</v>
      </c>
      <c r="H145" s="150" t="s">
        <v>21</v>
      </c>
      <c r="I145" s="148">
        <v>1</v>
      </c>
      <c r="J145" s="148">
        <v>68141.59</v>
      </c>
      <c r="K145" s="148">
        <v>8858.41</v>
      </c>
      <c r="L145" s="148">
        <v>77000</v>
      </c>
      <c r="M145" s="154">
        <v>56237.14</v>
      </c>
      <c r="N145" s="155">
        <v>1</v>
      </c>
    </row>
    <row r="146" s="1" customFormat="1" spans="1:14">
      <c r="A146" s="147">
        <v>143</v>
      </c>
      <c r="B146" s="148" t="s">
        <v>297</v>
      </c>
      <c r="C146" s="149">
        <v>45394</v>
      </c>
      <c r="D146" s="148" t="s">
        <v>276</v>
      </c>
      <c r="E146" s="148" t="s">
        <v>298</v>
      </c>
      <c r="F146" s="148" t="s">
        <v>19</v>
      </c>
      <c r="G146" s="150" t="s">
        <v>20</v>
      </c>
      <c r="H146" s="150" t="s">
        <v>21</v>
      </c>
      <c r="I146" s="148">
        <v>1</v>
      </c>
      <c r="J146" s="148">
        <v>66371.68</v>
      </c>
      <c r="K146" s="148">
        <v>8628.32</v>
      </c>
      <c r="L146" s="148">
        <v>75000</v>
      </c>
      <c r="M146" s="154">
        <v>54755.11</v>
      </c>
      <c r="N146" s="155">
        <v>1</v>
      </c>
    </row>
    <row r="147" s="1" customFormat="1" spans="1:14">
      <c r="A147" s="147">
        <v>144</v>
      </c>
      <c r="B147" s="148" t="s">
        <v>299</v>
      </c>
      <c r="C147" s="149">
        <v>45394</v>
      </c>
      <c r="D147" s="148" t="s">
        <v>276</v>
      </c>
      <c r="E147" s="148" t="s">
        <v>300</v>
      </c>
      <c r="F147" s="148" t="s">
        <v>19</v>
      </c>
      <c r="G147" s="150" t="s">
        <v>194</v>
      </c>
      <c r="H147" s="150" t="s">
        <v>195</v>
      </c>
      <c r="I147" s="148">
        <v>1</v>
      </c>
      <c r="J147" s="148">
        <v>73451.33</v>
      </c>
      <c r="K147" s="148">
        <v>9548.67</v>
      </c>
      <c r="L147" s="148">
        <v>83000</v>
      </c>
      <c r="M147" s="154">
        <v>73048.24</v>
      </c>
      <c r="N147" s="155">
        <v>1</v>
      </c>
    </row>
    <row r="148" s="3" customFormat="1" spans="1:14">
      <c r="A148" s="147">
        <v>145</v>
      </c>
      <c r="B148" s="148" t="s">
        <v>301</v>
      </c>
      <c r="C148" s="149">
        <v>45394</v>
      </c>
      <c r="D148" s="148" t="s">
        <v>276</v>
      </c>
      <c r="E148" s="148" t="s">
        <v>302</v>
      </c>
      <c r="F148" s="148" t="s">
        <v>19</v>
      </c>
      <c r="G148" s="150" t="s">
        <v>20</v>
      </c>
      <c r="H148" s="150" t="s">
        <v>21</v>
      </c>
      <c r="I148" s="148">
        <v>1</v>
      </c>
      <c r="J148" s="148">
        <v>105752.21</v>
      </c>
      <c r="K148" s="148">
        <v>13747.79</v>
      </c>
      <c r="L148" s="148">
        <v>119500</v>
      </c>
      <c r="M148" s="154">
        <v>88398.92</v>
      </c>
      <c r="N148" s="155">
        <v>1</v>
      </c>
    </row>
    <row r="149" s="3" customFormat="1" spans="1:14">
      <c r="A149" s="147">
        <v>146</v>
      </c>
      <c r="B149" s="148" t="s">
        <v>303</v>
      </c>
      <c r="C149" s="149">
        <v>45394</v>
      </c>
      <c r="D149" s="148" t="s">
        <v>276</v>
      </c>
      <c r="E149" s="148" t="s">
        <v>302</v>
      </c>
      <c r="F149" s="148" t="s">
        <v>19</v>
      </c>
      <c r="G149" s="150" t="s">
        <v>20</v>
      </c>
      <c r="H149" s="150" t="s">
        <v>21</v>
      </c>
      <c r="I149" s="148">
        <v>1</v>
      </c>
      <c r="J149" s="148">
        <v>100442.48</v>
      </c>
      <c r="K149" s="148">
        <v>13057.52</v>
      </c>
      <c r="L149" s="148">
        <v>113500</v>
      </c>
      <c r="M149" s="154">
        <v>80597.92</v>
      </c>
      <c r="N149" s="155">
        <v>1</v>
      </c>
    </row>
    <row r="150" s="3" customFormat="1" spans="1:14">
      <c r="A150" s="147">
        <v>147</v>
      </c>
      <c r="B150" s="148" t="s">
        <v>304</v>
      </c>
      <c r="C150" s="149">
        <v>45394</v>
      </c>
      <c r="D150" s="148" t="s">
        <v>276</v>
      </c>
      <c r="E150" s="148" t="s">
        <v>305</v>
      </c>
      <c r="F150" s="148" t="s">
        <v>19</v>
      </c>
      <c r="G150" s="150" t="s">
        <v>20</v>
      </c>
      <c r="H150" s="150" t="s">
        <v>21</v>
      </c>
      <c r="I150" s="148">
        <v>1</v>
      </c>
      <c r="J150" s="148">
        <v>69557.52</v>
      </c>
      <c r="K150" s="148">
        <v>9042.48</v>
      </c>
      <c r="L150" s="148">
        <v>78600</v>
      </c>
      <c r="M150" s="154">
        <v>59099.43</v>
      </c>
      <c r="N150" s="155">
        <v>1</v>
      </c>
    </row>
    <row r="151" s="3" customFormat="1" spans="1:14">
      <c r="A151" s="147">
        <v>148</v>
      </c>
      <c r="B151" s="148" t="s">
        <v>306</v>
      </c>
      <c r="C151" s="149">
        <v>45383</v>
      </c>
      <c r="D151" s="148" t="s">
        <v>276</v>
      </c>
      <c r="E151" s="148" t="s">
        <v>307</v>
      </c>
      <c r="F151" s="148" t="s">
        <v>19</v>
      </c>
      <c r="G151" s="150" t="s">
        <v>20</v>
      </c>
      <c r="H151" s="150" t="s">
        <v>21</v>
      </c>
      <c r="I151" s="148">
        <v>1</v>
      </c>
      <c r="J151" s="148">
        <v>71681.42</v>
      </c>
      <c r="K151" s="148">
        <v>9318.58</v>
      </c>
      <c r="L151" s="148">
        <v>81000</v>
      </c>
      <c r="M151" s="154">
        <v>58631.1</v>
      </c>
      <c r="N151" s="155">
        <v>1</v>
      </c>
    </row>
    <row r="152" s="3" customFormat="1" spans="1:14">
      <c r="A152" s="147">
        <v>149</v>
      </c>
      <c r="B152" s="148" t="s">
        <v>308</v>
      </c>
      <c r="C152" s="149">
        <v>45383</v>
      </c>
      <c r="D152" s="148" t="s">
        <v>276</v>
      </c>
      <c r="E152" s="148" t="s">
        <v>307</v>
      </c>
      <c r="F152" s="148" t="s">
        <v>19</v>
      </c>
      <c r="G152" s="150" t="s">
        <v>20</v>
      </c>
      <c r="H152" s="150" t="s">
        <v>21</v>
      </c>
      <c r="I152" s="148">
        <v>1</v>
      </c>
      <c r="J152" s="148">
        <v>71681.41</v>
      </c>
      <c r="K152" s="148">
        <v>9318.59</v>
      </c>
      <c r="L152" s="148">
        <v>81000</v>
      </c>
      <c r="M152" s="154">
        <v>51959.67</v>
      </c>
      <c r="N152" s="155">
        <v>1</v>
      </c>
    </row>
    <row r="153" s="3" customFormat="1" spans="1:14">
      <c r="A153" s="147">
        <v>150</v>
      </c>
      <c r="B153" s="148" t="s">
        <v>309</v>
      </c>
      <c r="C153" s="149">
        <v>45383</v>
      </c>
      <c r="D153" s="148" t="s">
        <v>276</v>
      </c>
      <c r="E153" s="148" t="s">
        <v>307</v>
      </c>
      <c r="F153" s="148" t="s">
        <v>19</v>
      </c>
      <c r="G153" s="150" t="s">
        <v>20</v>
      </c>
      <c r="H153" s="150" t="s">
        <v>21</v>
      </c>
      <c r="I153" s="148">
        <v>1</v>
      </c>
      <c r="J153" s="148">
        <v>103539.82</v>
      </c>
      <c r="K153" s="148">
        <v>13460.18</v>
      </c>
      <c r="L153" s="148">
        <v>117000</v>
      </c>
      <c r="M153" s="154">
        <v>81329.97</v>
      </c>
      <c r="N153" s="155">
        <v>1</v>
      </c>
    </row>
    <row r="154" s="3" customFormat="1" spans="1:14">
      <c r="A154" s="147">
        <v>151</v>
      </c>
      <c r="B154" s="148" t="s">
        <v>310</v>
      </c>
      <c r="C154" s="149">
        <v>45411</v>
      </c>
      <c r="D154" s="148" t="s">
        <v>311</v>
      </c>
      <c r="E154" s="148" t="s">
        <v>312</v>
      </c>
      <c r="F154" s="148" t="s">
        <v>313</v>
      </c>
      <c r="G154" s="150" t="s">
        <v>20</v>
      </c>
      <c r="H154" s="150" t="s">
        <v>21</v>
      </c>
      <c r="I154" s="148">
        <v>1</v>
      </c>
      <c r="J154" s="148">
        <v>54867.26</v>
      </c>
      <c r="K154" s="148">
        <v>7132.74</v>
      </c>
      <c r="L154" s="148">
        <v>62000</v>
      </c>
      <c r="M154" s="154">
        <v>41883.88</v>
      </c>
      <c r="N154" s="155">
        <v>1</v>
      </c>
    </row>
    <row r="155" s="3" customFormat="1" spans="1:14">
      <c r="A155" s="147">
        <v>152</v>
      </c>
      <c r="B155" s="148" t="s">
        <v>314</v>
      </c>
      <c r="C155" s="149">
        <v>45411</v>
      </c>
      <c r="D155" s="148" t="s">
        <v>311</v>
      </c>
      <c r="E155" s="148" t="s">
        <v>312</v>
      </c>
      <c r="F155" s="148" t="s">
        <v>313</v>
      </c>
      <c r="G155" s="150" t="s">
        <v>20</v>
      </c>
      <c r="H155" s="150" t="s">
        <v>21</v>
      </c>
      <c r="I155" s="148">
        <v>1</v>
      </c>
      <c r="J155" s="148">
        <v>54867.25</v>
      </c>
      <c r="K155" s="148">
        <v>7132.75</v>
      </c>
      <c r="L155" s="148">
        <v>62000</v>
      </c>
      <c r="M155" s="154">
        <v>42161.04</v>
      </c>
      <c r="N155" s="155">
        <v>1</v>
      </c>
    </row>
    <row r="156" s="3" customFormat="1" spans="1:14">
      <c r="A156" s="147">
        <v>153</v>
      </c>
      <c r="B156" s="148" t="s">
        <v>315</v>
      </c>
      <c r="C156" s="149">
        <v>45300</v>
      </c>
      <c r="D156" s="148" t="s">
        <v>311</v>
      </c>
      <c r="E156" s="148" t="s">
        <v>316</v>
      </c>
      <c r="F156" s="148" t="s">
        <v>317</v>
      </c>
      <c r="G156" s="150" t="s">
        <v>20</v>
      </c>
      <c r="H156" s="150" t="s">
        <v>21</v>
      </c>
      <c r="I156" s="148">
        <v>1</v>
      </c>
      <c r="J156" s="148">
        <v>76106.19</v>
      </c>
      <c r="K156" s="148">
        <v>9893.81</v>
      </c>
      <c r="L156" s="148">
        <v>86000</v>
      </c>
      <c r="M156" s="154">
        <v>44151.68</v>
      </c>
      <c r="N156" s="155">
        <v>1</v>
      </c>
    </row>
    <row r="157" s="3" customFormat="1" spans="1:14">
      <c r="A157" s="147">
        <v>154</v>
      </c>
      <c r="B157" s="148" t="s">
        <v>318</v>
      </c>
      <c r="C157" s="149">
        <v>45443</v>
      </c>
      <c r="D157" s="148" t="s">
        <v>311</v>
      </c>
      <c r="E157" s="148" t="s">
        <v>319</v>
      </c>
      <c r="F157" s="148" t="s">
        <v>320</v>
      </c>
      <c r="G157" s="150" t="s">
        <v>57</v>
      </c>
      <c r="H157" s="150" t="s">
        <v>58</v>
      </c>
      <c r="I157" s="148">
        <v>1</v>
      </c>
      <c r="J157" s="148">
        <v>119469.03</v>
      </c>
      <c r="K157" s="148">
        <v>15530.97</v>
      </c>
      <c r="L157" s="148">
        <v>135000</v>
      </c>
      <c r="M157" s="154">
        <v>93166.45</v>
      </c>
      <c r="N157" s="155">
        <v>1</v>
      </c>
    </row>
    <row r="158" s="3" customFormat="1" spans="1:14">
      <c r="A158" s="147">
        <v>155</v>
      </c>
      <c r="B158" s="148" t="s">
        <v>321</v>
      </c>
      <c r="C158" s="149">
        <v>45443</v>
      </c>
      <c r="D158" s="148" t="s">
        <v>311</v>
      </c>
      <c r="E158" s="148" t="s">
        <v>319</v>
      </c>
      <c r="F158" s="148" t="s">
        <v>320</v>
      </c>
      <c r="G158" s="150" t="s">
        <v>57</v>
      </c>
      <c r="H158" s="150" t="s">
        <v>58</v>
      </c>
      <c r="I158" s="148">
        <v>1</v>
      </c>
      <c r="J158" s="148">
        <v>119469.03</v>
      </c>
      <c r="K158" s="148">
        <v>15530.97</v>
      </c>
      <c r="L158" s="148">
        <v>135000</v>
      </c>
      <c r="M158" s="154">
        <v>93231.96</v>
      </c>
      <c r="N158" s="155">
        <v>1</v>
      </c>
    </row>
    <row r="159" s="3" customFormat="1" spans="1:14">
      <c r="A159" s="147">
        <v>156</v>
      </c>
      <c r="B159" s="148" t="s">
        <v>322</v>
      </c>
      <c r="C159" s="149">
        <v>45443</v>
      </c>
      <c r="D159" s="148" t="s">
        <v>311</v>
      </c>
      <c r="E159" s="148" t="s">
        <v>319</v>
      </c>
      <c r="F159" s="148" t="s">
        <v>320</v>
      </c>
      <c r="G159" s="150" t="s">
        <v>57</v>
      </c>
      <c r="H159" s="150" t="s">
        <v>58</v>
      </c>
      <c r="I159" s="148">
        <v>1</v>
      </c>
      <c r="J159" s="148">
        <v>119469.03</v>
      </c>
      <c r="K159" s="148">
        <v>15530.97</v>
      </c>
      <c r="L159" s="148">
        <v>135000</v>
      </c>
      <c r="M159" s="154">
        <v>93153.63</v>
      </c>
      <c r="N159" s="155">
        <v>1</v>
      </c>
    </row>
    <row r="160" s="3" customFormat="1" spans="1:14">
      <c r="A160" s="147">
        <v>157</v>
      </c>
      <c r="B160" s="148" t="s">
        <v>323</v>
      </c>
      <c r="C160" s="149">
        <v>45443</v>
      </c>
      <c r="D160" s="148" t="s">
        <v>311</v>
      </c>
      <c r="E160" s="148" t="s">
        <v>319</v>
      </c>
      <c r="F160" s="148" t="s">
        <v>320</v>
      </c>
      <c r="G160" s="150" t="s">
        <v>57</v>
      </c>
      <c r="H160" s="150" t="s">
        <v>58</v>
      </c>
      <c r="I160" s="148">
        <v>1</v>
      </c>
      <c r="J160" s="148">
        <v>122123.9</v>
      </c>
      <c r="K160" s="148">
        <v>15876.1</v>
      </c>
      <c r="L160" s="148">
        <v>138000</v>
      </c>
      <c r="M160" s="154">
        <v>93492.97</v>
      </c>
      <c r="N160" s="155">
        <v>1</v>
      </c>
    </row>
    <row r="161" s="3" customFormat="1" spans="1:14">
      <c r="A161" s="147">
        <v>158</v>
      </c>
      <c r="B161" s="148" t="s">
        <v>324</v>
      </c>
      <c r="C161" s="149">
        <v>45443</v>
      </c>
      <c r="D161" s="148" t="s">
        <v>311</v>
      </c>
      <c r="E161" s="148" t="s">
        <v>319</v>
      </c>
      <c r="F161" s="148" t="s">
        <v>320</v>
      </c>
      <c r="G161" s="150" t="s">
        <v>57</v>
      </c>
      <c r="H161" s="150" t="s">
        <v>58</v>
      </c>
      <c r="I161" s="148">
        <v>1</v>
      </c>
      <c r="J161" s="148">
        <v>119469.03</v>
      </c>
      <c r="K161" s="148">
        <v>15530.97</v>
      </c>
      <c r="L161" s="148">
        <v>135000</v>
      </c>
      <c r="M161" s="154">
        <v>94905.61</v>
      </c>
      <c r="N161" s="155">
        <v>1</v>
      </c>
    </row>
    <row r="162" s="3" customFormat="1" spans="1:14">
      <c r="A162" s="147">
        <v>159</v>
      </c>
      <c r="B162" s="148" t="s">
        <v>325</v>
      </c>
      <c r="C162" s="149">
        <v>45443</v>
      </c>
      <c r="D162" s="148" t="s">
        <v>311</v>
      </c>
      <c r="E162" s="148" t="s">
        <v>319</v>
      </c>
      <c r="F162" s="148" t="s">
        <v>320</v>
      </c>
      <c r="G162" s="150" t="s">
        <v>57</v>
      </c>
      <c r="H162" s="150" t="s">
        <v>58</v>
      </c>
      <c r="I162" s="148">
        <v>1</v>
      </c>
      <c r="J162" s="148">
        <v>119469.03</v>
      </c>
      <c r="K162" s="148">
        <v>15530.97</v>
      </c>
      <c r="L162" s="148">
        <v>135000</v>
      </c>
      <c r="M162" s="154">
        <v>94848.21</v>
      </c>
      <c r="N162" s="155">
        <v>1</v>
      </c>
    </row>
    <row r="163" s="3" customFormat="1" spans="1:14">
      <c r="A163" s="147">
        <v>160</v>
      </c>
      <c r="B163" s="148" t="s">
        <v>326</v>
      </c>
      <c r="C163" s="149">
        <v>45443</v>
      </c>
      <c r="D163" s="148" t="s">
        <v>311</v>
      </c>
      <c r="E163" s="148" t="s">
        <v>319</v>
      </c>
      <c r="F163" s="148" t="s">
        <v>320</v>
      </c>
      <c r="G163" s="150" t="s">
        <v>57</v>
      </c>
      <c r="H163" s="150" t="s">
        <v>58</v>
      </c>
      <c r="I163" s="148">
        <v>1</v>
      </c>
      <c r="J163" s="148">
        <v>119469.03</v>
      </c>
      <c r="K163" s="148">
        <v>15530.97</v>
      </c>
      <c r="L163" s="148">
        <v>135000</v>
      </c>
      <c r="M163" s="154">
        <v>94848.21</v>
      </c>
      <c r="N163" s="155">
        <v>1</v>
      </c>
    </row>
    <row r="164" s="3" customFormat="1" spans="1:14">
      <c r="A164" s="147">
        <v>161</v>
      </c>
      <c r="B164" s="148" t="s">
        <v>327</v>
      </c>
      <c r="C164" s="149">
        <v>45443</v>
      </c>
      <c r="D164" s="148" t="s">
        <v>311</v>
      </c>
      <c r="E164" s="148" t="s">
        <v>319</v>
      </c>
      <c r="F164" s="148" t="s">
        <v>320</v>
      </c>
      <c r="G164" s="150" t="s">
        <v>57</v>
      </c>
      <c r="H164" s="150" t="s">
        <v>58</v>
      </c>
      <c r="I164" s="148">
        <v>1</v>
      </c>
      <c r="J164" s="148">
        <v>119469</v>
      </c>
      <c r="K164" s="148">
        <v>15531</v>
      </c>
      <c r="L164" s="148">
        <v>135000</v>
      </c>
      <c r="M164" s="154">
        <v>94848.21</v>
      </c>
      <c r="N164" s="155">
        <v>1</v>
      </c>
    </row>
    <row r="165" s="3" customFormat="1" spans="1:14">
      <c r="A165" s="147">
        <v>162</v>
      </c>
      <c r="B165" s="148" t="s">
        <v>328</v>
      </c>
      <c r="C165" s="149">
        <v>45443</v>
      </c>
      <c r="D165" s="148" t="s">
        <v>311</v>
      </c>
      <c r="E165" s="148" t="s">
        <v>329</v>
      </c>
      <c r="F165" s="148" t="s">
        <v>320</v>
      </c>
      <c r="G165" s="150" t="s">
        <v>20</v>
      </c>
      <c r="H165" s="150" t="s">
        <v>21</v>
      </c>
      <c r="I165" s="148">
        <v>1</v>
      </c>
      <c r="J165" s="148">
        <v>57522.12</v>
      </c>
      <c r="K165" s="148">
        <v>7477.88</v>
      </c>
      <c r="L165" s="148">
        <v>65000</v>
      </c>
      <c r="M165" s="154">
        <v>42086.56</v>
      </c>
      <c r="N165" s="155">
        <v>1</v>
      </c>
    </row>
    <row r="166" s="3" customFormat="1" spans="1:14">
      <c r="A166" s="147">
        <v>163</v>
      </c>
      <c r="B166" s="148" t="s">
        <v>330</v>
      </c>
      <c r="C166" s="149">
        <v>45411</v>
      </c>
      <c r="D166" s="148" t="s">
        <v>311</v>
      </c>
      <c r="E166" s="148" t="s">
        <v>331</v>
      </c>
      <c r="F166" s="148" t="s">
        <v>332</v>
      </c>
      <c r="G166" s="150" t="s">
        <v>57</v>
      </c>
      <c r="H166" s="150" t="s">
        <v>58</v>
      </c>
      <c r="I166" s="148">
        <v>1</v>
      </c>
      <c r="J166" s="148">
        <v>96283.19</v>
      </c>
      <c r="K166" s="148">
        <v>12516.81</v>
      </c>
      <c r="L166" s="148">
        <v>108800</v>
      </c>
      <c r="M166" s="154">
        <v>71140.13</v>
      </c>
      <c r="N166" s="155">
        <v>1</v>
      </c>
    </row>
    <row r="167" s="3" customFormat="1" spans="1:14">
      <c r="A167" s="147">
        <v>164</v>
      </c>
      <c r="B167" s="148" t="s">
        <v>333</v>
      </c>
      <c r="C167" s="149">
        <v>45411</v>
      </c>
      <c r="D167" s="148" t="s">
        <v>311</v>
      </c>
      <c r="E167" s="148" t="s">
        <v>331</v>
      </c>
      <c r="F167" s="148" t="s">
        <v>332</v>
      </c>
      <c r="G167" s="150" t="s">
        <v>57</v>
      </c>
      <c r="H167" s="150" t="s">
        <v>58</v>
      </c>
      <c r="I167" s="148">
        <v>1</v>
      </c>
      <c r="J167" s="148">
        <v>157522.12</v>
      </c>
      <c r="K167" s="148">
        <v>20477.88</v>
      </c>
      <c r="L167" s="148">
        <v>178000</v>
      </c>
      <c r="M167" s="154">
        <v>121374.54</v>
      </c>
      <c r="N167" s="155">
        <v>1</v>
      </c>
    </row>
    <row r="168" s="3" customFormat="1" spans="1:14">
      <c r="A168" s="147">
        <v>165</v>
      </c>
      <c r="B168" s="148" t="s">
        <v>334</v>
      </c>
      <c r="C168" s="149">
        <v>45406</v>
      </c>
      <c r="D168" s="148" t="s">
        <v>311</v>
      </c>
      <c r="E168" s="148" t="s">
        <v>335</v>
      </c>
      <c r="F168" s="148" t="s">
        <v>118</v>
      </c>
      <c r="G168" s="150" t="s">
        <v>20</v>
      </c>
      <c r="H168" s="150" t="s">
        <v>21</v>
      </c>
      <c r="I168" s="148">
        <v>1</v>
      </c>
      <c r="J168" s="148">
        <v>45132.74</v>
      </c>
      <c r="K168" s="148">
        <v>5867.26</v>
      </c>
      <c r="L168" s="148">
        <v>51000</v>
      </c>
      <c r="M168" s="154">
        <v>40608.24</v>
      </c>
      <c r="N168" s="155">
        <v>1</v>
      </c>
    </row>
    <row r="169" s="3" customFormat="1" spans="1:14">
      <c r="A169" s="147">
        <v>166</v>
      </c>
      <c r="B169" s="148" t="s">
        <v>336</v>
      </c>
      <c r="C169" s="149">
        <v>45411</v>
      </c>
      <c r="D169" s="148" t="s">
        <v>42</v>
      </c>
      <c r="E169" s="148" t="s">
        <v>337</v>
      </c>
      <c r="F169" s="148" t="s">
        <v>338</v>
      </c>
      <c r="G169" s="150" t="s">
        <v>20</v>
      </c>
      <c r="H169" s="150" t="s">
        <v>21</v>
      </c>
      <c r="I169" s="148">
        <v>1</v>
      </c>
      <c r="J169" s="148">
        <v>72566.37</v>
      </c>
      <c r="K169" s="148">
        <v>9433.63</v>
      </c>
      <c r="L169" s="148">
        <v>82000</v>
      </c>
      <c r="M169" s="154">
        <v>49153.35</v>
      </c>
      <c r="N169" s="155">
        <v>1</v>
      </c>
    </row>
    <row r="170" s="3" customFormat="1" spans="1:14">
      <c r="A170" s="147">
        <v>167</v>
      </c>
      <c r="B170" s="148" t="s">
        <v>339</v>
      </c>
      <c r="C170" s="149">
        <v>45401</v>
      </c>
      <c r="D170" s="148" t="s">
        <v>340</v>
      </c>
      <c r="E170" s="148" t="s">
        <v>341</v>
      </c>
      <c r="F170" s="148" t="s">
        <v>19</v>
      </c>
      <c r="G170" s="150" t="s">
        <v>20</v>
      </c>
      <c r="H170" s="150" t="s">
        <v>21</v>
      </c>
      <c r="I170" s="148">
        <v>1</v>
      </c>
      <c r="J170" s="148">
        <v>90265.49</v>
      </c>
      <c r="K170" s="148">
        <v>11734.51</v>
      </c>
      <c r="L170" s="148">
        <v>102000</v>
      </c>
      <c r="M170" s="154">
        <v>76400.42</v>
      </c>
      <c r="N170" s="155">
        <v>1</v>
      </c>
    </row>
    <row r="171" s="3" customFormat="1" spans="1:14">
      <c r="A171" s="147">
        <v>168</v>
      </c>
      <c r="B171" s="148" t="s">
        <v>342</v>
      </c>
      <c r="C171" s="149">
        <v>45401</v>
      </c>
      <c r="D171" s="148" t="s">
        <v>340</v>
      </c>
      <c r="E171" s="148" t="s">
        <v>341</v>
      </c>
      <c r="F171" s="148" t="s">
        <v>19</v>
      </c>
      <c r="G171" s="150" t="s">
        <v>20</v>
      </c>
      <c r="H171" s="150" t="s">
        <v>21</v>
      </c>
      <c r="I171" s="148">
        <v>1</v>
      </c>
      <c r="J171" s="148">
        <v>90265.48</v>
      </c>
      <c r="K171" s="148">
        <v>11734.52</v>
      </c>
      <c r="L171" s="148">
        <v>102000</v>
      </c>
      <c r="M171" s="154">
        <v>73655.34</v>
      </c>
      <c r="N171" s="155">
        <v>1</v>
      </c>
    </row>
    <row r="172" s="3" customFormat="1" spans="1:14">
      <c r="A172" s="147">
        <v>169</v>
      </c>
      <c r="B172" s="148" t="s">
        <v>343</v>
      </c>
      <c r="C172" s="149">
        <v>45418</v>
      </c>
      <c r="D172" s="148" t="s">
        <v>344</v>
      </c>
      <c r="E172" s="148" t="s">
        <v>345</v>
      </c>
      <c r="F172" s="148" t="s">
        <v>346</v>
      </c>
      <c r="G172" s="150" t="s">
        <v>20</v>
      </c>
      <c r="H172" s="150" t="s">
        <v>21</v>
      </c>
      <c r="I172" s="148">
        <v>1</v>
      </c>
      <c r="J172" s="148">
        <v>68141.59</v>
      </c>
      <c r="K172" s="148">
        <v>8858.41</v>
      </c>
      <c r="L172" s="148">
        <v>77000</v>
      </c>
      <c r="M172" s="154">
        <v>55457.28</v>
      </c>
      <c r="N172" s="155">
        <v>1</v>
      </c>
    </row>
    <row r="173" s="3" customFormat="1" spans="1:14">
      <c r="A173" s="147">
        <v>170</v>
      </c>
      <c r="B173" s="148" t="s">
        <v>347</v>
      </c>
      <c r="C173" s="149">
        <v>45418</v>
      </c>
      <c r="D173" s="148" t="s">
        <v>344</v>
      </c>
      <c r="E173" s="148" t="s">
        <v>345</v>
      </c>
      <c r="F173" s="148" t="s">
        <v>346</v>
      </c>
      <c r="G173" s="150" t="s">
        <v>20</v>
      </c>
      <c r="H173" s="150" t="s">
        <v>21</v>
      </c>
      <c r="I173" s="148">
        <v>1</v>
      </c>
      <c r="J173" s="148">
        <v>69911.5</v>
      </c>
      <c r="K173" s="148">
        <v>9088.5</v>
      </c>
      <c r="L173" s="148">
        <v>79000</v>
      </c>
      <c r="M173" s="154">
        <v>56170.18</v>
      </c>
      <c r="N173" s="155">
        <v>1</v>
      </c>
    </row>
    <row r="174" s="3" customFormat="1" spans="1:14">
      <c r="A174" s="147">
        <v>171</v>
      </c>
      <c r="B174" s="148" t="s">
        <v>348</v>
      </c>
      <c r="C174" s="149">
        <v>45418</v>
      </c>
      <c r="D174" s="148" t="s">
        <v>344</v>
      </c>
      <c r="E174" s="148" t="s">
        <v>345</v>
      </c>
      <c r="F174" s="148" t="s">
        <v>346</v>
      </c>
      <c r="G174" s="150" t="s">
        <v>20</v>
      </c>
      <c r="H174" s="150" t="s">
        <v>21</v>
      </c>
      <c r="I174" s="148">
        <v>1</v>
      </c>
      <c r="J174" s="148">
        <v>66371.68</v>
      </c>
      <c r="K174" s="148">
        <v>8628.32</v>
      </c>
      <c r="L174" s="148">
        <v>75000</v>
      </c>
      <c r="M174" s="154">
        <v>57677.99</v>
      </c>
      <c r="N174" s="155">
        <v>1</v>
      </c>
    </row>
    <row r="175" s="3" customFormat="1" spans="1:14">
      <c r="A175" s="147">
        <v>172</v>
      </c>
      <c r="B175" s="148" t="s">
        <v>349</v>
      </c>
      <c r="C175" s="149">
        <v>45411</v>
      </c>
      <c r="D175" s="148" t="s">
        <v>344</v>
      </c>
      <c r="E175" s="148" t="s">
        <v>350</v>
      </c>
      <c r="F175" s="148" t="s">
        <v>346</v>
      </c>
      <c r="G175" s="150" t="s">
        <v>20</v>
      </c>
      <c r="H175" s="150" t="s">
        <v>21</v>
      </c>
      <c r="I175" s="148">
        <v>1</v>
      </c>
      <c r="J175" s="148">
        <v>50442.48</v>
      </c>
      <c r="K175" s="148">
        <v>6557.52</v>
      </c>
      <c r="L175" s="148">
        <v>57000</v>
      </c>
      <c r="M175" s="154">
        <v>40708.72</v>
      </c>
      <c r="N175" s="155">
        <v>1</v>
      </c>
    </row>
    <row r="176" s="3" customFormat="1" spans="1:14">
      <c r="A176" s="147">
        <v>173</v>
      </c>
      <c r="B176" s="148" t="s">
        <v>351</v>
      </c>
      <c r="C176" s="149">
        <v>45425</v>
      </c>
      <c r="D176" s="148" t="s">
        <v>340</v>
      </c>
      <c r="E176" s="148" t="s">
        <v>352</v>
      </c>
      <c r="F176" s="148" t="s">
        <v>353</v>
      </c>
      <c r="G176" s="150" t="s">
        <v>20</v>
      </c>
      <c r="H176" s="150" t="s">
        <v>21</v>
      </c>
      <c r="I176" s="148">
        <v>1</v>
      </c>
      <c r="J176" s="148">
        <v>48672.57</v>
      </c>
      <c r="K176" s="148">
        <v>6327.43</v>
      </c>
      <c r="L176" s="148">
        <v>55000</v>
      </c>
      <c r="M176" s="154">
        <v>36295.81</v>
      </c>
      <c r="N176" s="155">
        <v>1</v>
      </c>
    </row>
    <row r="177" s="3" customFormat="1" spans="1:14">
      <c r="A177" s="147">
        <v>174</v>
      </c>
      <c r="B177" s="148" t="s">
        <v>354</v>
      </c>
      <c r="C177" s="149">
        <v>45425</v>
      </c>
      <c r="D177" s="148" t="s">
        <v>340</v>
      </c>
      <c r="E177" s="148" t="s">
        <v>355</v>
      </c>
      <c r="F177" s="148" t="s">
        <v>25</v>
      </c>
      <c r="G177" s="150" t="s">
        <v>20</v>
      </c>
      <c r="H177" s="150" t="s">
        <v>21</v>
      </c>
      <c r="I177" s="148">
        <v>1</v>
      </c>
      <c r="J177" s="148">
        <v>48672.57</v>
      </c>
      <c r="K177" s="148">
        <v>6327.43</v>
      </c>
      <c r="L177" s="148">
        <v>55000</v>
      </c>
      <c r="M177" s="154">
        <v>39393.82</v>
      </c>
      <c r="N177" s="155">
        <v>1</v>
      </c>
    </row>
    <row r="178" s="3" customFormat="1" spans="1:14">
      <c r="A178" s="147">
        <v>175</v>
      </c>
      <c r="B178" s="148" t="s">
        <v>356</v>
      </c>
      <c r="C178" s="149">
        <v>45425</v>
      </c>
      <c r="D178" s="148" t="s">
        <v>340</v>
      </c>
      <c r="E178" s="148" t="s">
        <v>357</v>
      </c>
      <c r="F178" s="148" t="s">
        <v>358</v>
      </c>
      <c r="G178" s="150" t="s">
        <v>20</v>
      </c>
      <c r="H178" s="150" t="s">
        <v>21</v>
      </c>
      <c r="I178" s="148">
        <v>1</v>
      </c>
      <c r="J178" s="148">
        <v>58407.08</v>
      </c>
      <c r="K178" s="148">
        <v>7592.92</v>
      </c>
      <c r="L178" s="148">
        <v>66000</v>
      </c>
      <c r="M178" s="154">
        <v>41671.83</v>
      </c>
      <c r="N178" s="155">
        <v>1</v>
      </c>
    </row>
    <row r="179" s="3" customFormat="1" spans="1:14">
      <c r="A179" s="147">
        <v>176</v>
      </c>
      <c r="B179" s="148" t="s">
        <v>359</v>
      </c>
      <c r="C179" s="149">
        <v>45408</v>
      </c>
      <c r="D179" s="148" t="s">
        <v>340</v>
      </c>
      <c r="E179" s="148" t="s">
        <v>360</v>
      </c>
      <c r="F179" s="148" t="s">
        <v>361</v>
      </c>
      <c r="G179" s="150" t="s">
        <v>57</v>
      </c>
      <c r="H179" s="150" t="s">
        <v>58</v>
      </c>
      <c r="I179" s="148">
        <v>1</v>
      </c>
      <c r="J179" s="148">
        <v>134513.27</v>
      </c>
      <c r="K179" s="148">
        <v>17486.73</v>
      </c>
      <c r="L179" s="148">
        <v>152000</v>
      </c>
      <c r="M179" s="154">
        <v>103462.22</v>
      </c>
      <c r="N179" s="155">
        <v>1</v>
      </c>
    </row>
    <row r="180" s="3" customFormat="1" spans="1:14">
      <c r="A180" s="147">
        <v>177</v>
      </c>
      <c r="B180" s="148" t="s">
        <v>362</v>
      </c>
      <c r="C180" s="149">
        <v>45408</v>
      </c>
      <c r="D180" s="148" t="s">
        <v>17</v>
      </c>
      <c r="E180" s="148" t="s">
        <v>363</v>
      </c>
      <c r="F180" s="148" t="s">
        <v>361</v>
      </c>
      <c r="G180" s="150" t="s">
        <v>20</v>
      </c>
      <c r="H180" s="150" t="s">
        <v>21</v>
      </c>
      <c r="I180" s="148">
        <v>1</v>
      </c>
      <c r="J180" s="148">
        <v>53097.35</v>
      </c>
      <c r="K180" s="148">
        <v>6902.65</v>
      </c>
      <c r="L180" s="148">
        <v>60000</v>
      </c>
      <c r="M180" s="154">
        <v>42150.21</v>
      </c>
      <c r="N180" s="155">
        <v>1</v>
      </c>
    </row>
    <row r="181" s="3" customFormat="1" spans="1:14">
      <c r="A181" s="147">
        <v>178</v>
      </c>
      <c r="B181" s="148" t="s">
        <v>364</v>
      </c>
      <c r="C181" s="149">
        <v>45423</v>
      </c>
      <c r="D181" s="148" t="s">
        <v>78</v>
      </c>
      <c r="E181" s="148" t="s">
        <v>365</v>
      </c>
      <c r="F181" s="148" t="s">
        <v>366</v>
      </c>
      <c r="G181" s="150" t="s">
        <v>20</v>
      </c>
      <c r="H181" s="150" t="s">
        <v>21</v>
      </c>
      <c r="I181" s="148">
        <v>1</v>
      </c>
      <c r="J181" s="148">
        <v>58407.08</v>
      </c>
      <c r="K181" s="148">
        <v>7592.92</v>
      </c>
      <c r="L181" s="148">
        <v>66000</v>
      </c>
      <c r="M181" s="154">
        <v>48194.72</v>
      </c>
      <c r="N181" s="155">
        <v>1</v>
      </c>
    </row>
    <row r="182" s="3" customFormat="1" spans="1:14">
      <c r="A182" s="147">
        <v>179</v>
      </c>
      <c r="B182" s="148" t="s">
        <v>367</v>
      </c>
      <c r="C182" s="149">
        <v>45423</v>
      </c>
      <c r="D182" s="148" t="s">
        <v>78</v>
      </c>
      <c r="E182" s="148" t="s">
        <v>368</v>
      </c>
      <c r="F182" s="148" t="s">
        <v>366</v>
      </c>
      <c r="G182" s="150" t="s">
        <v>20</v>
      </c>
      <c r="H182" s="150" t="s">
        <v>21</v>
      </c>
      <c r="I182" s="148">
        <v>1</v>
      </c>
      <c r="J182" s="148">
        <v>78761.06</v>
      </c>
      <c r="K182" s="148">
        <v>10238.94</v>
      </c>
      <c r="L182" s="148">
        <v>89000</v>
      </c>
      <c r="M182" s="154">
        <v>62744.4</v>
      </c>
      <c r="N182" s="155">
        <v>1</v>
      </c>
    </row>
    <row r="183" s="3" customFormat="1" spans="1:14">
      <c r="A183" s="147">
        <v>180</v>
      </c>
      <c r="B183" s="148" t="s">
        <v>369</v>
      </c>
      <c r="C183" s="149">
        <v>45418</v>
      </c>
      <c r="D183" s="148" t="s">
        <v>78</v>
      </c>
      <c r="E183" s="148" t="s">
        <v>370</v>
      </c>
      <c r="F183" s="148" t="s">
        <v>106</v>
      </c>
      <c r="G183" s="150" t="s">
        <v>20</v>
      </c>
      <c r="H183" s="150" t="s">
        <v>21</v>
      </c>
      <c r="I183" s="148">
        <v>1</v>
      </c>
      <c r="J183" s="148">
        <v>63805.31</v>
      </c>
      <c r="K183" s="148">
        <v>8294.69</v>
      </c>
      <c r="L183" s="148">
        <v>72100</v>
      </c>
      <c r="M183" s="154">
        <v>50972.88</v>
      </c>
      <c r="N183" s="155">
        <v>1</v>
      </c>
    </row>
    <row r="184" s="3" customFormat="1" spans="1:14">
      <c r="A184" s="147">
        <v>181</v>
      </c>
      <c r="B184" s="148" t="s">
        <v>371</v>
      </c>
      <c r="C184" s="149">
        <v>45418</v>
      </c>
      <c r="D184" s="148" t="s">
        <v>78</v>
      </c>
      <c r="E184" s="148" t="s">
        <v>370</v>
      </c>
      <c r="F184" s="148" t="s">
        <v>106</v>
      </c>
      <c r="G184" s="150" t="s">
        <v>20</v>
      </c>
      <c r="H184" s="150" t="s">
        <v>21</v>
      </c>
      <c r="I184" s="148">
        <v>1</v>
      </c>
      <c r="J184" s="148">
        <v>63805.31</v>
      </c>
      <c r="K184" s="148">
        <v>8294.69</v>
      </c>
      <c r="L184" s="148">
        <v>72100</v>
      </c>
      <c r="M184" s="154">
        <v>50139.62</v>
      </c>
      <c r="N184" s="155">
        <v>1</v>
      </c>
    </row>
    <row r="185" s="3" customFormat="1" spans="1:14">
      <c r="A185" s="147">
        <v>182</v>
      </c>
      <c r="B185" s="148" t="s">
        <v>372</v>
      </c>
      <c r="C185" s="149">
        <v>45418</v>
      </c>
      <c r="D185" s="148" t="s">
        <v>78</v>
      </c>
      <c r="E185" s="148" t="s">
        <v>370</v>
      </c>
      <c r="F185" s="148" t="s">
        <v>106</v>
      </c>
      <c r="G185" s="150" t="s">
        <v>20</v>
      </c>
      <c r="H185" s="150" t="s">
        <v>21</v>
      </c>
      <c r="I185" s="148">
        <v>1</v>
      </c>
      <c r="J185" s="148">
        <v>63805.31</v>
      </c>
      <c r="K185" s="148">
        <v>8294.69</v>
      </c>
      <c r="L185" s="148">
        <v>72100</v>
      </c>
      <c r="M185" s="154">
        <v>50139.62</v>
      </c>
      <c r="N185" s="155">
        <v>1</v>
      </c>
    </row>
    <row r="186" s="3" customFormat="1" spans="1:14">
      <c r="A186" s="147">
        <v>183</v>
      </c>
      <c r="B186" s="148" t="s">
        <v>373</v>
      </c>
      <c r="C186" s="149">
        <v>45418</v>
      </c>
      <c r="D186" s="148" t="s">
        <v>78</v>
      </c>
      <c r="E186" s="148" t="s">
        <v>370</v>
      </c>
      <c r="F186" s="148" t="s">
        <v>106</v>
      </c>
      <c r="G186" s="150" t="s">
        <v>20</v>
      </c>
      <c r="H186" s="150" t="s">
        <v>21</v>
      </c>
      <c r="I186" s="148">
        <v>1</v>
      </c>
      <c r="J186" s="148">
        <v>63805.31</v>
      </c>
      <c r="K186" s="148">
        <v>8294.69</v>
      </c>
      <c r="L186" s="148">
        <v>72100</v>
      </c>
      <c r="M186" s="154">
        <v>50109.41</v>
      </c>
      <c r="N186" s="155">
        <v>1</v>
      </c>
    </row>
    <row r="187" s="3" customFormat="1" spans="1:14">
      <c r="A187" s="147">
        <v>184</v>
      </c>
      <c r="B187" s="148" t="s">
        <v>374</v>
      </c>
      <c r="C187" s="149">
        <v>45418</v>
      </c>
      <c r="D187" s="148" t="s">
        <v>78</v>
      </c>
      <c r="E187" s="148" t="s">
        <v>370</v>
      </c>
      <c r="F187" s="148" t="s">
        <v>106</v>
      </c>
      <c r="G187" s="150" t="s">
        <v>20</v>
      </c>
      <c r="H187" s="150" t="s">
        <v>21</v>
      </c>
      <c r="I187" s="148">
        <v>1</v>
      </c>
      <c r="J187" s="148">
        <v>63805.31</v>
      </c>
      <c r="K187" s="148">
        <v>8294.69</v>
      </c>
      <c r="L187" s="148">
        <v>72100</v>
      </c>
      <c r="M187" s="154">
        <v>50109.41</v>
      </c>
      <c r="N187" s="155">
        <v>1</v>
      </c>
    </row>
    <row r="188" s="3" customFormat="1" spans="1:14">
      <c r="A188" s="147">
        <v>185</v>
      </c>
      <c r="B188" s="148" t="s">
        <v>375</v>
      </c>
      <c r="C188" s="149">
        <v>45418</v>
      </c>
      <c r="D188" s="148" t="s">
        <v>78</v>
      </c>
      <c r="E188" s="148" t="s">
        <v>370</v>
      </c>
      <c r="F188" s="148" t="s">
        <v>106</v>
      </c>
      <c r="G188" s="150" t="s">
        <v>20</v>
      </c>
      <c r="H188" s="150" t="s">
        <v>21</v>
      </c>
      <c r="I188" s="148">
        <v>1</v>
      </c>
      <c r="J188" s="148">
        <v>63805.31</v>
      </c>
      <c r="K188" s="148">
        <v>8294.69</v>
      </c>
      <c r="L188" s="148">
        <v>72100</v>
      </c>
      <c r="M188" s="154">
        <v>50109.41</v>
      </c>
      <c r="N188" s="155">
        <v>1</v>
      </c>
    </row>
    <row r="189" s="3" customFormat="1" spans="1:14">
      <c r="A189" s="147">
        <v>186</v>
      </c>
      <c r="B189" s="148" t="s">
        <v>376</v>
      </c>
      <c r="C189" s="149">
        <v>45418</v>
      </c>
      <c r="D189" s="148" t="s">
        <v>78</v>
      </c>
      <c r="E189" s="148" t="s">
        <v>370</v>
      </c>
      <c r="F189" s="148" t="s">
        <v>106</v>
      </c>
      <c r="G189" s="150" t="s">
        <v>20</v>
      </c>
      <c r="H189" s="150" t="s">
        <v>21</v>
      </c>
      <c r="I189" s="148">
        <v>1</v>
      </c>
      <c r="J189" s="148">
        <v>63805.31</v>
      </c>
      <c r="K189" s="148">
        <v>8294.69</v>
      </c>
      <c r="L189" s="148">
        <v>72100</v>
      </c>
      <c r="M189" s="154">
        <v>50109.41</v>
      </c>
      <c r="N189" s="155">
        <v>1</v>
      </c>
    </row>
    <row r="190" s="3" customFormat="1" spans="1:14">
      <c r="A190" s="147">
        <v>187</v>
      </c>
      <c r="B190" s="148" t="s">
        <v>377</v>
      </c>
      <c r="C190" s="149">
        <v>45418</v>
      </c>
      <c r="D190" s="148" t="s">
        <v>78</v>
      </c>
      <c r="E190" s="148" t="s">
        <v>370</v>
      </c>
      <c r="F190" s="148" t="s">
        <v>106</v>
      </c>
      <c r="G190" s="150" t="s">
        <v>20</v>
      </c>
      <c r="H190" s="150" t="s">
        <v>21</v>
      </c>
      <c r="I190" s="148">
        <v>1</v>
      </c>
      <c r="J190" s="148">
        <v>63805.31</v>
      </c>
      <c r="K190" s="148">
        <v>8294.69</v>
      </c>
      <c r="L190" s="148">
        <v>72100</v>
      </c>
      <c r="M190" s="154">
        <v>50109.41</v>
      </c>
      <c r="N190" s="155">
        <v>1</v>
      </c>
    </row>
    <row r="191" s="3" customFormat="1" spans="1:14">
      <c r="A191" s="147">
        <v>188</v>
      </c>
      <c r="B191" s="148" t="s">
        <v>378</v>
      </c>
      <c r="C191" s="149">
        <v>45418</v>
      </c>
      <c r="D191" s="148" t="s">
        <v>78</v>
      </c>
      <c r="E191" s="148" t="s">
        <v>370</v>
      </c>
      <c r="F191" s="148" t="s">
        <v>106</v>
      </c>
      <c r="G191" s="150" t="s">
        <v>20</v>
      </c>
      <c r="H191" s="150" t="s">
        <v>21</v>
      </c>
      <c r="I191" s="148">
        <v>1</v>
      </c>
      <c r="J191" s="148">
        <v>63805.31</v>
      </c>
      <c r="K191" s="148">
        <v>8294.69</v>
      </c>
      <c r="L191" s="148">
        <v>72100</v>
      </c>
      <c r="M191" s="154">
        <v>50111.96</v>
      </c>
      <c r="N191" s="155">
        <v>1</v>
      </c>
    </row>
    <row r="192" s="3" customFormat="1" spans="1:14">
      <c r="A192" s="147">
        <v>189</v>
      </c>
      <c r="B192" s="148" t="s">
        <v>379</v>
      </c>
      <c r="C192" s="149">
        <v>45418</v>
      </c>
      <c r="D192" s="148" t="s">
        <v>78</v>
      </c>
      <c r="E192" s="148" t="s">
        <v>370</v>
      </c>
      <c r="F192" s="148" t="s">
        <v>106</v>
      </c>
      <c r="G192" s="150" t="s">
        <v>20</v>
      </c>
      <c r="H192" s="150" t="s">
        <v>21</v>
      </c>
      <c r="I192" s="148">
        <v>1</v>
      </c>
      <c r="J192" s="148">
        <v>63805.31</v>
      </c>
      <c r="K192" s="148">
        <v>8294.69</v>
      </c>
      <c r="L192" s="148">
        <v>72100</v>
      </c>
      <c r="M192" s="154">
        <v>50111.96</v>
      </c>
      <c r="N192" s="155">
        <v>1</v>
      </c>
    </row>
    <row r="193" s="3" customFormat="1" spans="1:14">
      <c r="A193" s="147">
        <v>190</v>
      </c>
      <c r="B193" s="148" t="s">
        <v>380</v>
      </c>
      <c r="C193" s="149">
        <v>45418</v>
      </c>
      <c r="D193" s="148" t="s">
        <v>78</v>
      </c>
      <c r="E193" s="148" t="s">
        <v>370</v>
      </c>
      <c r="F193" s="148" t="s">
        <v>106</v>
      </c>
      <c r="G193" s="150" t="s">
        <v>20</v>
      </c>
      <c r="H193" s="150" t="s">
        <v>21</v>
      </c>
      <c r="I193" s="148">
        <v>1</v>
      </c>
      <c r="J193" s="148">
        <v>63805.31</v>
      </c>
      <c r="K193" s="148">
        <v>8294.69</v>
      </c>
      <c r="L193" s="148">
        <v>72100</v>
      </c>
      <c r="M193" s="154">
        <v>50111.96</v>
      </c>
      <c r="N193" s="155">
        <v>1</v>
      </c>
    </row>
    <row r="194" s="3" customFormat="1" spans="1:14">
      <c r="A194" s="147">
        <v>191</v>
      </c>
      <c r="B194" s="148" t="s">
        <v>381</v>
      </c>
      <c r="C194" s="149">
        <v>45418</v>
      </c>
      <c r="D194" s="148" t="s">
        <v>78</v>
      </c>
      <c r="E194" s="148" t="s">
        <v>370</v>
      </c>
      <c r="F194" s="148" t="s">
        <v>106</v>
      </c>
      <c r="G194" s="150" t="s">
        <v>20</v>
      </c>
      <c r="H194" s="150" t="s">
        <v>21</v>
      </c>
      <c r="I194" s="148">
        <v>1</v>
      </c>
      <c r="J194" s="148">
        <v>63805.31</v>
      </c>
      <c r="K194" s="148">
        <v>8294.69</v>
      </c>
      <c r="L194" s="148">
        <v>72100</v>
      </c>
      <c r="M194" s="154">
        <v>50111.96</v>
      </c>
      <c r="N194" s="155">
        <v>1</v>
      </c>
    </row>
    <row r="195" s="3" customFormat="1" spans="1:14">
      <c r="A195" s="147">
        <v>192</v>
      </c>
      <c r="B195" s="148" t="s">
        <v>382</v>
      </c>
      <c r="C195" s="149">
        <v>45418</v>
      </c>
      <c r="D195" s="148" t="s">
        <v>78</v>
      </c>
      <c r="E195" s="148" t="s">
        <v>370</v>
      </c>
      <c r="F195" s="148" t="s">
        <v>106</v>
      </c>
      <c r="G195" s="150" t="s">
        <v>20</v>
      </c>
      <c r="H195" s="150" t="s">
        <v>21</v>
      </c>
      <c r="I195" s="148">
        <v>1</v>
      </c>
      <c r="J195" s="148">
        <v>63805.31</v>
      </c>
      <c r="K195" s="148">
        <v>8294.69</v>
      </c>
      <c r="L195" s="148">
        <v>72100</v>
      </c>
      <c r="M195" s="154">
        <v>50111.96</v>
      </c>
      <c r="N195" s="155">
        <v>1</v>
      </c>
    </row>
    <row r="196" s="3" customFormat="1" spans="1:14">
      <c r="A196" s="147">
        <v>193</v>
      </c>
      <c r="B196" s="148" t="s">
        <v>383</v>
      </c>
      <c r="C196" s="149">
        <v>45418</v>
      </c>
      <c r="D196" s="148" t="s">
        <v>78</v>
      </c>
      <c r="E196" s="148" t="s">
        <v>370</v>
      </c>
      <c r="F196" s="148" t="s">
        <v>106</v>
      </c>
      <c r="G196" s="150" t="s">
        <v>20</v>
      </c>
      <c r="H196" s="150" t="s">
        <v>21</v>
      </c>
      <c r="I196" s="148">
        <v>1</v>
      </c>
      <c r="J196" s="148">
        <v>63805.31</v>
      </c>
      <c r="K196" s="148">
        <v>8294.69</v>
      </c>
      <c r="L196" s="148">
        <v>72100</v>
      </c>
      <c r="M196" s="154">
        <v>50111.96</v>
      </c>
      <c r="N196" s="155">
        <v>1</v>
      </c>
    </row>
    <row r="197" s="3" customFormat="1" spans="1:14">
      <c r="A197" s="147">
        <v>194</v>
      </c>
      <c r="B197" s="148" t="s">
        <v>384</v>
      </c>
      <c r="C197" s="149">
        <v>45418</v>
      </c>
      <c r="D197" s="148" t="s">
        <v>78</v>
      </c>
      <c r="E197" s="148" t="s">
        <v>370</v>
      </c>
      <c r="F197" s="148" t="s">
        <v>106</v>
      </c>
      <c r="G197" s="150" t="s">
        <v>20</v>
      </c>
      <c r="H197" s="150" t="s">
        <v>21</v>
      </c>
      <c r="I197" s="148">
        <v>1</v>
      </c>
      <c r="J197" s="148">
        <v>63805.31</v>
      </c>
      <c r="K197" s="148">
        <v>8294.69</v>
      </c>
      <c r="L197" s="148">
        <v>72100</v>
      </c>
      <c r="M197" s="154">
        <v>50114.57</v>
      </c>
      <c r="N197" s="155">
        <v>1</v>
      </c>
    </row>
    <row r="198" s="3" customFormat="1" spans="1:14">
      <c r="A198" s="147">
        <v>195</v>
      </c>
      <c r="B198" s="148" t="s">
        <v>385</v>
      </c>
      <c r="C198" s="149">
        <v>45418</v>
      </c>
      <c r="D198" s="148" t="s">
        <v>78</v>
      </c>
      <c r="E198" s="148" t="s">
        <v>370</v>
      </c>
      <c r="F198" s="148" t="s">
        <v>106</v>
      </c>
      <c r="G198" s="150" t="s">
        <v>20</v>
      </c>
      <c r="H198" s="150" t="s">
        <v>21</v>
      </c>
      <c r="I198" s="148">
        <v>1</v>
      </c>
      <c r="J198" s="148">
        <v>63805.31</v>
      </c>
      <c r="K198" s="148">
        <v>8294.69</v>
      </c>
      <c r="L198" s="148">
        <v>72100</v>
      </c>
      <c r="M198" s="154">
        <v>50114.57</v>
      </c>
      <c r="N198" s="155">
        <v>1</v>
      </c>
    </row>
    <row r="199" s="3" customFormat="1" spans="1:14">
      <c r="A199" s="147">
        <v>196</v>
      </c>
      <c r="B199" s="148" t="s">
        <v>386</v>
      </c>
      <c r="C199" s="149">
        <v>45418</v>
      </c>
      <c r="D199" s="148" t="s">
        <v>78</v>
      </c>
      <c r="E199" s="148" t="s">
        <v>370</v>
      </c>
      <c r="F199" s="148" t="s">
        <v>106</v>
      </c>
      <c r="G199" s="150" t="s">
        <v>20</v>
      </c>
      <c r="H199" s="150" t="s">
        <v>21</v>
      </c>
      <c r="I199" s="148">
        <v>1</v>
      </c>
      <c r="J199" s="148">
        <v>63805.31</v>
      </c>
      <c r="K199" s="148">
        <v>8294.69</v>
      </c>
      <c r="L199" s="148">
        <v>72100</v>
      </c>
      <c r="M199" s="154">
        <v>50114.57</v>
      </c>
      <c r="N199" s="155">
        <v>1</v>
      </c>
    </row>
    <row r="200" s="3" customFormat="1" spans="1:14">
      <c r="A200" s="147">
        <v>197</v>
      </c>
      <c r="B200" s="148" t="s">
        <v>387</v>
      </c>
      <c r="C200" s="149">
        <v>45418</v>
      </c>
      <c r="D200" s="148" t="s">
        <v>78</v>
      </c>
      <c r="E200" s="148" t="s">
        <v>370</v>
      </c>
      <c r="F200" s="148" t="s">
        <v>106</v>
      </c>
      <c r="G200" s="150" t="s">
        <v>20</v>
      </c>
      <c r="H200" s="150" t="s">
        <v>21</v>
      </c>
      <c r="I200" s="148">
        <v>1</v>
      </c>
      <c r="J200" s="148">
        <v>63805.31</v>
      </c>
      <c r="K200" s="148">
        <v>8294.69</v>
      </c>
      <c r="L200" s="148">
        <v>72100</v>
      </c>
      <c r="M200" s="154">
        <v>50114.57</v>
      </c>
      <c r="N200" s="155">
        <v>1</v>
      </c>
    </row>
    <row r="201" s="3" customFormat="1" spans="1:14">
      <c r="A201" s="147">
        <v>198</v>
      </c>
      <c r="B201" s="148" t="s">
        <v>388</v>
      </c>
      <c r="C201" s="149">
        <v>45418</v>
      </c>
      <c r="D201" s="148" t="s">
        <v>78</v>
      </c>
      <c r="E201" s="148" t="s">
        <v>370</v>
      </c>
      <c r="F201" s="148" t="s">
        <v>106</v>
      </c>
      <c r="G201" s="150" t="s">
        <v>20</v>
      </c>
      <c r="H201" s="150" t="s">
        <v>21</v>
      </c>
      <c r="I201" s="148">
        <v>1</v>
      </c>
      <c r="J201" s="148">
        <v>63805.31</v>
      </c>
      <c r="K201" s="148">
        <v>8294.69</v>
      </c>
      <c r="L201" s="148">
        <v>72100</v>
      </c>
      <c r="M201" s="154">
        <v>50114.57</v>
      </c>
      <c r="N201" s="155">
        <v>1</v>
      </c>
    </row>
    <row r="202" s="3" customFormat="1" spans="1:14">
      <c r="A202" s="147">
        <v>199</v>
      </c>
      <c r="B202" s="148" t="s">
        <v>389</v>
      </c>
      <c r="C202" s="149">
        <v>45418</v>
      </c>
      <c r="D202" s="148" t="s">
        <v>78</v>
      </c>
      <c r="E202" s="148" t="s">
        <v>370</v>
      </c>
      <c r="F202" s="148" t="s">
        <v>106</v>
      </c>
      <c r="G202" s="150" t="s">
        <v>20</v>
      </c>
      <c r="H202" s="150" t="s">
        <v>21</v>
      </c>
      <c r="I202" s="148">
        <v>1</v>
      </c>
      <c r="J202" s="148">
        <v>63805.31</v>
      </c>
      <c r="K202" s="148">
        <v>8294.69</v>
      </c>
      <c r="L202" s="148">
        <v>72100</v>
      </c>
      <c r="M202" s="154">
        <v>50114.57</v>
      </c>
      <c r="N202" s="155">
        <v>1</v>
      </c>
    </row>
    <row r="203" s="3" customFormat="1" spans="1:14">
      <c r="A203" s="147">
        <v>200</v>
      </c>
      <c r="B203" s="148" t="s">
        <v>390</v>
      </c>
      <c r="C203" s="149">
        <v>45418</v>
      </c>
      <c r="D203" s="148" t="s">
        <v>78</v>
      </c>
      <c r="E203" s="148" t="s">
        <v>370</v>
      </c>
      <c r="F203" s="148" t="s">
        <v>106</v>
      </c>
      <c r="G203" s="150" t="s">
        <v>20</v>
      </c>
      <c r="H203" s="150" t="s">
        <v>21</v>
      </c>
      <c r="I203" s="148">
        <v>1</v>
      </c>
      <c r="J203" s="148">
        <v>63805.31</v>
      </c>
      <c r="K203" s="148">
        <v>8294.69</v>
      </c>
      <c r="L203" s="148">
        <v>72100</v>
      </c>
      <c r="M203" s="154">
        <v>50114.57</v>
      </c>
      <c r="N203" s="155">
        <v>1</v>
      </c>
    </row>
    <row r="204" s="3" customFormat="1" spans="1:14">
      <c r="A204" s="147">
        <v>201</v>
      </c>
      <c r="B204" s="148" t="s">
        <v>391</v>
      </c>
      <c r="C204" s="149">
        <v>45418</v>
      </c>
      <c r="D204" s="148" t="s">
        <v>78</v>
      </c>
      <c r="E204" s="148" t="s">
        <v>370</v>
      </c>
      <c r="F204" s="148" t="s">
        <v>106</v>
      </c>
      <c r="G204" s="150" t="s">
        <v>20</v>
      </c>
      <c r="H204" s="150" t="s">
        <v>21</v>
      </c>
      <c r="I204" s="148">
        <v>1</v>
      </c>
      <c r="J204" s="148">
        <v>63805.31</v>
      </c>
      <c r="K204" s="148">
        <v>8294.69</v>
      </c>
      <c r="L204" s="148">
        <v>72100</v>
      </c>
      <c r="M204" s="154">
        <v>50112.02</v>
      </c>
      <c r="N204" s="155">
        <v>1</v>
      </c>
    </row>
    <row r="205" s="3" customFormat="1" spans="1:14">
      <c r="A205" s="147">
        <v>202</v>
      </c>
      <c r="B205" s="148" t="s">
        <v>392</v>
      </c>
      <c r="C205" s="149">
        <v>45418</v>
      </c>
      <c r="D205" s="148" t="s">
        <v>78</v>
      </c>
      <c r="E205" s="148" t="s">
        <v>370</v>
      </c>
      <c r="F205" s="148" t="s">
        <v>106</v>
      </c>
      <c r="G205" s="150" t="s">
        <v>20</v>
      </c>
      <c r="H205" s="150" t="s">
        <v>21</v>
      </c>
      <c r="I205" s="148">
        <v>1</v>
      </c>
      <c r="J205" s="148">
        <v>63805.31</v>
      </c>
      <c r="K205" s="148">
        <v>8294.69</v>
      </c>
      <c r="L205" s="148">
        <v>72100</v>
      </c>
      <c r="M205" s="154">
        <v>50112.02</v>
      </c>
      <c r="N205" s="155">
        <v>1</v>
      </c>
    </row>
    <row r="206" s="3" customFormat="1" spans="1:14">
      <c r="A206" s="147">
        <v>203</v>
      </c>
      <c r="B206" s="148" t="s">
        <v>393</v>
      </c>
      <c r="C206" s="149">
        <v>45418</v>
      </c>
      <c r="D206" s="148" t="s">
        <v>78</v>
      </c>
      <c r="E206" s="148" t="s">
        <v>370</v>
      </c>
      <c r="F206" s="148" t="s">
        <v>106</v>
      </c>
      <c r="G206" s="150" t="s">
        <v>20</v>
      </c>
      <c r="H206" s="150" t="s">
        <v>21</v>
      </c>
      <c r="I206" s="148">
        <v>1</v>
      </c>
      <c r="J206" s="148">
        <v>63805.3</v>
      </c>
      <c r="K206" s="148">
        <v>8294.7</v>
      </c>
      <c r="L206" s="148">
        <v>72100</v>
      </c>
      <c r="M206" s="154">
        <v>49984.53</v>
      </c>
      <c r="N206" s="155">
        <v>1</v>
      </c>
    </row>
    <row r="207" s="3" customFormat="1" spans="1:14">
      <c r="A207" s="147">
        <v>204</v>
      </c>
      <c r="B207" s="148" t="s">
        <v>394</v>
      </c>
      <c r="C207" s="149">
        <v>45420</v>
      </c>
      <c r="D207" s="148" t="s">
        <v>78</v>
      </c>
      <c r="E207" s="148" t="s">
        <v>395</v>
      </c>
      <c r="F207" s="148" t="s">
        <v>396</v>
      </c>
      <c r="G207" s="150" t="s">
        <v>20</v>
      </c>
      <c r="H207" s="150" t="s">
        <v>21</v>
      </c>
      <c r="I207" s="148">
        <v>1</v>
      </c>
      <c r="J207" s="148">
        <v>60176.99</v>
      </c>
      <c r="K207" s="148">
        <v>7823.01</v>
      </c>
      <c r="L207" s="148">
        <v>68000</v>
      </c>
      <c r="M207" s="154">
        <v>48267.29</v>
      </c>
      <c r="N207" s="155">
        <v>1</v>
      </c>
    </row>
    <row r="208" s="3" customFormat="1" spans="1:14">
      <c r="A208" s="147">
        <v>205</v>
      </c>
      <c r="B208" s="148" t="s">
        <v>397</v>
      </c>
      <c r="C208" s="149">
        <v>45420</v>
      </c>
      <c r="D208" s="148" t="s">
        <v>78</v>
      </c>
      <c r="E208" s="148" t="s">
        <v>395</v>
      </c>
      <c r="F208" s="148" t="s">
        <v>396</v>
      </c>
      <c r="G208" s="150" t="s">
        <v>20</v>
      </c>
      <c r="H208" s="150" t="s">
        <v>21</v>
      </c>
      <c r="I208" s="148">
        <v>1</v>
      </c>
      <c r="J208" s="148">
        <v>61946.9</v>
      </c>
      <c r="K208" s="148">
        <v>8053.1</v>
      </c>
      <c r="L208" s="148">
        <v>70000</v>
      </c>
      <c r="M208" s="154">
        <v>49215.74</v>
      </c>
      <c r="N208" s="155">
        <v>1</v>
      </c>
    </row>
    <row r="209" s="3" customFormat="1" spans="1:14">
      <c r="A209" s="147">
        <v>206</v>
      </c>
      <c r="B209" s="148" t="s">
        <v>398</v>
      </c>
      <c r="C209" s="149">
        <v>45410</v>
      </c>
      <c r="D209" s="148" t="s">
        <v>399</v>
      </c>
      <c r="E209" s="148" t="s">
        <v>400</v>
      </c>
      <c r="F209" s="148" t="s">
        <v>401</v>
      </c>
      <c r="G209" s="150" t="s">
        <v>20</v>
      </c>
      <c r="H209" s="150" t="s">
        <v>21</v>
      </c>
      <c r="I209" s="148">
        <v>1</v>
      </c>
      <c r="J209" s="148">
        <v>56637.17</v>
      </c>
      <c r="K209" s="148">
        <v>7362.83</v>
      </c>
      <c r="L209" s="148">
        <v>64000</v>
      </c>
      <c r="M209" s="154">
        <v>45507.29</v>
      </c>
      <c r="N209" s="155">
        <v>1</v>
      </c>
    </row>
    <row r="210" s="3" customFormat="1" spans="1:14">
      <c r="A210" s="147">
        <v>207</v>
      </c>
      <c r="B210" s="148" t="s">
        <v>402</v>
      </c>
      <c r="C210" s="149">
        <v>45435</v>
      </c>
      <c r="D210" s="148" t="s">
        <v>266</v>
      </c>
      <c r="E210" s="148" t="s">
        <v>403</v>
      </c>
      <c r="F210" s="148" t="s">
        <v>404</v>
      </c>
      <c r="G210" s="150" t="s">
        <v>20</v>
      </c>
      <c r="H210" s="150" t="s">
        <v>21</v>
      </c>
      <c r="I210" s="148">
        <v>1</v>
      </c>
      <c r="J210" s="148">
        <v>59292.04</v>
      </c>
      <c r="K210" s="148">
        <v>7707.96</v>
      </c>
      <c r="L210" s="148">
        <v>67000</v>
      </c>
      <c r="M210" s="154">
        <v>52254.61</v>
      </c>
      <c r="N210" s="155">
        <v>1</v>
      </c>
    </row>
    <row r="211" s="3" customFormat="1" spans="1:14">
      <c r="A211" s="147">
        <v>208</v>
      </c>
      <c r="B211" s="148" t="s">
        <v>405</v>
      </c>
      <c r="C211" s="149">
        <v>45428</v>
      </c>
      <c r="D211" s="148" t="s">
        <v>399</v>
      </c>
      <c r="E211" s="148" t="s">
        <v>406</v>
      </c>
      <c r="F211" s="148" t="s">
        <v>401</v>
      </c>
      <c r="G211" s="150" t="s">
        <v>20</v>
      </c>
      <c r="H211" s="150" t="s">
        <v>21</v>
      </c>
      <c r="I211" s="148">
        <v>1</v>
      </c>
      <c r="J211" s="148">
        <v>54424.78</v>
      </c>
      <c r="K211" s="148">
        <v>7075.22</v>
      </c>
      <c r="L211" s="148">
        <v>61500</v>
      </c>
      <c r="M211" s="154">
        <v>36738.19</v>
      </c>
      <c r="N211" s="155">
        <v>1</v>
      </c>
    </row>
    <row r="212" s="3" customFormat="1" spans="1:14">
      <c r="A212" s="147">
        <v>209</v>
      </c>
      <c r="B212" s="148" t="s">
        <v>407</v>
      </c>
      <c r="C212" s="149">
        <v>45429</v>
      </c>
      <c r="D212" s="148" t="s">
        <v>245</v>
      </c>
      <c r="E212" s="148" t="s">
        <v>408</v>
      </c>
      <c r="F212" s="148" t="s">
        <v>409</v>
      </c>
      <c r="G212" s="150" t="s">
        <v>20</v>
      </c>
      <c r="H212" s="150" t="s">
        <v>21</v>
      </c>
      <c r="I212" s="148">
        <v>1</v>
      </c>
      <c r="J212" s="148">
        <v>53362.83</v>
      </c>
      <c r="K212" s="148">
        <v>6937.17</v>
      </c>
      <c r="L212" s="148">
        <v>60300</v>
      </c>
      <c r="M212" s="154">
        <v>37542.68</v>
      </c>
      <c r="N212" s="155">
        <v>1</v>
      </c>
    </row>
    <row r="213" s="3" customFormat="1" spans="1:14">
      <c r="A213" s="147">
        <v>210</v>
      </c>
      <c r="B213" s="148" t="s">
        <v>410</v>
      </c>
      <c r="C213" s="149">
        <v>45410</v>
      </c>
      <c r="D213" s="148" t="s">
        <v>104</v>
      </c>
      <c r="E213" s="148" t="s">
        <v>411</v>
      </c>
      <c r="F213" s="148" t="s">
        <v>412</v>
      </c>
      <c r="G213" s="150" t="s">
        <v>20</v>
      </c>
      <c r="H213" s="150" t="s">
        <v>21</v>
      </c>
      <c r="I213" s="148">
        <v>1</v>
      </c>
      <c r="J213" s="148">
        <v>53982.3</v>
      </c>
      <c r="K213" s="148">
        <v>7017.7</v>
      </c>
      <c r="L213" s="148">
        <v>61000</v>
      </c>
      <c r="M213" s="154">
        <v>46938.04</v>
      </c>
      <c r="N213" s="155">
        <v>1</v>
      </c>
    </row>
    <row r="214" s="3" customFormat="1" spans="1:14">
      <c r="A214" s="147">
        <v>211</v>
      </c>
      <c r="B214" s="148" t="s">
        <v>413</v>
      </c>
      <c r="C214" s="149">
        <v>45412</v>
      </c>
      <c r="D214" s="148" t="s">
        <v>100</v>
      </c>
      <c r="E214" s="148" t="s">
        <v>414</v>
      </c>
      <c r="F214" s="148" t="s">
        <v>415</v>
      </c>
      <c r="G214" s="150" t="s">
        <v>20</v>
      </c>
      <c r="H214" s="150" t="s">
        <v>21</v>
      </c>
      <c r="I214" s="148">
        <v>1</v>
      </c>
      <c r="J214" s="148">
        <v>47876.11</v>
      </c>
      <c r="K214" s="148">
        <v>6223.89</v>
      </c>
      <c r="L214" s="148">
        <v>54100</v>
      </c>
      <c r="M214" s="154">
        <v>38929.13</v>
      </c>
      <c r="N214" s="155">
        <v>1</v>
      </c>
    </row>
    <row r="215" s="3" customFormat="1" spans="1:14">
      <c r="A215" s="147">
        <v>212</v>
      </c>
      <c r="B215" s="148" t="s">
        <v>416</v>
      </c>
      <c r="C215" s="149">
        <v>45406</v>
      </c>
      <c r="D215" s="148" t="s">
        <v>100</v>
      </c>
      <c r="E215" s="148" t="s">
        <v>417</v>
      </c>
      <c r="F215" s="148" t="s">
        <v>418</v>
      </c>
      <c r="G215" s="150" t="s">
        <v>20</v>
      </c>
      <c r="H215" s="150" t="s">
        <v>21</v>
      </c>
      <c r="I215" s="148">
        <v>1</v>
      </c>
      <c r="J215" s="148">
        <v>56194.69</v>
      </c>
      <c r="K215" s="148">
        <v>7305.31</v>
      </c>
      <c r="L215" s="148">
        <v>63500</v>
      </c>
      <c r="M215" s="154">
        <v>42526.56</v>
      </c>
      <c r="N215" s="155">
        <v>1</v>
      </c>
    </row>
    <row r="216" s="3" customFormat="1" spans="1:14">
      <c r="A216" s="147">
        <v>213</v>
      </c>
      <c r="B216" s="148" t="s">
        <v>419</v>
      </c>
      <c r="C216" s="149">
        <v>45406</v>
      </c>
      <c r="D216" s="148" t="s">
        <v>100</v>
      </c>
      <c r="E216" s="148" t="s">
        <v>420</v>
      </c>
      <c r="F216" s="148" t="s">
        <v>421</v>
      </c>
      <c r="G216" s="150" t="s">
        <v>20</v>
      </c>
      <c r="H216" s="150" t="s">
        <v>21</v>
      </c>
      <c r="I216" s="148">
        <v>1</v>
      </c>
      <c r="J216" s="148">
        <v>59203.54</v>
      </c>
      <c r="K216" s="148">
        <v>7696.46</v>
      </c>
      <c r="L216" s="148">
        <v>66900</v>
      </c>
      <c r="M216" s="154">
        <v>55204.84</v>
      </c>
      <c r="N216" s="155">
        <v>1</v>
      </c>
    </row>
    <row r="217" s="3" customFormat="1" spans="1:14">
      <c r="A217" s="147">
        <v>214</v>
      </c>
      <c r="B217" s="148" t="s">
        <v>422</v>
      </c>
      <c r="C217" s="149">
        <v>45408</v>
      </c>
      <c r="D217" s="148" t="s">
        <v>100</v>
      </c>
      <c r="E217" s="148" t="s">
        <v>423</v>
      </c>
      <c r="F217" s="148" t="s">
        <v>415</v>
      </c>
      <c r="G217" s="150" t="s">
        <v>20</v>
      </c>
      <c r="H217" s="150" t="s">
        <v>21</v>
      </c>
      <c r="I217" s="148">
        <v>1</v>
      </c>
      <c r="J217" s="148">
        <v>52079.65</v>
      </c>
      <c r="K217" s="148">
        <v>6770.35</v>
      </c>
      <c r="L217" s="148">
        <v>58850</v>
      </c>
      <c r="M217" s="154">
        <v>43098.7</v>
      </c>
      <c r="N217" s="155">
        <v>1</v>
      </c>
    </row>
    <row r="218" s="3" customFormat="1" spans="1:14">
      <c r="A218" s="147">
        <v>215</v>
      </c>
      <c r="B218" s="148" t="s">
        <v>424</v>
      </c>
      <c r="C218" s="149">
        <v>45411</v>
      </c>
      <c r="D218" s="148" t="s">
        <v>100</v>
      </c>
      <c r="E218" s="148" t="s">
        <v>425</v>
      </c>
      <c r="F218" s="148" t="s">
        <v>415</v>
      </c>
      <c r="G218" s="150" t="s">
        <v>20</v>
      </c>
      <c r="H218" s="150" t="s">
        <v>21</v>
      </c>
      <c r="I218" s="148">
        <v>1</v>
      </c>
      <c r="J218" s="148">
        <v>61061.95</v>
      </c>
      <c r="K218" s="148">
        <v>7938.05</v>
      </c>
      <c r="L218" s="148">
        <v>69000</v>
      </c>
      <c r="M218" s="154">
        <v>49872.98</v>
      </c>
      <c r="N218" s="155">
        <v>1</v>
      </c>
    </row>
    <row r="219" s="3" customFormat="1" spans="1:14">
      <c r="A219" s="147">
        <v>216</v>
      </c>
      <c r="B219" s="148" t="s">
        <v>426</v>
      </c>
      <c r="C219" s="149">
        <v>45425</v>
      </c>
      <c r="D219" s="148" t="s">
        <v>245</v>
      </c>
      <c r="E219" s="148" t="s">
        <v>427</v>
      </c>
      <c r="F219" s="148" t="s">
        <v>428</v>
      </c>
      <c r="G219" s="150" t="s">
        <v>20</v>
      </c>
      <c r="H219" s="150" t="s">
        <v>21</v>
      </c>
      <c r="I219" s="148">
        <v>1</v>
      </c>
      <c r="J219" s="148">
        <v>51769.91</v>
      </c>
      <c r="K219" s="148">
        <v>6730.09</v>
      </c>
      <c r="L219" s="148">
        <v>58500</v>
      </c>
      <c r="M219" s="154">
        <v>44558.34</v>
      </c>
      <c r="N219" s="155">
        <v>1</v>
      </c>
    </row>
    <row r="220" s="3" customFormat="1" spans="1:14">
      <c r="A220" s="147">
        <v>217</v>
      </c>
      <c r="B220" s="148" t="s">
        <v>429</v>
      </c>
      <c r="C220" s="149">
        <v>45427</v>
      </c>
      <c r="D220" s="148" t="s">
        <v>245</v>
      </c>
      <c r="E220" s="148" t="s">
        <v>430</v>
      </c>
      <c r="F220" s="148" t="s">
        <v>431</v>
      </c>
      <c r="G220" s="150" t="s">
        <v>57</v>
      </c>
      <c r="H220" s="150" t="s">
        <v>58</v>
      </c>
      <c r="I220" s="148">
        <v>1</v>
      </c>
      <c r="J220" s="148">
        <v>81415.93</v>
      </c>
      <c r="K220" s="148">
        <v>10584.07</v>
      </c>
      <c r="L220" s="148">
        <v>92000</v>
      </c>
      <c r="M220" s="154">
        <v>52731.6</v>
      </c>
      <c r="N220" s="155">
        <v>1</v>
      </c>
    </row>
    <row r="221" s="3" customFormat="1" spans="1:14">
      <c r="A221" s="147">
        <v>218</v>
      </c>
      <c r="B221" s="148" t="s">
        <v>432</v>
      </c>
      <c r="C221" s="149">
        <v>45411</v>
      </c>
      <c r="D221" s="148" t="s">
        <v>399</v>
      </c>
      <c r="E221" s="148" t="s">
        <v>433</v>
      </c>
      <c r="F221" s="148" t="s">
        <v>434</v>
      </c>
      <c r="G221" s="150" t="s">
        <v>57</v>
      </c>
      <c r="H221" s="150" t="s">
        <v>58</v>
      </c>
      <c r="I221" s="148">
        <v>1</v>
      </c>
      <c r="J221" s="148">
        <v>61061.95</v>
      </c>
      <c r="K221" s="148">
        <v>7938.05</v>
      </c>
      <c r="L221" s="148">
        <v>69000</v>
      </c>
      <c r="M221" s="154">
        <v>47722.46</v>
      </c>
      <c r="N221" s="155">
        <v>1</v>
      </c>
    </row>
    <row r="222" s="3" customFormat="1" spans="1:14">
      <c r="A222" s="147">
        <v>219</v>
      </c>
      <c r="B222" s="148" t="s">
        <v>435</v>
      </c>
      <c r="C222" s="149">
        <v>45411</v>
      </c>
      <c r="D222" s="148" t="s">
        <v>399</v>
      </c>
      <c r="E222" s="148" t="s">
        <v>433</v>
      </c>
      <c r="F222" s="148" t="s">
        <v>434</v>
      </c>
      <c r="G222" s="150" t="s">
        <v>57</v>
      </c>
      <c r="H222" s="150" t="s">
        <v>58</v>
      </c>
      <c r="I222" s="148">
        <v>1</v>
      </c>
      <c r="J222" s="148">
        <v>75221.24</v>
      </c>
      <c r="K222" s="148">
        <v>9778.76</v>
      </c>
      <c r="L222" s="148">
        <v>85000</v>
      </c>
      <c r="M222" s="154">
        <v>57080.59</v>
      </c>
      <c r="N222" s="155">
        <v>1</v>
      </c>
    </row>
    <row r="223" s="3" customFormat="1" spans="1:14">
      <c r="A223" s="147">
        <v>220</v>
      </c>
      <c r="B223" s="148" t="s">
        <v>436</v>
      </c>
      <c r="C223" s="149">
        <v>45429</v>
      </c>
      <c r="D223" s="148" t="s">
        <v>104</v>
      </c>
      <c r="E223" s="148" t="s">
        <v>437</v>
      </c>
      <c r="F223" s="148" t="s">
        <v>438</v>
      </c>
      <c r="G223" s="150" t="s">
        <v>57</v>
      </c>
      <c r="H223" s="150" t="s">
        <v>58</v>
      </c>
      <c r="I223" s="148">
        <v>1</v>
      </c>
      <c r="J223" s="148">
        <v>97345.13</v>
      </c>
      <c r="K223" s="148">
        <v>12654.87</v>
      </c>
      <c r="L223" s="148">
        <v>110000</v>
      </c>
      <c r="M223" s="154">
        <v>60364.72</v>
      </c>
      <c r="N223" s="155">
        <v>1</v>
      </c>
    </row>
    <row r="224" s="3" customFormat="1" spans="1:14">
      <c r="A224" s="147">
        <v>221</v>
      </c>
      <c r="B224" s="148" t="s">
        <v>439</v>
      </c>
      <c r="C224" s="149">
        <v>45404</v>
      </c>
      <c r="D224" s="148" t="s">
        <v>100</v>
      </c>
      <c r="E224" s="148" t="s">
        <v>440</v>
      </c>
      <c r="F224" s="148" t="s">
        <v>441</v>
      </c>
      <c r="G224" s="150" t="s">
        <v>20</v>
      </c>
      <c r="H224" s="150" t="s">
        <v>21</v>
      </c>
      <c r="I224" s="148">
        <v>1</v>
      </c>
      <c r="J224" s="148">
        <v>55752.21</v>
      </c>
      <c r="K224" s="148">
        <v>7247.79</v>
      </c>
      <c r="L224" s="148">
        <v>63000</v>
      </c>
      <c r="M224" s="154">
        <v>44124.74</v>
      </c>
      <c r="N224" s="155">
        <v>1</v>
      </c>
    </row>
    <row r="225" s="3" customFormat="1" spans="1:14">
      <c r="A225" s="147">
        <v>222</v>
      </c>
      <c r="B225" s="148" t="s">
        <v>442</v>
      </c>
      <c r="C225" s="149">
        <v>45427</v>
      </c>
      <c r="D225" s="148" t="s">
        <v>245</v>
      </c>
      <c r="E225" s="148" t="s">
        <v>443</v>
      </c>
      <c r="F225" s="148" t="s">
        <v>444</v>
      </c>
      <c r="G225" s="150" t="s">
        <v>20</v>
      </c>
      <c r="H225" s="150" t="s">
        <v>21</v>
      </c>
      <c r="I225" s="148">
        <v>1</v>
      </c>
      <c r="J225" s="148">
        <v>50442.48</v>
      </c>
      <c r="K225" s="148">
        <v>6557.52</v>
      </c>
      <c r="L225" s="148">
        <v>57000</v>
      </c>
      <c r="M225" s="154">
        <v>27179.47</v>
      </c>
      <c r="N225" s="155">
        <v>1</v>
      </c>
    </row>
    <row r="226" s="3" customFormat="1" spans="1:14">
      <c r="A226" s="147">
        <v>223</v>
      </c>
      <c r="B226" s="148" t="s">
        <v>445</v>
      </c>
      <c r="C226" s="149">
        <v>45425</v>
      </c>
      <c r="D226" s="148" t="s">
        <v>78</v>
      </c>
      <c r="E226" s="148" t="s">
        <v>446</v>
      </c>
      <c r="F226" s="148" t="s">
        <v>25</v>
      </c>
      <c r="G226" s="150" t="s">
        <v>20</v>
      </c>
      <c r="H226" s="150" t="s">
        <v>21</v>
      </c>
      <c r="I226" s="148">
        <v>1</v>
      </c>
      <c r="J226" s="148">
        <v>47787.61</v>
      </c>
      <c r="K226" s="148">
        <v>6212.39</v>
      </c>
      <c r="L226" s="148">
        <v>54000</v>
      </c>
      <c r="M226" s="154">
        <v>35677.69</v>
      </c>
      <c r="N226" s="155">
        <v>1</v>
      </c>
    </row>
    <row r="227" s="3" customFormat="1" spans="1:14">
      <c r="A227" s="147">
        <v>224</v>
      </c>
      <c r="B227" s="148" t="s">
        <v>447</v>
      </c>
      <c r="C227" s="149">
        <v>45408</v>
      </c>
      <c r="D227" s="148" t="s">
        <v>104</v>
      </c>
      <c r="E227" s="148" t="s">
        <v>448</v>
      </c>
      <c r="F227" s="148" t="s">
        <v>449</v>
      </c>
      <c r="G227" s="150" t="s">
        <v>20</v>
      </c>
      <c r="H227" s="150" t="s">
        <v>21</v>
      </c>
      <c r="I227" s="148">
        <v>1</v>
      </c>
      <c r="J227" s="148">
        <v>71769.91</v>
      </c>
      <c r="K227" s="148">
        <v>9330.09</v>
      </c>
      <c r="L227" s="148">
        <v>81100</v>
      </c>
      <c r="M227" s="154">
        <v>50891.6</v>
      </c>
      <c r="N227" s="155">
        <v>1</v>
      </c>
    </row>
    <row r="228" s="3" customFormat="1" spans="1:14">
      <c r="A228" s="147">
        <v>225</v>
      </c>
      <c r="B228" s="148" t="s">
        <v>450</v>
      </c>
      <c r="C228" s="149">
        <v>45435</v>
      </c>
      <c r="D228" s="148" t="s">
        <v>451</v>
      </c>
      <c r="E228" s="148" t="s">
        <v>452</v>
      </c>
      <c r="F228" s="148" t="s">
        <v>453</v>
      </c>
      <c r="G228" s="150" t="s">
        <v>20</v>
      </c>
      <c r="H228" s="150" t="s">
        <v>21</v>
      </c>
      <c r="I228" s="148">
        <v>1</v>
      </c>
      <c r="J228" s="148">
        <v>47787.61</v>
      </c>
      <c r="K228" s="148">
        <v>6212.39</v>
      </c>
      <c r="L228" s="148">
        <v>54000</v>
      </c>
      <c r="M228" s="154">
        <v>41961</v>
      </c>
      <c r="N228" s="155">
        <v>1</v>
      </c>
    </row>
    <row r="229" s="3" customFormat="1" spans="1:14">
      <c r="A229" s="147">
        <v>226</v>
      </c>
      <c r="B229" s="148" t="s">
        <v>454</v>
      </c>
      <c r="C229" s="149">
        <v>45435</v>
      </c>
      <c r="D229" s="148" t="s">
        <v>451</v>
      </c>
      <c r="E229" s="148" t="s">
        <v>452</v>
      </c>
      <c r="F229" s="148" t="s">
        <v>453</v>
      </c>
      <c r="G229" s="150" t="s">
        <v>20</v>
      </c>
      <c r="H229" s="150" t="s">
        <v>21</v>
      </c>
      <c r="I229" s="148">
        <v>1</v>
      </c>
      <c r="J229" s="148">
        <v>45132.74</v>
      </c>
      <c r="K229" s="148">
        <v>5867.26</v>
      </c>
      <c r="L229" s="148">
        <v>51000</v>
      </c>
      <c r="M229" s="154">
        <v>38596.32</v>
      </c>
      <c r="N229" s="155">
        <v>1</v>
      </c>
    </row>
    <row r="230" s="3" customFormat="1" spans="1:14">
      <c r="A230" s="147">
        <v>227</v>
      </c>
      <c r="B230" s="148" t="s">
        <v>455</v>
      </c>
      <c r="C230" s="149">
        <v>45422</v>
      </c>
      <c r="D230" s="148" t="s">
        <v>266</v>
      </c>
      <c r="E230" s="148" t="s">
        <v>456</v>
      </c>
      <c r="F230" s="148" t="s">
        <v>457</v>
      </c>
      <c r="G230" s="150" t="s">
        <v>20</v>
      </c>
      <c r="H230" s="150" t="s">
        <v>21</v>
      </c>
      <c r="I230" s="148">
        <v>1</v>
      </c>
      <c r="J230" s="148">
        <v>48672.57</v>
      </c>
      <c r="K230" s="148">
        <v>6327.43</v>
      </c>
      <c r="L230" s="148">
        <v>55000</v>
      </c>
      <c r="M230" s="154">
        <v>41751.02</v>
      </c>
      <c r="N230" s="155">
        <v>1</v>
      </c>
    </row>
    <row r="231" s="3" customFormat="1" spans="1:14">
      <c r="A231" s="147">
        <v>228</v>
      </c>
      <c r="B231" s="148" t="s">
        <v>458</v>
      </c>
      <c r="C231" s="149">
        <v>45422</v>
      </c>
      <c r="D231" s="148" t="s">
        <v>266</v>
      </c>
      <c r="E231" s="148" t="s">
        <v>456</v>
      </c>
      <c r="F231" s="148" t="s">
        <v>457</v>
      </c>
      <c r="G231" s="150" t="s">
        <v>20</v>
      </c>
      <c r="H231" s="150" t="s">
        <v>21</v>
      </c>
      <c r="I231" s="148">
        <v>1</v>
      </c>
      <c r="J231" s="148">
        <v>48672.56</v>
      </c>
      <c r="K231" s="148">
        <v>6327.44</v>
      </c>
      <c r="L231" s="148">
        <v>55000</v>
      </c>
      <c r="M231" s="154">
        <v>41751.02</v>
      </c>
      <c r="N231" s="155">
        <v>1</v>
      </c>
    </row>
    <row r="232" s="3" customFormat="1" spans="1:14">
      <c r="A232" s="147">
        <v>229</v>
      </c>
      <c r="B232" s="148" t="s">
        <v>459</v>
      </c>
      <c r="C232" s="149">
        <v>45429</v>
      </c>
      <c r="D232" s="148" t="s">
        <v>266</v>
      </c>
      <c r="E232" s="148" t="s">
        <v>460</v>
      </c>
      <c r="F232" s="148" t="s">
        <v>461</v>
      </c>
      <c r="G232" s="150" t="s">
        <v>20</v>
      </c>
      <c r="H232" s="150" t="s">
        <v>21</v>
      </c>
      <c r="I232" s="148">
        <v>1</v>
      </c>
      <c r="J232" s="148">
        <v>56637.17</v>
      </c>
      <c r="K232" s="148">
        <v>7362.83</v>
      </c>
      <c r="L232" s="148">
        <v>64000</v>
      </c>
      <c r="M232" s="154">
        <v>38329.54</v>
      </c>
      <c r="N232" s="155">
        <v>1</v>
      </c>
    </row>
    <row r="233" s="3" customFormat="1" spans="1:14">
      <c r="A233" s="147">
        <v>230</v>
      </c>
      <c r="B233" s="148" t="s">
        <v>462</v>
      </c>
      <c r="C233" s="149">
        <v>45391</v>
      </c>
      <c r="D233" s="148" t="s">
        <v>266</v>
      </c>
      <c r="E233" s="148" t="s">
        <v>463</v>
      </c>
      <c r="F233" s="148" t="s">
        <v>464</v>
      </c>
      <c r="G233" s="150" t="s">
        <v>194</v>
      </c>
      <c r="H233" s="150" t="s">
        <v>195</v>
      </c>
      <c r="I233" s="148">
        <v>1</v>
      </c>
      <c r="J233" s="148">
        <v>188495.58</v>
      </c>
      <c r="K233" s="148">
        <v>24504.42</v>
      </c>
      <c r="L233" s="148">
        <v>213000</v>
      </c>
      <c r="M233" s="154">
        <v>95637</v>
      </c>
      <c r="N233" s="155">
        <v>1</v>
      </c>
    </row>
    <row r="234" s="3" customFormat="1" spans="1:14">
      <c r="A234" s="147">
        <v>231</v>
      </c>
      <c r="B234" s="148" t="s">
        <v>465</v>
      </c>
      <c r="C234" s="149">
        <v>45391</v>
      </c>
      <c r="D234" s="148" t="s">
        <v>266</v>
      </c>
      <c r="E234" s="148" t="s">
        <v>463</v>
      </c>
      <c r="F234" s="148" t="s">
        <v>464</v>
      </c>
      <c r="G234" s="150" t="s">
        <v>194</v>
      </c>
      <c r="H234" s="150" t="s">
        <v>195</v>
      </c>
      <c r="I234" s="148">
        <v>1</v>
      </c>
      <c r="J234" s="148">
        <v>188495.57</v>
      </c>
      <c r="K234" s="148">
        <v>24504.43</v>
      </c>
      <c r="L234" s="148">
        <v>213000</v>
      </c>
      <c r="M234" s="154">
        <v>95637</v>
      </c>
      <c r="N234" s="155">
        <v>1</v>
      </c>
    </row>
    <row r="235" s="3" customFormat="1" spans="1:14">
      <c r="A235" s="147">
        <v>232</v>
      </c>
      <c r="B235" s="148" t="s">
        <v>466</v>
      </c>
      <c r="C235" s="149">
        <v>45391</v>
      </c>
      <c r="D235" s="148" t="s">
        <v>266</v>
      </c>
      <c r="E235" s="148" t="s">
        <v>463</v>
      </c>
      <c r="F235" s="148" t="s">
        <v>464</v>
      </c>
      <c r="G235" s="150" t="s">
        <v>194</v>
      </c>
      <c r="H235" s="150" t="s">
        <v>195</v>
      </c>
      <c r="I235" s="148">
        <v>1</v>
      </c>
      <c r="J235" s="148">
        <v>215929.2</v>
      </c>
      <c r="K235" s="148">
        <v>28070.8</v>
      </c>
      <c r="L235" s="148">
        <v>244000</v>
      </c>
      <c r="M235" s="154">
        <v>34512.69</v>
      </c>
      <c r="N235" s="155">
        <v>1</v>
      </c>
    </row>
    <row r="236" s="3" customFormat="1" spans="1:14">
      <c r="A236" s="147">
        <v>233</v>
      </c>
      <c r="B236" s="148" t="s">
        <v>467</v>
      </c>
      <c r="C236" s="149">
        <v>45391</v>
      </c>
      <c r="D236" s="148" t="s">
        <v>266</v>
      </c>
      <c r="E236" s="148" t="s">
        <v>463</v>
      </c>
      <c r="F236" s="148" t="s">
        <v>464</v>
      </c>
      <c r="G236" s="150" t="s">
        <v>194</v>
      </c>
      <c r="H236" s="150" t="s">
        <v>195</v>
      </c>
      <c r="I236" s="148">
        <v>1</v>
      </c>
      <c r="J236" s="148">
        <v>215929.21</v>
      </c>
      <c r="K236" s="148">
        <v>28070.79</v>
      </c>
      <c r="L236" s="148">
        <v>244000</v>
      </c>
      <c r="M236" s="154">
        <v>66340.13</v>
      </c>
      <c r="N236" s="155">
        <v>1</v>
      </c>
    </row>
    <row r="237" s="3" customFormat="1" spans="1:14">
      <c r="A237" s="147">
        <v>234</v>
      </c>
      <c r="B237" s="148" t="s">
        <v>468</v>
      </c>
      <c r="C237" s="149">
        <v>45391</v>
      </c>
      <c r="D237" s="148" t="s">
        <v>266</v>
      </c>
      <c r="E237" s="148" t="s">
        <v>463</v>
      </c>
      <c r="F237" s="148" t="s">
        <v>464</v>
      </c>
      <c r="G237" s="150" t="s">
        <v>194</v>
      </c>
      <c r="H237" s="150" t="s">
        <v>195</v>
      </c>
      <c r="I237" s="148">
        <v>1</v>
      </c>
      <c r="J237" s="148">
        <v>129203.54</v>
      </c>
      <c r="K237" s="148">
        <v>16796.46</v>
      </c>
      <c r="L237" s="148">
        <v>146000</v>
      </c>
      <c r="M237" s="154">
        <v>74381.71</v>
      </c>
      <c r="N237" s="155">
        <v>1</v>
      </c>
    </row>
    <row r="238" s="3" customFormat="1" spans="1:14">
      <c r="A238" s="147">
        <v>235</v>
      </c>
      <c r="B238" s="148" t="s">
        <v>469</v>
      </c>
      <c r="C238" s="149">
        <v>45391</v>
      </c>
      <c r="D238" s="148" t="s">
        <v>266</v>
      </c>
      <c r="E238" s="148" t="s">
        <v>463</v>
      </c>
      <c r="F238" s="148" t="s">
        <v>464</v>
      </c>
      <c r="G238" s="150" t="s">
        <v>194</v>
      </c>
      <c r="H238" s="150" t="s">
        <v>195</v>
      </c>
      <c r="I238" s="148">
        <v>1</v>
      </c>
      <c r="J238" s="148">
        <v>129203.54</v>
      </c>
      <c r="K238" s="148">
        <v>16796.46</v>
      </c>
      <c r="L238" s="148">
        <v>146000</v>
      </c>
      <c r="M238" s="154">
        <v>74381.71</v>
      </c>
      <c r="N238" s="155">
        <v>1</v>
      </c>
    </row>
    <row r="239" s="3" customFormat="1" spans="1:14">
      <c r="A239" s="147">
        <v>236</v>
      </c>
      <c r="B239" s="148" t="s">
        <v>470</v>
      </c>
      <c r="C239" s="149">
        <v>45391</v>
      </c>
      <c r="D239" s="148" t="s">
        <v>266</v>
      </c>
      <c r="E239" s="148" t="s">
        <v>463</v>
      </c>
      <c r="F239" s="148" t="s">
        <v>464</v>
      </c>
      <c r="G239" s="150" t="s">
        <v>194</v>
      </c>
      <c r="H239" s="150" t="s">
        <v>195</v>
      </c>
      <c r="I239" s="148">
        <v>1</v>
      </c>
      <c r="J239" s="148">
        <v>148672.57</v>
      </c>
      <c r="K239" s="148">
        <v>19327.43</v>
      </c>
      <c r="L239" s="148">
        <v>168000</v>
      </c>
      <c r="M239" s="154">
        <v>86267.33</v>
      </c>
      <c r="N239" s="155">
        <v>1</v>
      </c>
    </row>
    <row r="240" s="3" customFormat="1" spans="1:14">
      <c r="A240" s="147">
        <v>237</v>
      </c>
      <c r="B240" s="148" t="s">
        <v>471</v>
      </c>
      <c r="C240" s="149">
        <v>45391</v>
      </c>
      <c r="D240" s="148" t="s">
        <v>266</v>
      </c>
      <c r="E240" s="148" t="s">
        <v>463</v>
      </c>
      <c r="F240" s="148" t="s">
        <v>464</v>
      </c>
      <c r="G240" s="150" t="s">
        <v>194</v>
      </c>
      <c r="H240" s="150" t="s">
        <v>195</v>
      </c>
      <c r="I240" s="148">
        <v>1</v>
      </c>
      <c r="J240" s="148">
        <v>148672.56</v>
      </c>
      <c r="K240" s="148">
        <v>19327.44</v>
      </c>
      <c r="L240" s="148">
        <v>168000</v>
      </c>
      <c r="M240" s="154">
        <v>86267.33</v>
      </c>
      <c r="N240" s="155">
        <v>1</v>
      </c>
    </row>
    <row r="241" s="3" customFormat="1" spans="1:14">
      <c r="A241" s="147">
        <v>238</v>
      </c>
      <c r="B241" s="148" t="s">
        <v>472</v>
      </c>
      <c r="C241" s="149">
        <v>45391</v>
      </c>
      <c r="D241" s="148" t="s">
        <v>266</v>
      </c>
      <c r="E241" s="148" t="s">
        <v>473</v>
      </c>
      <c r="F241" s="148" t="s">
        <v>464</v>
      </c>
      <c r="G241" s="150" t="s">
        <v>20</v>
      </c>
      <c r="H241" s="150" t="s">
        <v>21</v>
      </c>
      <c r="I241" s="148">
        <v>1</v>
      </c>
      <c r="J241" s="148">
        <v>99115.04</v>
      </c>
      <c r="K241" s="148">
        <v>12884.96</v>
      </c>
      <c r="L241" s="148">
        <v>112000</v>
      </c>
      <c r="M241" s="154">
        <v>41051.47</v>
      </c>
      <c r="N241" s="155">
        <v>1</v>
      </c>
    </row>
    <row r="242" s="3" customFormat="1" spans="1:14">
      <c r="A242" s="147">
        <v>239</v>
      </c>
      <c r="B242" s="148" t="s">
        <v>474</v>
      </c>
      <c r="C242" s="149">
        <v>45391</v>
      </c>
      <c r="D242" s="148" t="s">
        <v>266</v>
      </c>
      <c r="E242" s="148" t="s">
        <v>473</v>
      </c>
      <c r="F242" s="148" t="s">
        <v>464</v>
      </c>
      <c r="G242" s="150" t="s">
        <v>20</v>
      </c>
      <c r="H242" s="150" t="s">
        <v>21</v>
      </c>
      <c r="I242" s="148">
        <v>1</v>
      </c>
      <c r="J242" s="148">
        <v>108849.56</v>
      </c>
      <c r="K242" s="148">
        <v>14150.44</v>
      </c>
      <c r="L242" s="148">
        <v>123000</v>
      </c>
      <c r="M242" s="154">
        <v>49690.34</v>
      </c>
      <c r="N242" s="155">
        <v>1</v>
      </c>
    </row>
    <row r="243" s="3" customFormat="1" spans="1:14">
      <c r="A243" s="147">
        <v>240</v>
      </c>
      <c r="B243" s="148" t="s">
        <v>475</v>
      </c>
      <c r="C243" s="149">
        <v>45391</v>
      </c>
      <c r="D243" s="148" t="s">
        <v>266</v>
      </c>
      <c r="E243" s="148" t="s">
        <v>473</v>
      </c>
      <c r="F243" s="148" t="s">
        <v>464</v>
      </c>
      <c r="G243" s="150" t="s">
        <v>20</v>
      </c>
      <c r="H243" s="150" t="s">
        <v>21</v>
      </c>
      <c r="I243" s="148">
        <v>1</v>
      </c>
      <c r="J243" s="148">
        <v>108849.56</v>
      </c>
      <c r="K243" s="148">
        <v>14150.44</v>
      </c>
      <c r="L243" s="148">
        <v>123000</v>
      </c>
      <c r="M243" s="154">
        <v>49690.34</v>
      </c>
      <c r="N243" s="155">
        <v>1</v>
      </c>
    </row>
    <row r="244" s="3" customFormat="1" spans="1:14">
      <c r="A244" s="147">
        <v>241</v>
      </c>
      <c r="B244" s="148" t="s">
        <v>476</v>
      </c>
      <c r="C244" s="149">
        <v>45391</v>
      </c>
      <c r="D244" s="148" t="s">
        <v>266</v>
      </c>
      <c r="E244" s="148" t="s">
        <v>473</v>
      </c>
      <c r="F244" s="148" t="s">
        <v>464</v>
      </c>
      <c r="G244" s="150" t="s">
        <v>20</v>
      </c>
      <c r="H244" s="150" t="s">
        <v>21</v>
      </c>
      <c r="I244" s="148">
        <v>1</v>
      </c>
      <c r="J244" s="148">
        <v>85840.71</v>
      </c>
      <c r="K244" s="148">
        <v>11159.29</v>
      </c>
      <c r="L244" s="148">
        <v>97000</v>
      </c>
      <c r="M244" s="154">
        <v>37514.62</v>
      </c>
      <c r="N244" s="155">
        <v>1</v>
      </c>
    </row>
    <row r="245" s="3" customFormat="1" spans="1:14">
      <c r="A245" s="147">
        <v>242</v>
      </c>
      <c r="B245" s="148" t="s">
        <v>477</v>
      </c>
      <c r="C245" s="149">
        <v>45391</v>
      </c>
      <c r="D245" s="148" t="s">
        <v>266</v>
      </c>
      <c r="E245" s="148" t="s">
        <v>473</v>
      </c>
      <c r="F245" s="148" t="s">
        <v>464</v>
      </c>
      <c r="G245" s="150" t="s">
        <v>20</v>
      </c>
      <c r="H245" s="150" t="s">
        <v>21</v>
      </c>
      <c r="I245" s="148">
        <v>1</v>
      </c>
      <c r="J245" s="148">
        <v>88053.1</v>
      </c>
      <c r="K245" s="148">
        <v>11446.9</v>
      </c>
      <c r="L245" s="148">
        <v>99500</v>
      </c>
      <c r="M245" s="154">
        <v>38632.89</v>
      </c>
      <c r="N245" s="155">
        <v>1</v>
      </c>
    </row>
    <row r="246" s="3" customFormat="1" spans="1:14">
      <c r="A246" s="147">
        <v>243</v>
      </c>
      <c r="B246" s="148" t="s">
        <v>478</v>
      </c>
      <c r="C246" s="149">
        <v>45391</v>
      </c>
      <c r="D246" s="148" t="s">
        <v>266</v>
      </c>
      <c r="E246" s="148" t="s">
        <v>473</v>
      </c>
      <c r="F246" s="148" t="s">
        <v>464</v>
      </c>
      <c r="G246" s="150" t="s">
        <v>20</v>
      </c>
      <c r="H246" s="150" t="s">
        <v>21</v>
      </c>
      <c r="I246" s="148">
        <v>1</v>
      </c>
      <c r="J246" s="148">
        <v>87610.62</v>
      </c>
      <c r="K246" s="148">
        <v>11389.38</v>
      </c>
      <c r="L246" s="148">
        <v>99000</v>
      </c>
      <c r="M246" s="154">
        <v>38513.14</v>
      </c>
      <c r="N246" s="155">
        <v>1</v>
      </c>
    </row>
    <row r="247" s="3" customFormat="1" spans="1:14">
      <c r="A247" s="147">
        <v>244</v>
      </c>
      <c r="B247" s="148" t="s">
        <v>479</v>
      </c>
      <c r="C247" s="149">
        <v>45391</v>
      </c>
      <c r="D247" s="148" t="s">
        <v>266</v>
      </c>
      <c r="E247" s="148" t="s">
        <v>473</v>
      </c>
      <c r="F247" s="148" t="s">
        <v>464</v>
      </c>
      <c r="G247" s="150" t="s">
        <v>20</v>
      </c>
      <c r="H247" s="150" t="s">
        <v>21</v>
      </c>
      <c r="I247" s="148">
        <v>1</v>
      </c>
      <c r="J247" s="148">
        <v>105309.73</v>
      </c>
      <c r="K247" s="148">
        <v>13690.27</v>
      </c>
      <c r="L247" s="148">
        <v>119000</v>
      </c>
      <c r="M247" s="154">
        <v>42811.46</v>
      </c>
      <c r="N247" s="155">
        <v>1</v>
      </c>
    </row>
    <row r="248" s="3" customFormat="1" spans="1:14">
      <c r="A248" s="147">
        <v>245</v>
      </c>
      <c r="B248" s="148" t="s">
        <v>480</v>
      </c>
      <c r="C248" s="149">
        <v>45391</v>
      </c>
      <c r="D248" s="148" t="s">
        <v>266</v>
      </c>
      <c r="E248" s="148" t="s">
        <v>473</v>
      </c>
      <c r="F248" s="148" t="s">
        <v>464</v>
      </c>
      <c r="G248" s="150" t="s">
        <v>20</v>
      </c>
      <c r="H248" s="150" t="s">
        <v>21</v>
      </c>
      <c r="I248" s="148">
        <v>1</v>
      </c>
      <c r="J248" s="148">
        <v>105309.73</v>
      </c>
      <c r="K248" s="148">
        <v>13690.27</v>
      </c>
      <c r="L248" s="148">
        <v>119000</v>
      </c>
      <c r="M248" s="154">
        <v>42811.46</v>
      </c>
      <c r="N248" s="155">
        <v>1</v>
      </c>
    </row>
    <row r="249" s="3" customFormat="1" spans="1:14">
      <c r="A249" s="147">
        <v>246</v>
      </c>
      <c r="B249" s="148" t="s">
        <v>481</v>
      </c>
      <c r="C249" s="149">
        <v>45391</v>
      </c>
      <c r="D249" s="148" t="s">
        <v>266</v>
      </c>
      <c r="E249" s="148" t="s">
        <v>473</v>
      </c>
      <c r="F249" s="148" t="s">
        <v>464</v>
      </c>
      <c r="G249" s="150" t="s">
        <v>20</v>
      </c>
      <c r="H249" s="150" t="s">
        <v>21</v>
      </c>
      <c r="I249" s="148">
        <v>1</v>
      </c>
      <c r="J249" s="148">
        <v>105309.74</v>
      </c>
      <c r="K249" s="148">
        <v>13690.26</v>
      </c>
      <c r="L249" s="148">
        <v>119000</v>
      </c>
      <c r="M249" s="154">
        <v>43482.79</v>
      </c>
      <c r="N249" s="155">
        <v>1</v>
      </c>
    </row>
    <row r="250" s="3" customFormat="1" spans="1:14">
      <c r="A250" s="147">
        <v>247</v>
      </c>
      <c r="B250" s="148" t="s">
        <v>482</v>
      </c>
      <c r="C250" s="149">
        <v>45391</v>
      </c>
      <c r="D250" s="148" t="s">
        <v>266</v>
      </c>
      <c r="E250" s="148" t="s">
        <v>473</v>
      </c>
      <c r="F250" s="148" t="s">
        <v>464</v>
      </c>
      <c r="G250" s="150" t="s">
        <v>20</v>
      </c>
      <c r="H250" s="150" t="s">
        <v>21</v>
      </c>
      <c r="I250" s="148">
        <v>1</v>
      </c>
      <c r="J250" s="148">
        <v>105309.74</v>
      </c>
      <c r="K250" s="148">
        <v>13690.26</v>
      </c>
      <c r="L250" s="148">
        <v>119000</v>
      </c>
      <c r="M250" s="154">
        <v>44732.34</v>
      </c>
      <c r="N250" s="155">
        <v>1</v>
      </c>
    </row>
    <row r="251" s="3" customFormat="1" spans="1:14">
      <c r="A251" s="147">
        <v>248</v>
      </c>
      <c r="B251" s="148" t="s">
        <v>483</v>
      </c>
      <c r="C251" s="149">
        <v>45391</v>
      </c>
      <c r="D251" s="148" t="s">
        <v>266</v>
      </c>
      <c r="E251" s="148" t="s">
        <v>473</v>
      </c>
      <c r="F251" s="148" t="s">
        <v>464</v>
      </c>
      <c r="G251" s="150" t="s">
        <v>20</v>
      </c>
      <c r="H251" s="150" t="s">
        <v>21</v>
      </c>
      <c r="I251" s="148">
        <v>1</v>
      </c>
      <c r="J251" s="148">
        <v>102654.87</v>
      </c>
      <c r="K251" s="148">
        <v>13345.13</v>
      </c>
      <c r="L251" s="148">
        <v>116000</v>
      </c>
      <c r="M251" s="154">
        <v>38741.88</v>
      </c>
      <c r="N251" s="155">
        <v>1</v>
      </c>
    </row>
    <row r="252" s="3" customFormat="1" spans="1:14">
      <c r="A252" s="147">
        <v>249</v>
      </c>
      <c r="B252" s="148" t="s">
        <v>484</v>
      </c>
      <c r="C252" s="149">
        <v>45435</v>
      </c>
      <c r="D252" s="148" t="s">
        <v>266</v>
      </c>
      <c r="E252" s="148" t="s">
        <v>485</v>
      </c>
      <c r="F252" s="148" t="s">
        <v>461</v>
      </c>
      <c r="G252" s="150" t="s">
        <v>57</v>
      </c>
      <c r="H252" s="150" t="s">
        <v>58</v>
      </c>
      <c r="I252" s="148">
        <v>1</v>
      </c>
      <c r="J252" s="148">
        <v>86283.19</v>
      </c>
      <c r="K252" s="148">
        <v>11216.81</v>
      </c>
      <c r="L252" s="148">
        <v>97500</v>
      </c>
      <c r="M252" s="154">
        <v>69043</v>
      </c>
      <c r="N252" s="155">
        <v>1</v>
      </c>
    </row>
    <row r="253" s="3" customFormat="1" spans="1:14">
      <c r="A253" s="147">
        <v>250</v>
      </c>
      <c r="B253" s="148" t="s">
        <v>486</v>
      </c>
      <c r="C253" s="149">
        <v>45436</v>
      </c>
      <c r="D253" s="148" t="s">
        <v>266</v>
      </c>
      <c r="E253" s="148" t="s">
        <v>487</v>
      </c>
      <c r="F253" s="148" t="s">
        <v>488</v>
      </c>
      <c r="G253" s="150" t="s">
        <v>20</v>
      </c>
      <c r="H253" s="150" t="s">
        <v>21</v>
      </c>
      <c r="I253" s="148">
        <v>1</v>
      </c>
      <c r="J253" s="148">
        <v>54867.26</v>
      </c>
      <c r="K253" s="148">
        <v>7132.74</v>
      </c>
      <c r="L253" s="148">
        <v>62000</v>
      </c>
      <c r="M253" s="154">
        <v>47312.99</v>
      </c>
      <c r="N253" s="155">
        <v>1</v>
      </c>
    </row>
    <row r="254" s="3" customFormat="1" spans="1:14">
      <c r="A254" s="147">
        <v>251</v>
      </c>
      <c r="B254" s="148" t="s">
        <v>489</v>
      </c>
      <c r="C254" s="149">
        <v>45436</v>
      </c>
      <c r="D254" s="148" t="s">
        <v>266</v>
      </c>
      <c r="E254" s="148" t="s">
        <v>487</v>
      </c>
      <c r="F254" s="148" t="s">
        <v>488</v>
      </c>
      <c r="G254" s="150" t="s">
        <v>20</v>
      </c>
      <c r="H254" s="150" t="s">
        <v>21</v>
      </c>
      <c r="I254" s="148">
        <v>1</v>
      </c>
      <c r="J254" s="148">
        <v>54867.26</v>
      </c>
      <c r="K254" s="148">
        <v>7132.74</v>
      </c>
      <c r="L254" s="148">
        <v>62000</v>
      </c>
      <c r="M254" s="154">
        <v>47312.99</v>
      </c>
      <c r="N254" s="155">
        <v>1</v>
      </c>
    </row>
    <row r="255" s="3" customFormat="1" spans="1:14">
      <c r="A255" s="147">
        <v>252</v>
      </c>
      <c r="B255" s="148" t="s">
        <v>490</v>
      </c>
      <c r="C255" s="149">
        <v>45436</v>
      </c>
      <c r="D255" s="148" t="s">
        <v>266</v>
      </c>
      <c r="E255" s="148" t="s">
        <v>487</v>
      </c>
      <c r="F255" s="148" t="s">
        <v>488</v>
      </c>
      <c r="G255" s="150" t="s">
        <v>20</v>
      </c>
      <c r="H255" s="150" t="s">
        <v>21</v>
      </c>
      <c r="I255" s="148">
        <v>1</v>
      </c>
      <c r="J255" s="148">
        <v>54867.26</v>
      </c>
      <c r="K255" s="148">
        <v>7132.74</v>
      </c>
      <c r="L255" s="148">
        <v>62000</v>
      </c>
      <c r="M255" s="154">
        <v>47312.99</v>
      </c>
      <c r="N255" s="155">
        <v>1</v>
      </c>
    </row>
    <row r="256" s="3" customFormat="1" spans="1:14">
      <c r="A256" s="147">
        <v>253</v>
      </c>
      <c r="B256" s="148" t="s">
        <v>491</v>
      </c>
      <c r="C256" s="149">
        <v>45436</v>
      </c>
      <c r="D256" s="148" t="s">
        <v>266</v>
      </c>
      <c r="E256" s="148" t="s">
        <v>487</v>
      </c>
      <c r="F256" s="148" t="s">
        <v>488</v>
      </c>
      <c r="G256" s="150" t="s">
        <v>20</v>
      </c>
      <c r="H256" s="150" t="s">
        <v>21</v>
      </c>
      <c r="I256" s="148">
        <v>1</v>
      </c>
      <c r="J256" s="148">
        <v>54867.25</v>
      </c>
      <c r="K256" s="148">
        <v>7132.75</v>
      </c>
      <c r="L256" s="148">
        <v>62000</v>
      </c>
      <c r="M256" s="154">
        <v>47312.98</v>
      </c>
      <c r="N256" s="155">
        <v>1</v>
      </c>
    </row>
    <row r="257" s="3" customFormat="1" spans="1:14">
      <c r="A257" s="147">
        <v>254</v>
      </c>
      <c r="B257" s="148" t="s">
        <v>492</v>
      </c>
      <c r="C257" s="149">
        <v>45435</v>
      </c>
      <c r="D257" s="148" t="s">
        <v>399</v>
      </c>
      <c r="E257" s="148" t="s">
        <v>493</v>
      </c>
      <c r="F257" s="148" t="s">
        <v>431</v>
      </c>
      <c r="G257" s="150" t="s">
        <v>57</v>
      </c>
      <c r="H257" s="150" t="s">
        <v>58</v>
      </c>
      <c r="I257" s="148">
        <v>1</v>
      </c>
      <c r="J257" s="148">
        <v>135398.23</v>
      </c>
      <c r="K257" s="148">
        <v>17601.77</v>
      </c>
      <c r="L257" s="148">
        <v>153000</v>
      </c>
      <c r="M257" s="154">
        <v>104397.56</v>
      </c>
      <c r="N257" s="155">
        <v>1</v>
      </c>
    </row>
    <row r="258" s="3" customFormat="1" spans="1:14">
      <c r="A258" s="147">
        <v>255</v>
      </c>
      <c r="B258" s="148" t="s">
        <v>494</v>
      </c>
      <c r="C258" s="149">
        <v>45435</v>
      </c>
      <c r="D258" s="148" t="s">
        <v>399</v>
      </c>
      <c r="E258" s="148" t="s">
        <v>493</v>
      </c>
      <c r="F258" s="148" t="s">
        <v>431</v>
      </c>
      <c r="G258" s="150" t="s">
        <v>57</v>
      </c>
      <c r="H258" s="150" t="s">
        <v>58</v>
      </c>
      <c r="I258" s="148">
        <v>1</v>
      </c>
      <c r="J258" s="148">
        <v>125663.72</v>
      </c>
      <c r="K258" s="148">
        <v>16336.28</v>
      </c>
      <c r="L258" s="148">
        <v>142000</v>
      </c>
      <c r="M258" s="154">
        <v>98192.01</v>
      </c>
      <c r="N258" s="155">
        <v>1</v>
      </c>
    </row>
    <row r="259" s="3" customFormat="1" spans="1:14">
      <c r="A259" s="147">
        <v>256</v>
      </c>
      <c r="B259" s="148" t="s">
        <v>495</v>
      </c>
      <c r="C259" s="149">
        <v>45435</v>
      </c>
      <c r="D259" s="148" t="s">
        <v>399</v>
      </c>
      <c r="E259" s="148" t="s">
        <v>496</v>
      </c>
      <c r="F259" s="148" t="s">
        <v>431</v>
      </c>
      <c r="G259" s="150" t="s">
        <v>20</v>
      </c>
      <c r="H259" s="150" t="s">
        <v>21</v>
      </c>
      <c r="I259" s="148">
        <v>1</v>
      </c>
      <c r="J259" s="148">
        <v>54867.26</v>
      </c>
      <c r="K259" s="148">
        <v>7132.74</v>
      </c>
      <c r="L259" s="148">
        <v>62000</v>
      </c>
      <c r="M259" s="154">
        <v>39881.09</v>
      </c>
      <c r="N259" s="155">
        <v>1</v>
      </c>
    </row>
    <row r="260" s="3" customFormat="1" spans="1:14">
      <c r="A260" s="147">
        <v>257</v>
      </c>
      <c r="B260" s="148" t="s">
        <v>497</v>
      </c>
      <c r="C260" s="149">
        <v>45439</v>
      </c>
      <c r="D260" s="148" t="s">
        <v>451</v>
      </c>
      <c r="E260" s="148" t="s">
        <v>498</v>
      </c>
      <c r="F260" s="148" t="s">
        <v>499</v>
      </c>
      <c r="G260" s="150" t="s">
        <v>20</v>
      </c>
      <c r="H260" s="150" t="s">
        <v>21</v>
      </c>
      <c r="I260" s="148">
        <v>1</v>
      </c>
      <c r="J260" s="148">
        <v>77876.11</v>
      </c>
      <c r="K260" s="148">
        <v>10123.89</v>
      </c>
      <c r="L260" s="148">
        <v>88000</v>
      </c>
      <c r="M260" s="154">
        <v>60567.29</v>
      </c>
      <c r="N260" s="155">
        <v>1</v>
      </c>
    </row>
    <row r="261" s="3" customFormat="1" spans="1:14">
      <c r="A261" s="147">
        <v>258</v>
      </c>
      <c r="B261" s="148" t="s">
        <v>500</v>
      </c>
      <c r="C261" s="149">
        <v>45439</v>
      </c>
      <c r="D261" s="148" t="s">
        <v>451</v>
      </c>
      <c r="E261" s="148" t="s">
        <v>498</v>
      </c>
      <c r="F261" s="148" t="s">
        <v>499</v>
      </c>
      <c r="G261" s="150" t="s">
        <v>20</v>
      </c>
      <c r="H261" s="150" t="s">
        <v>21</v>
      </c>
      <c r="I261" s="148">
        <v>1</v>
      </c>
      <c r="J261" s="148">
        <v>77876.11</v>
      </c>
      <c r="K261" s="148">
        <v>10123.89</v>
      </c>
      <c r="L261" s="148">
        <v>88000</v>
      </c>
      <c r="M261" s="154">
        <v>60567.29</v>
      </c>
      <c r="N261" s="155">
        <v>1</v>
      </c>
    </row>
    <row r="262" s="3" customFormat="1" spans="1:14">
      <c r="A262" s="147">
        <v>259</v>
      </c>
      <c r="B262" s="148" t="s">
        <v>501</v>
      </c>
      <c r="C262" s="149">
        <v>45439</v>
      </c>
      <c r="D262" s="148" t="s">
        <v>451</v>
      </c>
      <c r="E262" s="148" t="s">
        <v>498</v>
      </c>
      <c r="F262" s="148" t="s">
        <v>499</v>
      </c>
      <c r="G262" s="150" t="s">
        <v>20</v>
      </c>
      <c r="H262" s="150" t="s">
        <v>21</v>
      </c>
      <c r="I262" s="148">
        <v>1</v>
      </c>
      <c r="J262" s="148">
        <v>77876.1</v>
      </c>
      <c r="K262" s="148">
        <v>10123.9</v>
      </c>
      <c r="L262" s="148">
        <v>88000</v>
      </c>
      <c r="M262" s="154">
        <v>67078.08</v>
      </c>
      <c r="N262" s="155">
        <v>1</v>
      </c>
    </row>
    <row r="263" s="3" customFormat="1" spans="1:14">
      <c r="A263" s="147">
        <v>260</v>
      </c>
      <c r="B263" s="148" t="s">
        <v>502</v>
      </c>
      <c r="C263" s="149">
        <v>45411</v>
      </c>
      <c r="D263" s="148" t="s">
        <v>503</v>
      </c>
      <c r="E263" s="148" t="s">
        <v>504</v>
      </c>
      <c r="F263" s="148" t="s">
        <v>444</v>
      </c>
      <c r="G263" s="150" t="s">
        <v>20</v>
      </c>
      <c r="H263" s="150" t="s">
        <v>21</v>
      </c>
      <c r="I263" s="148">
        <v>1</v>
      </c>
      <c r="J263" s="148">
        <v>48672.57</v>
      </c>
      <c r="K263" s="148">
        <v>6327.43</v>
      </c>
      <c r="L263" s="148">
        <v>55000</v>
      </c>
      <c r="M263" s="154">
        <v>43431.63</v>
      </c>
      <c r="N263" s="155">
        <v>1</v>
      </c>
    </row>
    <row r="264" s="3" customFormat="1" spans="1:14">
      <c r="A264" s="147">
        <v>261</v>
      </c>
      <c r="B264" s="148" t="s">
        <v>505</v>
      </c>
      <c r="C264" s="149">
        <v>45436</v>
      </c>
      <c r="D264" s="148" t="s">
        <v>266</v>
      </c>
      <c r="E264" s="148" t="s">
        <v>506</v>
      </c>
      <c r="F264" s="148" t="s">
        <v>507</v>
      </c>
      <c r="G264" s="150" t="s">
        <v>20</v>
      </c>
      <c r="H264" s="150" t="s">
        <v>21</v>
      </c>
      <c r="I264" s="148">
        <v>1</v>
      </c>
      <c r="J264" s="148">
        <v>60176.99</v>
      </c>
      <c r="K264" s="148">
        <v>7823.01</v>
      </c>
      <c r="L264" s="148">
        <v>68000</v>
      </c>
      <c r="M264" s="154">
        <v>43333.01</v>
      </c>
      <c r="N264" s="155">
        <v>1</v>
      </c>
    </row>
    <row r="265" s="3" customFormat="1" spans="1:14">
      <c r="A265" s="147">
        <v>262</v>
      </c>
      <c r="B265" s="148" t="s">
        <v>508</v>
      </c>
      <c r="C265" s="149">
        <v>45439</v>
      </c>
      <c r="D265" s="148" t="s">
        <v>266</v>
      </c>
      <c r="E265" s="148" t="s">
        <v>509</v>
      </c>
      <c r="F265" s="148" t="s">
        <v>507</v>
      </c>
      <c r="G265" s="150" t="s">
        <v>57</v>
      </c>
      <c r="H265" s="150" t="s">
        <v>58</v>
      </c>
      <c r="I265" s="148">
        <v>1</v>
      </c>
      <c r="J265" s="148">
        <v>87610.62</v>
      </c>
      <c r="K265" s="148">
        <v>11389.38</v>
      </c>
      <c r="L265" s="148">
        <v>99000</v>
      </c>
      <c r="M265" s="154">
        <v>72602.62</v>
      </c>
      <c r="N265" s="155">
        <v>1</v>
      </c>
    </row>
    <row r="266" s="3" customFormat="1" spans="1:14">
      <c r="A266" s="147">
        <v>263</v>
      </c>
      <c r="B266" s="148" t="s">
        <v>510</v>
      </c>
      <c r="C266" s="149">
        <v>45436</v>
      </c>
      <c r="D266" s="148" t="s">
        <v>451</v>
      </c>
      <c r="E266" s="148" t="s">
        <v>511</v>
      </c>
      <c r="F266" s="148" t="s">
        <v>19</v>
      </c>
      <c r="G266" s="150" t="s">
        <v>20</v>
      </c>
      <c r="H266" s="150" t="s">
        <v>21</v>
      </c>
      <c r="I266" s="148">
        <v>1</v>
      </c>
      <c r="J266" s="148">
        <v>86725.66</v>
      </c>
      <c r="K266" s="148">
        <v>11274.34</v>
      </c>
      <c r="L266" s="148">
        <v>98000</v>
      </c>
      <c r="M266" s="154">
        <v>69705.22</v>
      </c>
      <c r="N266" s="155">
        <v>1</v>
      </c>
    </row>
    <row r="267" s="3" customFormat="1" spans="1:14">
      <c r="A267" s="147">
        <v>264</v>
      </c>
      <c r="B267" s="148" t="s">
        <v>512</v>
      </c>
      <c r="C267" s="149">
        <v>45436</v>
      </c>
      <c r="D267" s="148" t="s">
        <v>451</v>
      </c>
      <c r="E267" s="148" t="s">
        <v>511</v>
      </c>
      <c r="F267" s="148" t="s">
        <v>19</v>
      </c>
      <c r="G267" s="150" t="s">
        <v>20</v>
      </c>
      <c r="H267" s="150" t="s">
        <v>21</v>
      </c>
      <c r="I267" s="148">
        <v>1</v>
      </c>
      <c r="J267" s="148">
        <v>53982.3</v>
      </c>
      <c r="K267" s="148">
        <v>7017.7</v>
      </c>
      <c r="L267" s="148">
        <v>61000</v>
      </c>
      <c r="M267" s="154">
        <v>20253.86</v>
      </c>
      <c r="N267" s="155">
        <v>1</v>
      </c>
    </row>
    <row r="268" s="3" customFormat="1" spans="1:14">
      <c r="A268" s="147">
        <v>265</v>
      </c>
      <c r="B268" s="148" t="s">
        <v>513</v>
      </c>
      <c r="C268" s="149">
        <v>45439</v>
      </c>
      <c r="D268" s="148" t="s">
        <v>451</v>
      </c>
      <c r="E268" s="148" t="s">
        <v>514</v>
      </c>
      <c r="F268" s="148" t="s">
        <v>515</v>
      </c>
      <c r="G268" s="150" t="s">
        <v>20</v>
      </c>
      <c r="H268" s="150" t="s">
        <v>21</v>
      </c>
      <c r="I268" s="148">
        <v>1</v>
      </c>
      <c r="J268" s="148">
        <v>46902.65</v>
      </c>
      <c r="K268" s="148">
        <v>6097.35</v>
      </c>
      <c r="L268" s="148">
        <v>53000</v>
      </c>
      <c r="M268" s="154">
        <v>38278.19</v>
      </c>
      <c r="N268" s="155">
        <v>1</v>
      </c>
    </row>
    <row r="269" s="3" customFormat="1" spans="1:14">
      <c r="A269" s="147">
        <v>266</v>
      </c>
      <c r="B269" s="148" t="s">
        <v>516</v>
      </c>
      <c r="C269" s="149">
        <v>45439</v>
      </c>
      <c r="D269" s="148" t="s">
        <v>451</v>
      </c>
      <c r="E269" s="148" t="s">
        <v>517</v>
      </c>
      <c r="F269" s="148" t="s">
        <v>19</v>
      </c>
      <c r="G269" s="150" t="s">
        <v>20</v>
      </c>
      <c r="H269" s="150" t="s">
        <v>21</v>
      </c>
      <c r="I269" s="148">
        <v>1</v>
      </c>
      <c r="J269" s="150">
        <v>95398.23</v>
      </c>
      <c r="K269" s="150">
        <v>12401.77</v>
      </c>
      <c r="L269" s="148">
        <v>107800</v>
      </c>
      <c r="M269" s="154">
        <v>77363.8</v>
      </c>
      <c r="N269" s="155">
        <v>1</v>
      </c>
    </row>
    <row r="270" s="3" customFormat="1" spans="1:14">
      <c r="A270" s="147">
        <v>267</v>
      </c>
      <c r="B270" s="148" t="s">
        <v>518</v>
      </c>
      <c r="C270" s="149">
        <v>45439</v>
      </c>
      <c r="D270" s="148" t="s">
        <v>451</v>
      </c>
      <c r="E270" s="148" t="s">
        <v>517</v>
      </c>
      <c r="F270" s="148" t="s">
        <v>19</v>
      </c>
      <c r="G270" s="150" t="s">
        <v>20</v>
      </c>
      <c r="H270" s="150" t="s">
        <v>21</v>
      </c>
      <c r="I270" s="148">
        <v>1</v>
      </c>
      <c r="J270" s="150">
        <v>93628.32</v>
      </c>
      <c r="K270" s="150">
        <v>12171.68</v>
      </c>
      <c r="L270" s="148">
        <v>105800</v>
      </c>
      <c r="M270" s="154">
        <v>76343.75</v>
      </c>
      <c r="N270" s="155">
        <v>1</v>
      </c>
    </row>
    <row r="271" s="3" customFormat="1" spans="1:14">
      <c r="A271" s="147">
        <v>268</v>
      </c>
      <c r="B271" s="148" t="s">
        <v>519</v>
      </c>
      <c r="C271" s="149">
        <v>45439</v>
      </c>
      <c r="D271" s="148" t="s">
        <v>451</v>
      </c>
      <c r="E271" s="148" t="s">
        <v>517</v>
      </c>
      <c r="F271" s="148" t="s">
        <v>19</v>
      </c>
      <c r="G271" s="150" t="s">
        <v>20</v>
      </c>
      <c r="H271" s="150" t="s">
        <v>21</v>
      </c>
      <c r="I271" s="148">
        <v>1</v>
      </c>
      <c r="J271" s="148">
        <v>94955.75</v>
      </c>
      <c r="K271" s="148">
        <v>12344.25</v>
      </c>
      <c r="L271" s="148">
        <v>107300</v>
      </c>
      <c r="M271" s="154">
        <v>79724.56</v>
      </c>
      <c r="N271" s="155">
        <v>1</v>
      </c>
    </row>
    <row r="272" s="3" customFormat="1" spans="1:14">
      <c r="A272" s="147">
        <v>269</v>
      </c>
      <c r="B272" s="148" t="s">
        <v>520</v>
      </c>
      <c r="C272" s="149">
        <v>45439</v>
      </c>
      <c r="D272" s="148" t="s">
        <v>451</v>
      </c>
      <c r="E272" s="148" t="s">
        <v>517</v>
      </c>
      <c r="F272" s="148" t="s">
        <v>19</v>
      </c>
      <c r="G272" s="150" t="s">
        <v>20</v>
      </c>
      <c r="H272" s="150" t="s">
        <v>21</v>
      </c>
      <c r="I272" s="148">
        <v>1</v>
      </c>
      <c r="J272" s="148">
        <v>86548.67</v>
      </c>
      <c r="K272" s="148">
        <v>11251.33</v>
      </c>
      <c r="L272" s="148">
        <v>97800</v>
      </c>
      <c r="M272" s="154">
        <v>72281.23</v>
      </c>
      <c r="N272" s="155">
        <v>1</v>
      </c>
    </row>
    <row r="273" s="3" customFormat="1" spans="1:14">
      <c r="A273" s="147">
        <v>270</v>
      </c>
      <c r="B273" s="148" t="s">
        <v>521</v>
      </c>
      <c r="C273" s="149">
        <v>45439</v>
      </c>
      <c r="D273" s="148" t="s">
        <v>451</v>
      </c>
      <c r="E273" s="148" t="s">
        <v>517</v>
      </c>
      <c r="F273" s="148" t="s">
        <v>19</v>
      </c>
      <c r="G273" s="150" t="s">
        <v>20</v>
      </c>
      <c r="H273" s="150" t="s">
        <v>21</v>
      </c>
      <c r="I273" s="148">
        <v>1</v>
      </c>
      <c r="J273" s="148">
        <v>82389.38</v>
      </c>
      <c r="K273" s="148">
        <v>10710.62</v>
      </c>
      <c r="L273" s="148">
        <v>93100</v>
      </c>
      <c r="M273" s="154">
        <v>69676.21</v>
      </c>
      <c r="N273" s="155">
        <v>1</v>
      </c>
    </row>
    <row r="274" s="3" customFormat="1" spans="1:14">
      <c r="A274" s="147">
        <v>271</v>
      </c>
      <c r="B274" s="148" t="s">
        <v>522</v>
      </c>
      <c r="C274" s="149">
        <v>45439</v>
      </c>
      <c r="D274" s="148" t="s">
        <v>451</v>
      </c>
      <c r="E274" s="148" t="s">
        <v>517</v>
      </c>
      <c r="F274" s="148" t="s">
        <v>19</v>
      </c>
      <c r="G274" s="150" t="s">
        <v>20</v>
      </c>
      <c r="H274" s="150" t="s">
        <v>21</v>
      </c>
      <c r="I274" s="148">
        <v>1</v>
      </c>
      <c r="J274" s="148">
        <v>82389.38</v>
      </c>
      <c r="K274" s="148">
        <v>10710.62</v>
      </c>
      <c r="L274" s="148">
        <v>93100</v>
      </c>
      <c r="M274" s="154">
        <v>69728.22</v>
      </c>
      <c r="N274" s="155">
        <v>1</v>
      </c>
    </row>
    <row r="275" s="3" customFormat="1" spans="1:14">
      <c r="A275" s="147">
        <v>272</v>
      </c>
      <c r="B275" s="148" t="s">
        <v>523</v>
      </c>
      <c r="C275" s="149">
        <v>45439</v>
      </c>
      <c r="D275" s="148" t="s">
        <v>451</v>
      </c>
      <c r="E275" s="148" t="s">
        <v>517</v>
      </c>
      <c r="F275" s="148" t="s">
        <v>19</v>
      </c>
      <c r="G275" s="150" t="s">
        <v>20</v>
      </c>
      <c r="H275" s="150" t="s">
        <v>21</v>
      </c>
      <c r="I275" s="148">
        <v>1</v>
      </c>
      <c r="J275" s="148">
        <v>82389.38</v>
      </c>
      <c r="K275" s="148">
        <v>10710.62</v>
      </c>
      <c r="L275" s="148">
        <v>93100</v>
      </c>
      <c r="M275" s="154">
        <v>69600.93</v>
      </c>
      <c r="N275" s="155">
        <v>1</v>
      </c>
    </row>
    <row r="276" s="3" customFormat="1" spans="1:14">
      <c r="A276" s="147">
        <v>273</v>
      </c>
      <c r="B276" s="148" t="s">
        <v>524</v>
      </c>
      <c r="C276" s="149">
        <v>45439</v>
      </c>
      <c r="D276" s="148" t="s">
        <v>451</v>
      </c>
      <c r="E276" s="148" t="s">
        <v>517</v>
      </c>
      <c r="F276" s="148" t="s">
        <v>19</v>
      </c>
      <c r="G276" s="150" t="s">
        <v>20</v>
      </c>
      <c r="H276" s="150" t="s">
        <v>21</v>
      </c>
      <c r="I276" s="148">
        <v>1</v>
      </c>
      <c r="J276" s="148">
        <v>82389.38</v>
      </c>
      <c r="K276" s="148">
        <v>10710.62</v>
      </c>
      <c r="L276" s="148">
        <v>93100</v>
      </c>
      <c r="M276" s="154">
        <v>69600.93</v>
      </c>
      <c r="N276" s="155">
        <v>1</v>
      </c>
    </row>
    <row r="277" s="3" customFormat="1" spans="1:14">
      <c r="A277" s="147">
        <v>274</v>
      </c>
      <c r="B277" s="148" t="s">
        <v>525</v>
      </c>
      <c r="C277" s="149">
        <v>45439</v>
      </c>
      <c r="D277" s="148" t="s">
        <v>451</v>
      </c>
      <c r="E277" s="148" t="s">
        <v>517</v>
      </c>
      <c r="F277" s="148" t="s">
        <v>19</v>
      </c>
      <c r="G277" s="150" t="s">
        <v>20</v>
      </c>
      <c r="H277" s="150" t="s">
        <v>21</v>
      </c>
      <c r="I277" s="148">
        <v>1</v>
      </c>
      <c r="J277" s="148">
        <v>82389.38</v>
      </c>
      <c r="K277" s="148">
        <v>10710.62</v>
      </c>
      <c r="L277" s="148">
        <v>93100</v>
      </c>
      <c r="M277" s="154">
        <v>69715.2</v>
      </c>
      <c r="N277" s="155">
        <v>1</v>
      </c>
    </row>
    <row r="278" s="3" customFormat="1" spans="1:14">
      <c r="A278" s="147">
        <v>275</v>
      </c>
      <c r="B278" s="148" t="s">
        <v>526</v>
      </c>
      <c r="C278" s="149">
        <v>45439</v>
      </c>
      <c r="D278" s="148" t="s">
        <v>451</v>
      </c>
      <c r="E278" s="148" t="s">
        <v>517</v>
      </c>
      <c r="F278" s="148" t="s">
        <v>19</v>
      </c>
      <c r="G278" s="150" t="s">
        <v>20</v>
      </c>
      <c r="H278" s="150" t="s">
        <v>21</v>
      </c>
      <c r="I278" s="148">
        <v>1</v>
      </c>
      <c r="J278" s="148">
        <v>82389.38</v>
      </c>
      <c r="K278" s="148">
        <v>10710.62</v>
      </c>
      <c r="L278" s="148">
        <v>93100</v>
      </c>
      <c r="M278" s="154">
        <v>69715.2</v>
      </c>
      <c r="N278" s="155">
        <v>1</v>
      </c>
    </row>
    <row r="279" s="3" customFormat="1" spans="1:14">
      <c r="A279" s="147">
        <v>276</v>
      </c>
      <c r="B279" s="148" t="s">
        <v>527</v>
      </c>
      <c r="C279" s="149">
        <v>45439</v>
      </c>
      <c r="D279" s="148" t="s">
        <v>451</v>
      </c>
      <c r="E279" s="148" t="s">
        <v>528</v>
      </c>
      <c r="F279" s="148" t="s">
        <v>529</v>
      </c>
      <c r="G279" s="150" t="s">
        <v>20</v>
      </c>
      <c r="H279" s="150" t="s">
        <v>21</v>
      </c>
      <c r="I279" s="148">
        <v>1</v>
      </c>
      <c r="J279" s="148">
        <v>78761.06</v>
      </c>
      <c r="K279" s="148">
        <v>10238.94</v>
      </c>
      <c r="L279" s="148">
        <v>89000</v>
      </c>
      <c r="M279" s="154">
        <v>41226.1</v>
      </c>
      <c r="N279" s="155">
        <v>1</v>
      </c>
    </row>
    <row r="280" s="3" customFormat="1" spans="1:14">
      <c r="A280" s="147">
        <v>277</v>
      </c>
      <c r="B280" s="148" t="s">
        <v>530</v>
      </c>
      <c r="C280" s="149">
        <v>45439</v>
      </c>
      <c r="D280" s="148" t="s">
        <v>451</v>
      </c>
      <c r="E280" s="148" t="s">
        <v>528</v>
      </c>
      <c r="F280" s="148" t="s">
        <v>529</v>
      </c>
      <c r="G280" s="150" t="s">
        <v>20</v>
      </c>
      <c r="H280" s="150" t="s">
        <v>21</v>
      </c>
      <c r="I280" s="148">
        <v>1</v>
      </c>
      <c r="J280" s="148">
        <v>78761.06</v>
      </c>
      <c r="K280" s="148">
        <v>10238.94</v>
      </c>
      <c r="L280" s="148">
        <v>89000</v>
      </c>
      <c r="M280" s="154">
        <v>40905.2</v>
      </c>
      <c r="N280" s="155">
        <v>1</v>
      </c>
    </row>
    <row r="281" s="3" customFormat="1" spans="1:14">
      <c r="A281" s="147">
        <v>278</v>
      </c>
      <c r="B281" s="148" t="s">
        <v>531</v>
      </c>
      <c r="C281" s="149">
        <v>45439</v>
      </c>
      <c r="D281" s="148" t="s">
        <v>451</v>
      </c>
      <c r="E281" s="148" t="s">
        <v>528</v>
      </c>
      <c r="F281" s="148" t="s">
        <v>529</v>
      </c>
      <c r="G281" s="150" t="s">
        <v>20</v>
      </c>
      <c r="H281" s="150" t="s">
        <v>21</v>
      </c>
      <c r="I281" s="148">
        <v>1</v>
      </c>
      <c r="J281" s="148">
        <v>78761.06</v>
      </c>
      <c r="K281" s="148">
        <v>10238.94</v>
      </c>
      <c r="L281" s="148">
        <v>89000</v>
      </c>
      <c r="M281" s="154">
        <v>40905.2</v>
      </c>
      <c r="N281" s="155">
        <v>1</v>
      </c>
    </row>
    <row r="282" s="3" customFormat="1" spans="1:14">
      <c r="A282" s="147">
        <v>279</v>
      </c>
      <c r="B282" s="148" t="s">
        <v>532</v>
      </c>
      <c r="C282" s="149">
        <v>45439</v>
      </c>
      <c r="D282" s="148" t="s">
        <v>451</v>
      </c>
      <c r="E282" s="148" t="s">
        <v>528</v>
      </c>
      <c r="F282" s="148" t="s">
        <v>529</v>
      </c>
      <c r="G282" s="150" t="s">
        <v>20</v>
      </c>
      <c r="H282" s="150" t="s">
        <v>21</v>
      </c>
      <c r="I282" s="148">
        <v>1</v>
      </c>
      <c r="J282" s="148">
        <v>78761.06</v>
      </c>
      <c r="K282" s="148">
        <v>10238.94</v>
      </c>
      <c r="L282" s="148">
        <v>89000</v>
      </c>
      <c r="M282" s="154">
        <v>40905.2</v>
      </c>
      <c r="N282" s="155">
        <v>1</v>
      </c>
    </row>
    <row r="283" s="3" customFormat="1" spans="1:14">
      <c r="A283" s="147">
        <v>280</v>
      </c>
      <c r="B283" s="148" t="s">
        <v>533</v>
      </c>
      <c r="C283" s="149">
        <v>45439</v>
      </c>
      <c r="D283" s="148" t="s">
        <v>451</v>
      </c>
      <c r="E283" s="148" t="s">
        <v>528</v>
      </c>
      <c r="F283" s="148" t="s">
        <v>529</v>
      </c>
      <c r="G283" s="150" t="s">
        <v>20</v>
      </c>
      <c r="H283" s="150" t="s">
        <v>21</v>
      </c>
      <c r="I283" s="148">
        <v>1</v>
      </c>
      <c r="J283" s="148">
        <v>78761.06</v>
      </c>
      <c r="K283" s="148">
        <v>10238.94</v>
      </c>
      <c r="L283" s="148">
        <v>89000</v>
      </c>
      <c r="M283" s="154">
        <v>40905.2</v>
      </c>
      <c r="N283" s="155">
        <v>1</v>
      </c>
    </row>
    <row r="284" s="3" customFormat="1" spans="1:14">
      <c r="A284" s="147">
        <v>281</v>
      </c>
      <c r="B284" s="148" t="s">
        <v>534</v>
      </c>
      <c r="C284" s="149">
        <v>45439</v>
      </c>
      <c r="D284" s="148" t="s">
        <v>451</v>
      </c>
      <c r="E284" s="148" t="s">
        <v>528</v>
      </c>
      <c r="F284" s="148" t="s">
        <v>529</v>
      </c>
      <c r="G284" s="150" t="s">
        <v>20</v>
      </c>
      <c r="H284" s="150" t="s">
        <v>21</v>
      </c>
      <c r="I284" s="148">
        <v>1</v>
      </c>
      <c r="J284" s="148">
        <v>78761.06</v>
      </c>
      <c r="K284" s="148">
        <v>10238.94</v>
      </c>
      <c r="L284" s="148">
        <v>89000</v>
      </c>
      <c r="M284" s="154">
        <v>40764.85</v>
      </c>
      <c r="N284" s="155">
        <v>1</v>
      </c>
    </row>
    <row r="285" s="3" customFormat="1" spans="1:14">
      <c r="A285" s="147">
        <v>282</v>
      </c>
      <c r="B285" s="148" t="s">
        <v>535</v>
      </c>
      <c r="C285" s="149">
        <v>45439</v>
      </c>
      <c r="D285" s="148" t="s">
        <v>451</v>
      </c>
      <c r="E285" s="148" t="s">
        <v>528</v>
      </c>
      <c r="F285" s="148" t="s">
        <v>529</v>
      </c>
      <c r="G285" s="150" t="s">
        <v>20</v>
      </c>
      <c r="H285" s="150" t="s">
        <v>21</v>
      </c>
      <c r="I285" s="148">
        <v>1</v>
      </c>
      <c r="J285" s="148">
        <v>78761.06</v>
      </c>
      <c r="K285" s="148">
        <v>10238.94</v>
      </c>
      <c r="L285" s="148">
        <v>89000</v>
      </c>
      <c r="M285" s="154">
        <v>40764.85</v>
      </c>
      <c r="N285" s="155">
        <v>1</v>
      </c>
    </row>
    <row r="286" s="3" customFormat="1" spans="1:14">
      <c r="A286" s="147">
        <v>283</v>
      </c>
      <c r="B286" s="148" t="s">
        <v>536</v>
      </c>
      <c r="C286" s="149">
        <v>45439</v>
      </c>
      <c r="D286" s="148" t="s">
        <v>451</v>
      </c>
      <c r="E286" s="148" t="s">
        <v>528</v>
      </c>
      <c r="F286" s="148" t="s">
        <v>529</v>
      </c>
      <c r="G286" s="150" t="s">
        <v>20</v>
      </c>
      <c r="H286" s="150" t="s">
        <v>21</v>
      </c>
      <c r="I286" s="148">
        <v>1</v>
      </c>
      <c r="J286" s="148">
        <v>78761.07</v>
      </c>
      <c r="K286" s="148">
        <v>10238.93</v>
      </c>
      <c r="L286" s="148">
        <v>89000</v>
      </c>
      <c r="M286" s="154">
        <v>40764.85</v>
      </c>
      <c r="N286" s="155">
        <v>1</v>
      </c>
    </row>
    <row r="287" s="3" customFormat="1" spans="1:14">
      <c r="A287" s="147">
        <v>284</v>
      </c>
      <c r="B287" s="148" t="s">
        <v>537</v>
      </c>
      <c r="C287" s="149">
        <v>45439</v>
      </c>
      <c r="D287" s="148" t="s">
        <v>451</v>
      </c>
      <c r="E287" s="148" t="s">
        <v>528</v>
      </c>
      <c r="F287" s="148" t="s">
        <v>529</v>
      </c>
      <c r="G287" s="150" t="s">
        <v>20</v>
      </c>
      <c r="H287" s="150" t="s">
        <v>21</v>
      </c>
      <c r="I287" s="148">
        <v>1</v>
      </c>
      <c r="J287" s="148">
        <v>78761.07</v>
      </c>
      <c r="K287" s="148">
        <v>10238.93</v>
      </c>
      <c r="L287" s="148">
        <v>89000</v>
      </c>
      <c r="M287" s="154">
        <v>40764.82</v>
      </c>
      <c r="N287" s="155">
        <v>1</v>
      </c>
    </row>
    <row r="288" s="3" customFormat="1" spans="1:14">
      <c r="A288" s="147">
        <v>285</v>
      </c>
      <c r="B288" s="148" t="s">
        <v>538</v>
      </c>
      <c r="C288" s="149">
        <v>45436</v>
      </c>
      <c r="D288" s="148" t="s">
        <v>451</v>
      </c>
      <c r="E288" s="148" t="s">
        <v>539</v>
      </c>
      <c r="F288" s="148" t="s">
        <v>540</v>
      </c>
      <c r="G288" s="150" t="s">
        <v>20</v>
      </c>
      <c r="H288" s="150" t="s">
        <v>21</v>
      </c>
      <c r="I288" s="148">
        <v>1</v>
      </c>
      <c r="J288" s="148">
        <v>91327.43</v>
      </c>
      <c r="K288" s="148">
        <v>11872.57</v>
      </c>
      <c r="L288" s="148">
        <v>103200</v>
      </c>
      <c r="M288" s="154">
        <v>67703.77</v>
      </c>
      <c r="N288" s="155">
        <v>1</v>
      </c>
    </row>
    <row r="289" s="3" customFormat="1" spans="1:14">
      <c r="A289" s="147">
        <v>286</v>
      </c>
      <c r="B289" s="148" t="s">
        <v>541</v>
      </c>
      <c r="C289" s="149">
        <v>45436</v>
      </c>
      <c r="D289" s="148" t="s">
        <v>451</v>
      </c>
      <c r="E289" s="148" t="s">
        <v>542</v>
      </c>
      <c r="F289" s="148" t="s">
        <v>543</v>
      </c>
      <c r="G289" s="150" t="s">
        <v>20</v>
      </c>
      <c r="H289" s="150" t="s">
        <v>21</v>
      </c>
      <c r="I289" s="148">
        <v>1</v>
      </c>
      <c r="J289" s="148">
        <v>59292.04</v>
      </c>
      <c r="K289" s="148">
        <v>7707.96</v>
      </c>
      <c r="L289" s="148">
        <v>67000</v>
      </c>
      <c r="M289" s="154">
        <v>45783.46</v>
      </c>
      <c r="N289" s="155">
        <v>1</v>
      </c>
    </row>
    <row r="290" s="3" customFormat="1" spans="1:14">
      <c r="A290" s="147">
        <v>287</v>
      </c>
      <c r="B290" s="148" t="s">
        <v>544</v>
      </c>
      <c r="C290" s="149">
        <v>45436</v>
      </c>
      <c r="D290" s="148" t="s">
        <v>451</v>
      </c>
      <c r="E290" s="148" t="s">
        <v>542</v>
      </c>
      <c r="F290" s="148" t="s">
        <v>543</v>
      </c>
      <c r="G290" s="150" t="s">
        <v>20</v>
      </c>
      <c r="H290" s="150" t="s">
        <v>21</v>
      </c>
      <c r="I290" s="148">
        <v>1</v>
      </c>
      <c r="J290" s="148">
        <v>59292.04</v>
      </c>
      <c r="K290" s="148">
        <v>7707.96</v>
      </c>
      <c r="L290" s="148">
        <v>67000</v>
      </c>
      <c r="M290" s="154">
        <v>45783.46</v>
      </c>
      <c r="N290" s="155">
        <v>1</v>
      </c>
    </row>
    <row r="291" s="3" customFormat="1" spans="1:14">
      <c r="A291" s="147">
        <v>288</v>
      </c>
      <c r="B291" s="148" t="s">
        <v>545</v>
      </c>
      <c r="C291" s="149">
        <v>45436</v>
      </c>
      <c r="D291" s="148" t="s">
        <v>451</v>
      </c>
      <c r="E291" s="148" t="s">
        <v>542</v>
      </c>
      <c r="F291" s="148" t="s">
        <v>543</v>
      </c>
      <c r="G291" s="150" t="s">
        <v>20</v>
      </c>
      <c r="H291" s="150" t="s">
        <v>21</v>
      </c>
      <c r="I291" s="148">
        <v>1</v>
      </c>
      <c r="J291" s="148">
        <v>59292.04</v>
      </c>
      <c r="K291" s="148">
        <v>7707.96</v>
      </c>
      <c r="L291" s="148">
        <v>67000</v>
      </c>
      <c r="M291" s="154">
        <v>45783.46</v>
      </c>
      <c r="N291" s="155">
        <v>1</v>
      </c>
    </row>
    <row r="292" s="3" customFormat="1" spans="1:14">
      <c r="A292" s="147">
        <v>289</v>
      </c>
      <c r="B292" s="148" t="s">
        <v>546</v>
      </c>
      <c r="C292" s="149">
        <v>45436</v>
      </c>
      <c r="D292" s="148" t="s">
        <v>451</v>
      </c>
      <c r="E292" s="148" t="s">
        <v>542</v>
      </c>
      <c r="F292" s="148" t="s">
        <v>543</v>
      </c>
      <c r="G292" s="150" t="s">
        <v>20</v>
      </c>
      <c r="H292" s="150" t="s">
        <v>21</v>
      </c>
      <c r="I292" s="148">
        <v>1</v>
      </c>
      <c r="J292" s="148">
        <v>59292.03</v>
      </c>
      <c r="K292" s="148">
        <v>7707.97</v>
      </c>
      <c r="L292" s="148">
        <v>67000</v>
      </c>
      <c r="M292" s="154">
        <v>45783.46</v>
      </c>
      <c r="N292" s="155">
        <v>1</v>
      </c>
    </row>
    <row r="293" s="3" customFormat="1" spans="1:14">
      <c r="A293" s="147">
        <v>290</v>
      </c>
      <c r="B293" s="148" t="s">
        <v>547</v>
      </c>
      <c r="C293" s="149">
        <v>45436</v>
      </c>
      <c r="D293" s="148" t="s">
        <v>451</v>
      </c>
      <c r="E293" s="148" t="s">
        <v>542</v>
      </c>
      <c r="F293" s="148" t="s">
        <v>543</v>
      </c>
      <c r="G293" s="150" t="s">
        <v>20</v>
      </c>
      <c r="H293" s="150" t="s">
        <v>21</v>
      </c>
      <c r="I293" s="148">
        <v>1</v>
      </c>
      <c r="J293" s="148">
        <v>59292.03</v>
      </c>
      <c r="K293" s="148">
        <v>7707.97</v>
      </c>
      <c r="L293" s="148">
        <v>67000</v>
      </c>
      <c r="M293" s="154">
        <v>45783.46</v>
      </c>
      <c r="N293" s="155">
        <v>1</v>
      </c>
    </row>
    <row r="294" s="3" customFormat="1" spans="1:14">
      <c r="A294" s="147">
        <v>291</v>
      </c>
      <c r="B294" s="148" t="s">
        <v>548</v>
      </c>
      <c r="C294" s="149">
        <v>45436</v>
      </c>
      <c r="D294" s="148" t="s">
        <v>451</v>
      </c>
      <c r="E294" s="148" t="s">
        <v>542</v>
      </c>
      <c r="F294" s="148" t="s">
        <v>543</v>
      </c>
      <c r="G294" s="150" t="s">
        <v>20</v>
      </c>
      <c r="H294" s="150" t="s">
        <v>21</v>
      </c>
      <c r="I294" s="148">
        <v>1</v>
      </c>
      <c r="J294" s="148">
        <v>59292.03</v>
      </c>
      <c r="K294" s="148">
        <v>7707.97</v>
      </c>
      <c r="L294" s="148">
        <v>67000</v>
      </c>
      <c r="M294" s="154">
        <v>45980.93</v>
      </c>
      <c r="N294" s="155">
        <v>1</v>
      </c>
    </row>
    <row r="295" s="3" customFormat="1" spans="1:14">
      <c r="A295" s="147">
        <v>292</v>
      </c>
      <c r="B295" s="148" t="s">
        <v>549</v>
      </c>
      <c r="C295" s="149">
        <v>45439</v>
      </c>
      <c r="D295" s="148" t="s">
        <v>451</v>
      </c>
      <c r="E295" s="148" t="s">
        <v>550</v>
      </c>
      <c r="F295" s="148" t="s">
        <v>551</v>
      </c>
      <c r="G295" s="150" t="s">
        <v>20</v>
      </c>
      <c r="H295" s="150" t="s">
        <v>21</v>
      </c>
      <c r="I295" s="148">
        <v>1</v>
      </c>
      <c r="J295" s="148">
        <v>83628.32</v>
      </c>
      <c r="K295" s="148">
        <v>10871.68</v>
      </c>
      <c r="L295" s="148">
        <v>94500</v>
      </c>
      <c r="M295" s="154">
        <v>62855.42</v>
      </c>
      <c r="N295" s="155">
        <v>1</v>
      </c>
    </row>
    <row r="296" s="3" customFormat="1" spans="1:14">
      <c r="A296" s="147">
        <v>293</v>
      </c>
      <c r="B296" s="148" t="s">
        <v>552</v>
      </c>
      <c r="C296" s="149">
        <v>45436</v>
      </c>
      <c r="D296" s="148" t="s">
        <v>451</v>
      </c>
      <c r="E296" s="148" t="s">
        <v>553</v>
      </c>
      <c r="F296" s="148" t="s">
        <v>44</v>
      </c>
      <c r="G296" s="150" t="s">
        <v>20</v>
      </c>
      <c r="H296" s="150" t="s">
        <v>21</v>
      </c>
      <c r="I296" s="148">
        <v>1</v>
      </c>
      <c r="J296" s="148">
        <v>57699.12</v>
      </c>
      <c r="K296" s="148">
        <v>7500.88</v>
      </c>
      <c r="L296" s="148">
        <v>65200</v>
      </c>
      <c r="M296" s="154">
        <v>54319.12</v>
      </c>
      <c r="N296" s="155">
        <v>1</v>
      </c>
    </row>
    <row r="297" s="3" customFormat="1" spans="1:14">
      <c r="A297" s="147">
        <v>294</v>
      </c>
      <c r="B297" s="148" t="s">
        <v>554</v>
      </c>
      <c r="C297" s="149">
        <v>45436</v>
      </c>
      <c r="D297" s="148" t="s">
        <v>451</v>
      </c>
      <c r="E297" s="148" t="s">
        <v>553</v>
      </c>
      <c r="F297" s="148" t="s">
        <v>44</v>
      </c>
      <c r="G297" s="150" t="s">
        <v>20</v>
      </c>
      <c r="H297" s="150" t="s">
        <v>21</v>
      </c>
      <c r="I297" s="148">
        <v>1</v>
      </c>
      <c r="J297" s="148">
        <v>59203.54</v>
      </c>
      <c r="K297" s="148">
        <v>7696.46</v>
      </c>
      <c r="L297" s="148">
        <v>66900</v>
      </c>
      <c r="M297" s="154">
        <v>55535.07</v>
      </c>
      <c r="N297" s="155">
        <v>1</v>
      </c>
    </row>
    <row r="298" s="3" customFormat="1" spans="1:14">
      <c r="A298" s="147">
        <v>295</v>
      </c>
      <c r="B298" s="148" t="s">
        <v>555</v>
      </c>
      <c r="C298" s="149">
        <v>45436</v>
      </c>
      <c r="D298" s="148" t="s">
        <v>451</v>
      </c>
      <c r="E298" s="148" t="s">
        <v>556</v>
      </c>
      <c r="F298" s="148" t="s">
        <v>19</v>
      </c>
      <c r="G298" s="150" t="s">
        <v>20</v>
      </c>
      <c r="H298" s="150" t="s">
        <v>21</v>
      </c>
      <c r="I298" s="148">
        <v>1</v>
      </c>
      <c r="J298" s="148">
        <v>65486.73</v>
      </c>
      <c r="K298" s="148">
        <v>8513.27</v>
      </c>
      <c r="L298" s="148">
        <v>74000</v>
      </c>
      <c r="M298" s="154">
        <v>62907.87</v>
      </c>
      <c r="N298" s="155">
        <v>1</v>
      </c>
    </row>
    <row r="299" s="3" customFormat="1" spans="1:14">
      <c r="A299" s="147">
        <v>296</v>
      </c>
      <c r="B299" s="148" t="s">
        <v>557</v>
      </c>
      <c r="C299" s="149">
        <v>45439</v>
      </c>
      <c r="D299" s="148" t="s">
        <v>451</v>
      </c>
      <c r="E299" s="148" t="s">
        <v>558</v>
      </c>
      <c r="F299" s="148" t="s">
        <v>449</v>
      </c>
      <c r="G299" s="150" t="s">
        <v>20</v>
      </c>
      <c r="H299" s="150" t="s">
        <v>21</v>
      </c>
      <c r="I299" s="148">
        <v>1</v>
      </c>
      <c r="J299" s="148">
        <v>75044.25</v>
      </c>
      <c r="K299" s="148">
        <v>9755.75</v>
      </c>
      <c r="L299" s="148">
        <v>84800</v>
      </c>
      <c r="M299" s="154">
        <v>54105.61</v>
      </c>
      <c r="N299" s="155">
        <v>1</v>
      </c>
    </row>
    <row r="300" s="3" customFormat="1" spans="1:14">
      <c r="A300" s="147">
        <v>297</v>
      </c>
      <c r="B300" s="148" t="s">
        <v>559</v>
      </c>
      <c r="C300" s="149">
        <v>45439</v>
      </c>
      <c r="D300" s="148" t="s">
        <v>451</v>
      </c>
      <c r="E300" s="148" t="s">
        <v>560</v>
      </c>
      <c r="F300" s="148" t="s">
        <v>421</v>
      </c>
      <c r="G300" s="150" t="s">
        <v>20</v>
      </c>
      <c r="H300" s="150" t="s">
        <v>21</v>
      </c>
      <c r="I300" s="148">
        <v>1</v>
      </c>
      <c r="J300" s="148">
        <v>48761.06</v>
      </c>
      <c r="K300" s="148">
        <v>6338.94</v>
      </c>
      <c r="L300" s="148">
        <v>55100</v>
      </c>
      <c r="M300" s="154">
        <v>44224.15</v>
      </c>
      <c r="N300" s="155">
        <v>1</v>
      </c>
    </row>
    <row r="301" s="3" customFormat="1" spans="1:14">
      <c r="A301" s="147">
        <v>298</v>
      </c>
      <c r="B301" s="148" t="s">
        <v>561</v>
      </c>
      <c r="C301" s="149">
        <v>45436</v>
      </c>
      <c r="D301" s="148" t="s">
        <v>451</v>
      </c>
      <c r="E301" s="148" t="s">
        <v>562</v>
      </c>
      <c r="F301" s="148" t="s">
        <v>563</v>
      </c>
      <c r="G301" s="150" t="s">
        <v>20</v>
      </c>
      <c r="H301" s="150" t="s">
        <v>21</v>
      </c>
      <c r="I301" s="148">
        <v>1</v>
      </c>
      <c r="J301" s="148">
        <v>53982.3</v>
      </c>
      <c r="K301" s="148">
        <v>7017.7</v>
      </c>
      <c r="L301" s="148">
        <v>61000</v>
      </c>
      <c r="M301" s="154">
        <v>40011.02</v>
      </c>
      <c r="N301" s="155">
        <v>1</v>
      </c>
    </row>
    <row r="302" s="3" customFormat="1" spans="1:14">
      <c r="A302" s="147">
        <v>299</v>
      </c>
      <c r="B302" s="148" t="s">
        <v>564</v>
      </c>
      <c r="C302" s="149">
        <v>45432</v>
      </c>
      <c r="D302" s="148" t="s">
        <v>503</v>
      </c>
      <c r="E302" s="148" t="s">
        <v>565</v>
      </c>
      <c r="F302" s="148" t="s">
        <v>566</v>
      </c>
      <c r="G302" s="150" t="s">
        <v>20</v>
      </c>
      <c r="H302" s="150" t="s">
        <v>21</v>
      </c>
      <c r="I302" s="148">
        <v>1</v>
      </c>
      <c r="J302" s="148">
        <v>72566.37</v>
      </c>
      <c r="K302" s="148">
        <v>9433.63</v>
      </c>
      <c r="L302" s="148">
        <v>82000</v>
      </c>
      <c r="M302" s="154">
        <v>58998.65</v>
      </c>
      <c r="N302" s="155">
        <v>1</v>
      </c>
    </row>
    <row r="303" s="3" customFormat="1" spans="1:14">
      <c r="A303" s="147">
        <v>300</v>
      </c>
      <c r="B303" s="148" t="s">
        <v>567</v>
      </c>
      <c r="C303" s="149">
        <v>45432</v>
      </c>
      <c r="D303" s="148" t="s">
        <v>503</v>
      </c>
      <c r="E303" s="148" t="s">
        <v>565</v>
      </c>
      <c r="F303" s="148" t="s">
        <v>566</v>
      </c>
      <c r="G303" s="150" t="s">
        <v>20</v>
      </c>
      <c r="H303" s="150" t="s">
        <v>21</v>
      </c>
      <c r="I303" s="148">
        <v>1</v>
      </c>
      <c r="J303" s="148">
        <v>71681.42</v>
      </c>
      <c r="K303" s="148">
        <v>9318.58</v>
      </c>
      <c r="L303" s="148">
        <v>81000</v>
      </c>
      <c r="M303" s="154">
        <v>59899.17</v>
      </c>
      <c r="N303" s="155">
        <v>1</v>
      </c>
    </row>
    <row r="304" s="3" customFormat="1" spans="1:14">
      <c r="A304" s="147">
        <v>301</v>
      </c>
      <c r="B304" s="148" t="s">
        <v>568</v>
      </c>
      <c r="C304" s="149">
        <v>45432</v>
      </c>
      <c r="D304" s="148" t="s">
        <v>503</v>
      </c>
      <c r="E304" s="148" t="s">
        <v>565</v>
      </c>
      <c r="F304" s="148" t="s">
        <v>566</v>
      </c>
      <c r="G304" s="150" t="s">
        <v>20</v>
      </c>
      <c r="H304" s="150" t="s">
        <v>21</v>
      </c>
      <c r="I304" s="148">
        <v>1</v>
      </c>
      <c r="J304" s="148">
        <v>70796.46</v>
      </c>
      <c r="K304" s="148">
        <v>9203.54</v>
      </c>
      <c r="L304" s="148">
        <v>80000</v>
      </c>
      <c r="M304" s="154">
        <v>59310.96</v>
      </c>
      <c r="N304" s="155">
        <v>1</v>
      </c>
    </row>
    <row r="305" s="3" customFormat="1" spans="1:14">
      <c r="A305" s="147">
        <v>302</v>
      </c>
      <c r="B305" s="148" t="s">
        <v>569</v>
      </c>
      <c r="C305" s="149">
        <v>45432</v>
      </c>
      <c r="D305" s="148" t="s">
        <v>503</v>
      </c>
      <c r="E305" s="148" t="s">
        <v>565</v>
      </c>
      <c r="F305" s="148" t="s">
        <v>566</v>
      </c>
      <c r="G305" s="150" t="s">
        <v>20</v>
      </c>
      <c r="H305" s="150" t="s">
        <v>21</v>
      </c>
      <c r="I305" s="148">
        <v>1</v>
      </c>
      <c r="J305" s="148">
        <v>66371.68</v>
      </c>
      <c r="K305" s="148">
        <v>8628.32</v>
      </c>
      <c r="L305" s="148">
        <v>75000</v>
      </c>
      <c r="M305" s="154">
        <v>57613.45</v>
      </c>
      <c r="N305" s="155">
        <v>1</v>
      </c>
    </row>
    <row r="306" s="3" customFormat="1" spans="1:14">
      <c r="A306" s="147">
        <v>303</v>
      </c>
      <c r="B306" s="148" t="s">
        <v>570</v>
      </c>
      <c r="C306" s="149">
        <v>45440</v>
      </c>
      <c r="D306" s="148" t="s">
        <v>503</v>
      </c>
      <c r="E306" s="148" t="s">
        <v>565</v>
      </c>
      <c r="F306" s="148" t="s">
        <v>566</v>
      </c>
      <c r="G306" s="150" t="s">
        <v>20</v>
      </c>
      <c r="H306" s="150" t="s">
        <v>21</v>
      </c>
      <c r="I306" s="148">
        <v>1</v>
      </c>
      <c r="J306" s="148">
        <v>80530.97</v>
      </c>
      <c r="K306" s="148">
        <v>10469.03</v>
      </c>
      <c r="L306" s="148">
        <v>91000</v>
      </c>
      <c r="M306" s="154">
        <v>68894.27</v>
      </c>
      <c r="N306" s="155">
        <v>1</v>
      </c>
    </row>
    <row r="307" s="3" customFormat="1" spans="1:14">
      <c r="A307" s="147">
        <v>304</v>
      </c>
      <c r="B307" s="148" t="s">
        <v>571</v>
      </c>
      <c r="C307" s="149">
        <v>45440</v>
      </c>
      <c r="D307" s="148" t="s">
        <v>503</v>
      </c>
      <c r="E307" s="148" t="s">
        <v>565</v>
      </c>
      <c r="F307" s="148" t="s">
        <v>566</v>
      </c>
      <c r="G307" s="150" t="s">
        <v>20</v>
      </c>
      <c r="H307" s="150" t="s">
        <v>21</v>
      </c>
      <c r="I307" s="148">
        <v>1</v>
      </c>
      <c r="J307" s="148">
        <v>78761.06</v>
      </c>
      <c r="K307" s="148">
        <v>10238.94</v>
      </c>
      <c r="L307" s="148">
        <v>89000</v>
      </c>
      <c r="M307" s="154">
        <v>68577.23</v>
      </c>
      <c r="N307" s="155">
        <v>1</v>
      </c>
    </row>
    <row r="308" s="3" customFormat="1" spans="1:14">
      <c r="A308" s="147">
        <v>305</v>
      </c>
      <c r="B308" s="148" t="s">
        <v>572</v>
      </c>
      <c r="C308" s="149">
        <v>45440</v>
      </c>
      <c r="D308" s="148" t="s">
        <v>503</v>
      </c>
      <c r="E308" s="148" t="s">
        <v>565</v>
      </c>
      <c r="F308" s="148" t="s">
        <v>566</v>
      </c>
      <c r="G308" s="150" t="s">
        <v>20</v>
      </c>
      <c r="H308" s="150" t="s">
        <v>21</v>
      </c>
      <c r="I308" s="148">
        <v>1</v>
      </c>
      <c r="J308" s="148">
        <v>83185.84</v>
      </c>
      <c r="K308" s="148">
        <v>10814.16</v>
      </c>
      <c r="L308" s="148">
        <v>94000</v>
      </c>
      <c r="M308" s="154">
        <v>70612.9</v>
      </c>
      <c r="N308" s="155">
        <v>1</v>
      </c>
    </row>
    <row r="309" s="3" customFormat="1" spans="1:14">
      <c r="A309" s="147">
        <v>306</v>
      </c>
      <c r="B309" s="148" t="s">
        <v>573</v>
      </c>
      <c r="C309" s="149">
        <v>45440</v>
      </c>
      <c r="D309" s="148" t="s">
        <v>503</v>
      </c>
      <c r="E309" s="148" t="s">
        <v>565</v>
      </c>
      <c r="F309" s="148" t="s">
        <v>566</v>
      </c>
      <c r="G309" s="150" t="s">
        <v>20</v>
      </c>
      <c r="H309" s="150" t="s">
        <v>21</v>
      </c>
      <c r="I309" s="148">
        <v>1</v>
      </c>
      <c r="J309" s="148">
        <v>83185.84</v>
      </c>
      <c r="K309" s="148">
        <v>10814.16</v>
      </c>
      <c r="L309" s="148">
        <v>94000</v>
      </c>
      <c r="M309" s="154">
        <v>70613.71</v>
      </c>
      <c r="N309" s="155">
        <v>1</v>
      </c>
    </row>
    <row r="310" s="3" customFormat="1" spans="1:14">
      <c r="A310" s="147">
        <v>307</v>
      </c>
      <c r="B310" s="148" t="s">
        <v>574</v>
      </c>
      <c r="C310" s="149">
        <v>45440</v>
      </c>
      <c r="D310" s="148" t="s">
        <v>503</v>
      </c>
      <c r="E310" s="148" t="s">
        <v>565</v>
      </c>
      <c r="F310" s="148" t="s">
        <v>566</v>
      </c>
      <c r="G310" s="150" t="s">
        <v>20</v>
      </c>
      <c r="H310" s="150" t="s">
        <v>21</v>
      </c>
      <c r="I310" s="148">
        <v>1</v>
      </c>
      <c r="J310" s="148">
        <v>83185.84</v>
      </c>
      <c r="K310" s="148">
        <v>10814.16</v>
      </c>
      <c r="L310" s="148">
        <v>94000</v>
      </c>
      <c r="M310" s="154">
        <v>70613.71</v>
      </c>
      <c r="N310" s="155">
        <v>1</v>
      </c>
    </row>
    <row r="311" s="3" customFormat="1" spans="1:14">
      <c r="A311" s="147">
        <v>308</v>
      </c>
      <c r="B311" s="148" t="s">
        <v>575</v>
      </c>
      <c r="C311" s="149">
        <v>45440</v>
      </c>
      <c r="D311" s="148" t="s">
        <v>503</v>
      </c>
      <c r="E311" s="148" t="s">
        <v>565</v>
      </c>
      <c r="F311" s="148" t="s">
        <v>566</v>
      </c>
      <c r="G311" s="150" t="s">
        <v>20</v>
      </c>
      <c r="H311" s="150" t="s">
        <v>21</v>
      </c>
      <c r="I311" s="148">
        <v>1</v>
      </c>
      <c r="J311" s="148">
        <v>83185.84</v>
      </c>
      <c r="K311" s="148">
        <v>10814.16</v>
      </c>
      <c r="L311" s="148">
        <v>94000</v>
      </c>
      <c r="M311" s="154">
        <v>70559.52</v>
      </c>
      <c r="N311" s="155">
        <v>1</v>
      </c>
    </row>
    <row r="312" s="3" customFormat="1" spans="1:14">
      <c r="A312" s="147">
        <v>309</v>
      </c>
      <c r="B312" s="148" t="s">
        <v>576</v>
      </c>
      <c r="C312" s="149">
        <v>45440</v>
      </c>
      <c r="D312" s="148" t="s">
        <v>503</v>
      </c>
      <c r="E312" s="148" t="s">
        <v>565</v>
      </c>
      <c r="F312" s="148" t="s">
        <v>566</v>
      </c>
      <c r="G312" s="150" t="s">
        <v>20</v>
      </c>
      <c r="H312" s="150" t="s">
        <v>21</v>
      </c>
      <c r="I312" s="148">
        <v>1</v>
      </c>
      <c r="J312" s="148">
        <v>83185.84</v>
      </c>
      <c r="K312" s="148">
        <v>10814.16</v>
      </c>
      <c r="L312" s="148">
        <v>94000</v>
      </c>
      <c r="M312" s="154">
        <v>70559.52</v>
      </c>
      <c r="N312" s="155">
        <v>1</v>
      </c>
    </row>
    <row r="313" s="3" customFormat="1" spans="1:14">
      <c r="A313" s="147">
        <v>310</v>
      </c>
      <c r="B313" s="148" t="s">
        <v>577</v>
      </c>
      <c r="C313" s="149">
        <v>45440</v>
      </c>
      <c r="D313" s="148" t="s">
        <v>503</v>
      </c>
      <c r="E313" s="148" t="s">
        <v>565</v>
      </c>
      <c r="F313" s="148" t="s">
        <v>566</v>
      </c>
      <c r="G313" s="150" t="s">
        <v>20</v>
      </c>
      <c r="H313" s="150" t="s">
        <v>21</v>
      </c>
      <c r="I313" s="148">
        <v>1</v>
      </c>
      <c r="J313" s="148">
        <v>83185.84</v>
      </c>
      <c r="K313" s="148">
        <v>10814.16</v>
      </c>
      <c r="L313" s="148">
        <v>94000</v>
      </c>
      <c r="M313" s="154">
        <v>70607.07</v>
      </c>
      <c r="N313" s="155">
        <v>1</v>
      </c>
    </row>
    <row r="314" s="3" customFormat="1" spans="1:14">
      <c r="A314" s="147">
        <v>311</v>
      </c>
      <c r="B314" s="148" t="s">
        <v>578</v>
      </c>
      <c r="C314" s="149">
        <v>45398</v>
      </c>
      <c r="D314" s="148" t="s">
        <v>451</v>
      </c>
      <c r="E314" s="148" t="s">
        <v>579</v>
      </c>
      <c r="F314" s="148" t="s">
        <v>580</v>
      </c>
      <c r="G314" s="150" t="s">
        <v>20</v>
      </c>
      <c r="H314" s="150" t="s">
        <v>21</v>
      </c>
      <c r="I314" s="148">
        <v>1</v>
      </c>
      <c r="J314" s="148">
        <v>99823.01</v>
      </c>
      <c r="K314" s="148">
        <v>12976.99</v>
      </c>
      <c r="L314" s="148">
        <v>112800</v>
      </c>
      <c r="M314" s="154">
        <v>87312.22</v>
      </c>
      <c r="N314" s="155">
        <v>1</v>
      </c>
    </row>
    <row r="315" s="3" customFormat="1" spans="1:14">
      <c r="A315" s="147">
        <v>312</v>
      </c>
      <c r="B315" s="148" t="s">
        <v>581</v>
      </c>
      <c r="C315" s="149">
        <v>45398</v>
      </c>
      <c r="D315" s="148" t="s">
        <v>451</v>
      </c>
      <c r="E315" s="148" t="s">
        <v>579</v>
      </c>
      <c r="F315" s="148" t="s">
        <v>580</v>
      </c>
      <c r="G315" s="150" t="s">
        <v>20</v>
      </c>
      <c r="H315" s="150" t="s">
        <v>21</v>
      </c>
      <c r="I315" s="148">
        <v>1</v>
      </c>
      <c r="J315" s="148">
        <v>99823.01</v>
      </c>
      <c r="K315" s="148">
        <v>12976.99</v>
      </c>
      <c r="L315" s="148">
        <v>112800</v>
      </c>
      <c r="M315" s="154">
        <v>87312.22</v>
      </c>
      <c r="N315" s="155">
        <v>1</v>
      </c>
    </row>
    <row r="316" s="3" customFormat="1" spans="1:14">
      <c r="A316" s="147">
        <v>313</v>
      </c>
      <c r="B316" s="148" t="s">
        <v>582</v>
      </c>
      <c r="C316" s="149">
        <v>45408</v>
      </c>
      <c r="D316" s="148" t="s">
        <v>451</v>
      </c>
      <c r="E316" s="148" t="s">
        <v>583</v>
      </c>
      <c r="F316" s="148" t="s">
        <v>584</v>
      </c>
      <c r="G316" s="150" t="s">
        <v>20</v>
      </c>
      <c r="H316" s="150" t="s">
        <v>21</v>
      </c>
      <c r="I316" s="148">
        <v>1</v>
      </c>
      <c r="J316" s="148">
        <v>72566.37</v>
      </c>
      <c r="K316" s="148">
        <v>9433.63</v>
      </c>
      <c r="L316" s="148">
        <v>82000</v>
      </c>
      <c r="M316" s="154">
        <v>50656.54</v>
      </c>
      <c r="N316" s="155">
        <v>1</v>
      </c>
    </row>
    <row r="317" s="3" customFormat="1" spans="1:14">
      <c r="A317" s="147">
        <v>314</v>
      </c>
      <c r="B317" s="148" t="s">
        <v>585</v>
      </c>
      <c r="C317" s="149">
        <v>45408</v>
      </c>
      <c r="D317" s="148" t="s">
        <v>451</v>
      </c>
      <c r="E317" s="148" t="s">
        <v>583</v>
      </c>
      <c r="F317" s="148" t="s">
        <v>584</v>
      </c>
      <c r="G317" s="150" t="s">
        <v>20</v>
      </c>
      <c r="H317" s="150" t="s">
        <v>21</v>
      </c>
      <c r="I317" s="148">
        <v>1</v>
      </c>
      <c r="J317" s="148">
        <v>72566.37</v>
      </c>
      <c r="K317" s="148">
        <v>9433.63</v>
      </c>
      <c r="L317" s="148">
        <v>82000</v>
      </c>
      <c r="M317" s="154">
        <v>50656.54</v>
      </c>
      <c r="N317" s="155">
        <v>1</v>
      </c>
    </row>
    <row r="318" s="3" customFormat="1" spans="1:14">
      <c r="A318" s="147">
        <v>315</v>
      </c>
      <c r="B318" s="148" t="s">
        <v>586</v>
      </c>
      <c r="C318" s="149">
        <v>45408</v>
      </c>
      <c r="D318" s="148" t="s">
        <v>451</v>
      </c>
      <c r="E318" s="148" t="s">
        <v>583</v>
      </c>
      <c r="F318" s="148" t="s">
        <v>584</v>
      </c>
      <c r="G318" s="150" t="s">
        <v>20</v>
      </c>
      <c r="H318" s="150" t="s">
        <v>21</v>
      </c>
      <c r="I318" s="148">
        <v>1</v>
      </c>
      <c r="J318" s="148">
        <v>72566.37</v>
      </c>
      <c r="K318" s="148">
        <v>9433.63</v>
      </c>
      <c r="L318" s="148">
        <v>82000</v>
      </c>
      <c r="M318" s="154">
        <v>50656.54</v>
      </c>
      <c r="N318" s="155">
        <v>1</v>
      </c>
    </row>
    <row r="319" s="3" customFormat="1" spans="1:14">
      <c r="A319" s="147">
        <v>316</v>
      </c>
      <c r="B319" s="148" t="s">
        <v>587</v>
      </c>
      <c r="C319" s="149">
        <v>45408</v>
      </c>
      <c r="D319" s="148" t="s">
        <v>451</v>
      </c>
      <c r="E319" s="148" t="s">
        <v>583</v>
      </c>
      <c r="F319" s="148" t="s">
        <v>584</v>
      </c>
      <c r="G319" s="150" t="s">
        <v>20</v>
      </c>
      <c r="H319" s="150" t="s">
        <v>21</v>
      </c>
      <c r="I319" s="148">
        <v>1</v>
      </c>
      <c r="J319" s="148">
        <v>72566.37</v>
      </c>
      <c r="K319" s="148">
        <v>9433.63</v>
      </c>
      <c r="L319" s="148">
        <v>82000</v>
      </c>
      <c r="M319" s="154">
        <v>50656.54</v>
      </c>
      <c r="N319" s="155">
        <v>1</v>
      </c>
    </row>
    <row r="320" s="3" customFormat="1" spans="1:14">
      <c r="A320" s="147">
        <v>317</v>
      </c>
      <c r="B320" s="148" t="s">
        <v>588</v>
      </c>
      <c r="C320" s="149">
        <v>45408</v>
      </c>
      <c r="D320" s="148" t="s">
        <v>451</v>
      </c>
      <c r="E320" s="148" t="s">
        <v>583</v>
      </c>
      <c r="F320" s="148" t="s">
        <v>584</v>
      </c>
      <c r="G320" s="150" t="s">
        <v>20</v>
      </c>
      <c r="H320" s="150" t="s">
        <v>21</v>
      </c>
      <c r="I320" s="148">
        <v>1</v>
      </c>
      <c r="J320" s="148">
        <v>72566.37</v>
      </c>
      <c r="K320" s="148">
        <v>9433.63</v>
      </c>
      <c r="L320" s="148">
        <v>82000</v>
      </c>
      <c r="M320" s="154">
        <v>50656.54</v>
      </c>
      <c r="N320" s="155">
        <v>1</v>
      </c>
    </row>
    <row r="321" s="3" customFormat="1" spans="1:14">
      <c r="A321" s="147">
        <v>318</v>
      </c>
      <c r="B321" s="148" t="s">
        <v>589</v>
      </c>
      <c r="C321" s="149">
        <v>45408</v>
      </c>
      <c r="D321" s="148" t="s">
        <v>451</v>
      </c>
      <c r="E321" s="148" t="s">
        <v>583</v>
      </c>
      <c r="F321" s="148" t="s">
        <v>584</v>
      </c>
      <c r="G321" s="150" t="s">
        <v>20</v>
      </c>
      <c r="H321" s="150" t="s">
        <v>21</v>
      </c>
      <c r="I321" s="148">
        <v>1</v>
      </c>
      <c r="J321" s="148">
        <v>72566.38</v>
      </c>
      <c r="K321" s="148">
        <v>9433.62</v>
      </c>
      <c r="L321" s="148">
        <v>82000</v>
      </c>
      <c r="M321" s="154">
        <v>50656.54</v>
      </c>
      <c r="N321" s="155">
        <v>1</v>
      </c>
    </row>
    <row r="322" s="3" customFormat="1" spans="1:14">
      <c r="A322" s="147">
        <v>319</v>
      </c>
      <c r="B322" s="148" t="s">
        <v>590</v>
      </c>
      <c r="C322" s="149">
        <v>45208</v>
      </c>
      <c r="D322" s="148" t="s">
        <v>451</v>
      </c>
      <c r="E322" s="148" t="s">
        <v>591</v>
      </c>
      <c r="F322" s="148" t="s">
        <v>592</v>
      </c>
      <c r="G322" s="150" t="s">
        <v>57</v>
      </c>
      <c r="H322" s="150" t="s">
        <v>58</v>
      </c>
      <c r="I322" s="148">
        <v>1</v>
      </c>
      <c r="J322" s="148">
        <v>75221.24</v>
      </c>
      <c r="K322" s="148">
        <v>9778.76</v>
      </c>
      <c r="L322" s="148">
        <v>85000</v>
      </c>
      <c r="M322" s="154">
        <v>46171.75</v>
      </c>
      <c r="N322" s="155">
        <v>1</v>
      </c>
    </row>
    <row r="323" s="3" customFormat="1" spans="1:14">
      <c r="A323" s="147">
        <v>320</v>
      </c>
      <c r="B323" s="148" t="s">
        <v>593</v>
      </c>
      <c r="C323" s="149">
        <v>45418</v>
      </c>
      <c r="D323" s="148" t="s">
        <v>451</v>
      </c>
      <c r="E323" s="148" t="s">
        <v>594</v>
      </c>
      <c r="F323" s="148" t="s">
        <v>595</v>
      </c>
      <c r="G323" s="150" t="s">
        <v>20</v>
      </c>
      <c r="H323" s="150" t="s">
        <v>21</v>
      </c>
      <c r="I323" s="148">
        <v>1</v>
      </c>
      <c r="J323" s="148">
        <v>51327.43</v>
      </c>
      <c r="K323" s="148">
        <v>6672.57</v>
      </c>
      <c r="L323" s="148">
        <v>58000</v>
      </c>
      <c r="M323" s="154">
        <v>38993.83</v>
      </c>
      <c r="N323" s="155">
        <v>1</v>
      </c>
    </row>
    <row r="324" s="3" customFormat="1" spans="1:14">
      <c r="A324" s="147">
        <v>321</v>
      </c>
      <c r="B324" s="148" t="s">
        <v>596</v>
      </c>
      <c r="C324" s="149">
        <v>45399</v>
      </c>
      <c r="D324" s="148" t="s">
        <v>451</v>
      </c>
      <c r="E324" s="148" t="s">
        <v>597</v>
      </c>
      <c r="F324" s="148" t="s">
        <v>598</v>
      </c>
      <c r="G324" s="150" t="s">
        <v>20</v>
      </c>
      <c r="H324" s="150" t="s">
        <v>21</v>
      </c>
      <c r="I324" s="148">
        <v>1</v>
      </c>
      <c r="J324" s="148">
        <v>63716.81</v>
      </c>
      <c r="K324" s="148">
        <v>8283.19</v>
      </c>
      <c r="L324" s="148">
        <v>72000</v>
      </c>
      <c r="M324" s="154">
        <v>54198.36</v>
      </c>
      <c r="N324" s="155">
        <v>1</v>
      </c>
    </row>
    <row r="325" s="3" customFormat="1" spans="1:14">
      <c r="A325" s="147">
        <v>322</v>
      </c>
      <c r="B325" s="148" t="s">
        <v>599</v>
      </c>
      <c r="C325" s="149">
        <v>45421</v>
      </c>
      <c r="D325" s="148" t="s">
        <v>451</v>
      </c>
      <c r="E325" s="148" t="s">
        <v>600</v>
      </c>
      <c r="F325" s="148" t="s">
        <v>601</v>
      </c>
      <c r="G325" s="150" t="s">
        <v>20</v>
      </c>
      <c r="H325" s="150" t="s">
        <v>21</v>
      </c>
      <c r="I325" s="148">
        <v>1</v>
      </c>
      <c r="J325" s="148">
        <v>63274.34</v>
      </c>
      <c r="K325" s="148">
        <v>8225.66</v>
      </c>
      <c r="L325" s="148">
        <v>71500</v>
      </c>
      <c r="M325" s="154">
        <v>50352.51</v>
      </c>
      <c r="N325" s="155">
        <v>1</v>
      </c>
    </row>
    <row r="326" s="3" customFormat="1" spans="1:14">
      <c r="A326" s="147">
        <v>323</v>
      </c>
      <c r="B326" s="148" t="s">
        <v>602</v>
      </c>
      <c r="C326" s="149">
        <v>45427</v>
      </c>
      <c r="D326" s="148" t="s">
        <v>451</v>
      </c>
      <c r="E326" s="148" t="s">
        <v>603</v>
      </c>
      <c r="F326" s="148" t="s">
        <v>604</v>
      </c>
      <c r="G326" s="150" t="s">
        <v>20</v>
      </c>
      <c r="H326" s="150" t="s">
        <v>21</v>
      </c>
      <c r="I326" s="148">
        <v>1</v>
      </c>
      <c r="J326" s="148">
        <v>85840.71</v>
      </c>
      <c r="K326" s="148">
        <v>11159.29</v>
      </c>
      <c r="L326" s="148">
        <v>97000</v>
      </c>
      <c r="M326" s="154">
        <v>66797</v>
      </c>
      <c r="N326" s="155">
        <v>1</v>
      </c>
    </row>
    <row r="327" s="3" customFormat="1" spans="1:14">
      <c r="A327" s="147">
        <v>324</v>
      </c>
      <c r="B327" s="148" t="s">
        <v>605</v>
      </c>
      <c r="C327" s="149">
        <v>45427</v>
      </c>
      <c r="D327" s="148" t="s">
        <v>451</v>
      </c>
      <c r="E327" s="148" t="s">
        <v>603</v>
      </c>
      <c r="F327" s="148" t="s">
        <v>604</v>
      </c>
      <c r="G327" s="150" t="s">
        <v>20</v>
      </c>
      <c r="H327" s="150" t="s">
        <v>21</v>
      </c>
      <c r="I327" s="148">
        <v>1</v>
      </c>
      <c r="J327" s="148">
        <v>85840.71</v>
      </c>
      <c r="K327" s="148">
        <v>11159.29</v>
      </c>
      <c r="L327" s="148">
        <v>97000</v>
      </c>
      <c r="M327" s="154">
        <v>66391.8</v>
      </c>
      <c r="N327" s="155">
        <v>1</v>
      </c>
    </row>
    <row r="328" s="3" customFormat="1" spans="1:14">
      <c r="A328" s="147">
        <v>325</v>
      </c>
      <c r="B328" s="148" t="s">
        <v>606</v>
      </c>
      <c r="C328" s="149">
        <v>45407</v>
      </c>
      <c r="D328" s="148" t="s">
        <v>451</v>
      </c>
      <c r="E328" s="148" t="s">
        <v>607</v>
      </c>
      <c r="F328" s="148" t="s">
        <v>608</v>
      </c>
      <c r="G328" s="150" t="s">
        <v>20</v>
      </c>
      <c r="H328" s="150" t="s">
        <v>21</v>
      </c>
      <c r="I328" s="148">
        <v>1</v>
      </c>
      <c r="J328" s="148">
        <v>50884.96</v>
      </c>
      <c r="K328" s="148">
        <v>6615.04</v>
      </c>
      <c r="L328" s="148">
        <v>57500</v>
      </c>
      <c r="M328" s="154">
        <v>44951.31</v>
      </c>
      <c r="N328" s="155">
        <v>1</v>
      </c>
    </row>
    <row r="329" s="3" customFormat="1" spans="1:14">
      <c r="A329" s="147">
        <v>326</v>
      </c>
      <c r="B329" s="148" t="s">
        <v>609</v>
      </c>
      <c r="C329" s="149">
        <v>45407</v>
      </c>
      <c r="D329" s="148" t="s">
        <v>451</v>
      </c>
      <c r="E329" s="148" t="s">
        <v>607</v>
      </c>
      <c r="F329" s="148" t="s">
        <v>608</v>
      </c>
      <c r="G329" s="150" t="s">
        <v>20</v>
      </c>
      <c r="H329" s="150" t="s">
        <v>21</v>
      </c>
      <c r="I329" s="148">
        <v>1</v>
      </c>
      <c r="J329" s="148">
        <v>55309.73</v>
      </c>
      <c r="K329" s="148">
        <v>7190.27</v>
      </c>
      <c r="L329" s="148">
        <v>62500</v>
      </c>
      <c r="M329" s="154">
        <v>46974.16</v>
      </c>
      <c r="N329" s="155">
        <v>1</v>
      </c>
    </row>
    <row r="330" s="3" customFormat="1" spans="1:14">
      <c r="A330" s="147">
        <v>327</v>
      </c>
      <c r="B330" s="148" t="s">
        <v>610</v>
      </c>
      <c r="C330" s="149">
        <v>45408</v>
      </c>
      <c r="D330" s="148" t="s">
        <v>451</v>
      </c>
      <c r="E330" s="148" t="s">
        <v>611</v>
      </c>
      <c r="F330" s="148" t="s">
        <v>612</v>
      </c>
      <c r="G330" s="150" t="s">
        <v>57</v>
      </c>
      <c r="H330" s="150" t="s">
        <v>58</v>
      </c>
      <c r="I330" s="148">
        <v>1</v>
      </c>
      <c r="J330" s="148">
        <v>71681.42</v>
      </c>
      <c r="K330" s="148">
        <v>9318.58</v>
      </c>
      <c r="L330" s="148">
        <v>81000</v>
      </c>
      <c r="M330" s="154">
        <v>48562.2</v>
      </c>
      <c r="N330" s="155">
        <v>1</v>
      </c>
    </row>
    <row r="331" s="3" customFormat="1" spans="1:14">
      <c r="A331" s="147">
        <v>328</v>
      </c>
      <c r="B331" s="148" t="s">
        <v>613</v>
      </c>
      <c r="C331" s="149">
        <v>45423</v>
      </c>
      <c r="D331" s="148" t="s">
        <v>451</v>
      </c>
      <c r="E331" s="148" t="s">
        <v>614</v>
      </c>
      <c r="F331" s="148" t="s">
        <v>615</v>
      </c>
      <c r="G331" s="150" t="s">
        <v>20</v>
      </c>
      <c r="H331" s="150" t="s">
        <v>21</v>
      </c>
      <c r="I331" s="148">
        <v>1</v>
      </c>
      <c r="J331" s="148">
        <v>49557.52</v>
      </c>
      <c r="K331" s="148">
        <v>6442.48</v>
      </c>
      <c r="L331" s="148">
        <v>56000</v>
      </c>
      <c r="M331" s="154">
        <v>38632.52</v>
      </c>
      <c r="N331" s="155">
        <v>1</v>
      </c>
    </row>
    <row r="332" s="3" customFormat="1" spans="1:14">
      <c r="A332" s="147">
        <v>329</v>
      </c>
      <c r="B332" s="148" t="s">
        <v>616</v>
      </c>
      <c r="C332" s="149">
        <v>45423</v>
      </c>
      <c r="D332" s="148" t="s">
        <v>451</v>
      </c>
      <c r="E332" s="148" t="s">
        <v>614</v>
      </c>
      <c r="F332" s="148" t="s">
        <v>615</v>
      </c>
      <c r="G332" s="150" t="s">
        <v>20</v>
      </c>
      <c r="H332" s="150" t="s">
        <v>21</v>
      </c>
      <c r="I332" s="148">
        <v>1</v>
      </c>
      <c r="J332" s="148">
        <v>46902.65</v>
      </c>
      <c r="K332" s="148">
        <v>6097.35</v>
      </c>
      <c r="L332" s="148">
        <v>53000</v>
      </c>
      <c r="M332" s="154">
        <v>36872.98</v>
      </c>
      <c r="N332" s="155">
        <v>1</v>
      </c>
    </row>
    <row r="333" s="3" customFormat="1" spans="1:14">
      <c r="A333" s="147">
        <v>330</v>
      </c>
      <c r="B333" s="148" t="s">
        <v>617</v>
      </c>
      <c r="C333" s="149">
        <v>45400</v>
      </c>
      <c r="D333" s="148" t="s">
        <v>451</v>
      </c>
      <c r="E333" s="148" t="s">
        <v>618</v>
      </c>
      <c r="F333" s="148" t="s">
        <v>619</v>
      </c>
      <c r="G333" s="150" t="s">
        <v>57</v>
      </c>
      <c r="H333" s="150" t="s">
        <v>58</v>
      </c>
      <c r="I333" s="148">
        <v>1</v>
      </c>
      <c r="J333" s="148">
        <v>74336.28</v>
      </c>
      <c r="K333" s="148">
        <v>9663.72</v>
      </c>
      <c r="L333" s="148">
        <v>84000</v>
      </c>
      <c r="M333" s="154">
        <v>45373.83</v>
      </c>
      <c r="N333" s="155">
        <v>1</v>
      </c>
    </row>
    <row r="334" s="3" customFormat="1" spans="1:14">
      <c r="A334" s="147">
        <v>331</v>
      </c>
      <c r="B334" s="148" t="s">
        <v>620</v>
      </c>
      <c r="C334" s="149">
        <v>45408</v>
      </c>
      <c r="D334" s="156">
        <v>45440</v>
      </c>
      <c r="E334" s="148" t="s">
        <v>621</v>
      </c>
      <c r="F334" s="148" t="s">
        <v>622</v>
      </c>
      <c r="G334" s="150" t="s">
        <v>57</v>
      </c>
      <c r="H334" s="150" t="s">
        <v>58</v>
      </c>
      <c r="I334" s="148">
        <v>1</v>
      </c>
      <c r="J334" s="148">
        <v>63716.81</v>
      </c>
      <c r="K334" s="148">
        <v>8283.19</v>
      </c>
      <c r="L334" s="148">
        <v>72000</v>
      </c>
      <c r="M334" s="154">
        <v>45306.55</v>
      </c>
      <c r="N334" s="155">
        <v>1</v>
      </c>
    </row>
    <row r="335" s="3" customFormat="1" spans="1:14">
      <c r="A335" s="147">
        <v>332</v>
      </c>
      <c r="B335" s="148" t="s">
        <v>623</v>
      </c>
      <c r="C335" s="149">
        <v>45411</v>
      </c>
      <c r="D335" s="148" t="s">
        <v>451</v>
      </c>
      <c r="E335" s="148" t="s">
        <v>624</v>
      </c>
      <c r="F335" s="148" t="s">
        <v>625</v>
      </c>
      <c r="G335" s="150" t="s">
        <v>20</v>
      </c>
      <c r="H335" s="150" t="s">
        <v>21</v>
      </c>
      <c r="I335" s="148">
        <v>1</v>
      </c>
      <c r="J335" s="148">
        <v>55752.21</v>
      </c>
      <c r="K335" s="148">
        <v>7247.79</v>
      </c>
      <c r="L335" s="148">
        <v>63000</v>
      </c>
      <c r="M335" s="154">
        <v>44438.61</v>
      </c>
      <c r="N335" s="155">
        <v>1</v>
      </c>
    </row>
    <row r="336" s="3" customFormat="1" spans="1:14">
      <c r="A336" s="147">
        <v>333</v>
      </c>
      <c r="B336" s="148" t="s">
        <v>626</v>
      </c>
      <c r="C336" s="149">
        <v>45428</v>
      </c>
      <c r="D336" s="148" t="s">
        <v>451</v>
      </c>
      <c r="E336" s="148" t="s">
        <v>627</v>
      </c>
      <c r="F336" s="148" t="s">
        <v>628</v>
      </c>
      <c r="G336" s="150" t="s">
        <v>20</v>
      </c>
      <c r="H336" s="150" t="s">
        <v>21</v>
      </c>
      <c r="I336" s="148">
        <v>1</v>
      </c>
      <c r="J336" s="148">
        <v>46017.7</v>
      </c>
      <c r="K336" s="148">
        <v>5982.3</v>
      </c>
      <c r="L336" s="148">
        <v>52000</v>
      </c>
      <c r="M336" s="154">
        <v>33576.28</v>
      </c>
      <c r="N336" s="155">
        <v>1</v>
      </c>
    </row>
    <row r="337" s="3" customFormat="1" spans="1:14">
      <c r="A337" s="147">
        <v>334</v>
      </c>
      <c r="B337" s="148" t="s">
        <v>629</v>
      </c>
      <c r="C337" s="149">
        <v>45426</v>
      </c>
      <c r="D337" s="148" t="s">
        <v>451</v>
      </c>
      <c r="E337" s="148" t="s">
        <v>630</v>
      </c>
      <c r="F337" s="148" t="s">
        <v>421</v>
      </c>
      <c r="G337" s="150" t="s">
        <v>194</v>
      </c>
      <c r="H337" s="150" t="s">
        <v>195</v>
      </c>
      <c r="I337" s="148">
        <v>1</v>
      </c>
      <c r="J337" s="148">
        <v>88097.34</v>
      </c>
      <c r="K337" s="148">
        <v>11452.65</v>
      </c>
      <c r="L337" s="148">
        <v>99550</v>
      </c>
      <c r="M337" s="154">
        <v>87523.62</v>
      </c>
      <c r="N337" s="155">
        <v>1</v>
      </c>
    </row>
    <row r="338" s="3" customFormat="1" spans="1:14">
      <c r="A338" s="147">
        <v>335</v>
      </c>
      <c r="B338" s="148" t="s">
        <v>631</v>
      </c>
      <c r="C338" s="149">
        <v>45426</v>
      </c>
      <c r="D338" s="148" t="s">
        <v>451</v>
      </c>
      <c r="E338" s="148" t="s">
        <v>630</v>
      </c>
      <c r="F338" s="148" t="s">
        <v>421</v>
      </c>
      <c r="G338" s="150" t="s">
        <v>194</v>
      </c>
      <c r="H338" s="150" t="s">
        <v>195</v>
      </c>
      <c r="I338" s="148">
        <v>1</v>
      </c>
      <c r="J338" s="148">
        <v>88097.34</v>
      </c>
      <c r="K338" s="148">
        <v>11452.65</v>
      </c>
      <c r="L338" s="148">
        <v>99550</v>
      </c>
      <c r="M338" s="154">
        <v>87523.62</v>
      </c>
      <c r="N338" s="155">
        <v>1</v>
      </c>
    </row>
    <row r="339" s="3" customFormat="1" spans="1:14">
      <c r="A339" s="147">
        <v>336</v>
      </c>
      <c r="B339" s="148" t="s">
        <v>632</v>
      </c>
      <c r="C339" s="149">
        <v>45426</v>
      </c>
      <c r="D339" s="148" t="s">
        <v>451</v>
      </c>
      <c r="E339" s="148" t="s">
        <v>630</v>
      </c>
      <c r="F339" s="148" t="s">
        <v>421</v>
      </c>
      <c r="G339" s="150" t="s">
        <v>194</v>
      </c>
      <c r="H339" s="150" t="s">
        <v>195</v>
      </c>
      <c r="I339" s="148">
        <v>1</v>
      </c>
      <c r="J339" s="148">
        <v>88097.35</v>
      </c>
      <c r="K339" s="148">
        <v>11452.66</v>
      </c>
      <c r="L339" s="148">
        <v>99550</v>
      </c>
      <c r="M339" s="154">
        <v>87609.26</v>
      </c>
      <c r="N339" s="155">
        <v>1</v>
      </c>
    </row>
    <row r="340" s="3" customFormat="1" spans="1:14">
      <c r="A340" s="147">
        <v>337</v>
      </c>
      <c r="B340" s="148" t="s">
        <v>633</v>
      </c>
      <c r="C340" s="149">
        <v>45426</v>
      </c>
      <c r="D340" s="148" t="s">
        <v>451</v>
      </c>
      <c r="E340" s="148" t="s">
        <v>630</v>
      </c>
      <c r="F340" s="148" t="s">
        <v>421</v>
      </c>
      <c r="G340" s="150" t="s">
        <v>194</v>
      </c>
      <c r="H340" s="150" t="s">
        <v>195</v>
      </c>
      <c r="I340" s="148">
        <v>1</v>
      </c>
      <c r="J340" s="148">
        <v>88097.35</v>
      </c>
      <c r="K340" s="148">
        <v>11452.66</v>
      </c>
      <c r="L340" s="148">
        <v>99550</v>
      </c>
      <c r="M340" s="154">
        <v>87609.26</v>
      </c>
      <c r="N340" s="155">
        <v>1</v>
      </c>
    </row>
    <row r="341" s="3" customFormat="1" spans="1:14">
      <c r="A341" s="147">
        <v>338</v>
      </c>
      <c r="B341" s="148" t="s">
        <v>634</v>
      </c>
      <c r="C341" s="149">
        <v>45408</v>
      </c>
      <c r="D341" s="148" t="s">
        <v>451</v>
      </c>
      <c r="E341" s="148" t="s">
        <v>635</v>
      </c>
      <c r="F341" s="148" t="s">
        <v>636</v>
      </c>
      <c r="G341" s="150" t="s">
        <v>20</v>
      </c>
      <c r="H341" s="150" t="s">
        <v>21</v>
      </c>
      <c r="I341" s="148">
        <v>1</v>
      </c>
      <c r="J341" s="148">
        <v>92920.35</v>
      </c>
      <c r="K341" s="148">
        <v>12079.65</v>
      </c>
      <c r="L341" s="148">
        <v>105000</v>
      </c>
      <c r="M341" s="154">
        <v>42022.59</v>
      </c>
      <c r="N341" s="155">
        <v>1</v>
      </c>
    </row>
    <row r="342" s="3" customFormat="1" spans="1:14">
      <c r="A342" s="147">
        <v>339</v>
      </c>
      <c r="B342" s="148" t="s">
        <v>637</v>
      </c>
      <c r="C342" s="149">
        <v>45410</v>
      </c>
      <c r="D342" s="148" t="s">
        <v>451</v>
      </c>
      <c r="E342" s="148" t="s">
        <v>638</v>
      </c>
      <c r="F342" s="148" t="s">
        <v>639</v>
      </c>
      <c r="G342" s="150" t="s">
        <v>20</v>
      </c>
      <c r="H342" s="150" t="s">
        <v>21</v>
      </c>
      <c r="I342" s="148">
        <v>1</v>
      </c>
      <c r="J342" s="148">
        <v>51327.43</v>
      </c>
      <c r="K342" s="148">
        <v>6672.57</v>
      </c>
      <c r="L342" s="148">
        <v>58000</v>
      </c>
      <c r="M342" s="154">
        <v>43091.01</v>
      </c>
      <c r="N342" s="155">
        <v>1</v>
      </c>
    </row>
    <row r="343" s="3" customFormat="1" spans="1:14">
      <c r="A343" s="147">
        <v>340</v>
      </c>
      <c r="B343" s="148" t="s">
        <v>640</v>
      </c>
      <c r="C343" s="149">
        <v>45427</v>
      </c>
      <c r="D343" s="148" t="s">
        <v>451</v>
      </c>
      <c r="E343" s="148" t="s">
        <v>641</v>
      </c>
      <c r="F343" s="148" t="s">
        <v>642</v>
      </c>
      <c r="G343" s="150" t="s">
        <v>57</v>
      </c>
      <c r="H343" s="150" t="s">
        <v>58</v>
      </c>
      <c r="I343" s="148">
        <v>1</v>
      </c>
      <c r="J343" s="148">
        <v>73451.33</v>
      </c>
      <c r="K343" s="148">
        <v>9548.67</v>
      </c>
      <c r="L343" s="148">
        <v>83000</v>
      </c>
      <c r="M343" s="154">
        <v>10781.27</v>
      </c>
      <c r="N343" s="155">
        <v>1</v>
      </c>
    </row>
    <row r="344" s="3" customFormat="1" spans="1:14">
      <c r="A344" s="147">
        <v>341</v>
      </c>
      <c r="B344" s="148" t="s">
        <v>643</v>
      </c>
      <c r="C344" s="149">
        <v>45408</v>
      </c>
      <c r="D344" s="148" t="s">
        <v>451</v>
      </c>
      <c r="E344" s="148" t="s">
        <v>644</v>
      </c>
      <c r="F344" s="148" t="s">
        <v>645</v>
      </c>
      <c r="G344" s="150" t="s">
        <v>20</v>
      </c>
      <c r="H344" s="150" t="s">
        <v>21</v>
      </c>
      <c r="I344" s="148">
        <v>1</v>
      </c>
      <c r="J344" s="148">
        <v>81415.93</v>
      </c>
      <c r="K344" s="148">
        <v>10584.07</v>
      </c>
      <c r="L344" s="148">
        <v>92000</v>
      </c>
      <c r="M344" s="154">
        <v>50787.56</v>
      </c>
      <c r="N344" s="155">
        <v>1</v>
      </c>
    </row>
    <row r="345" s="3" customFormat="1" spans="1:14">
      <c r="A345" s="147">
        <v>342</v>
      </c>
      <c r="B345" s="148" t="s">
        <v>646</v>
      </c>
      <c r="C345" s="149">
        <v>45408</v>
      </c>
      <c r="D345" s="148" t="s">
        <v>451</v>
      </c>
      <c r="E345" s="148" t="s">
        <v>644</v>
      </c>
      <c r="F345" s="148" t="s">
        <v>645</v>
      </c>
      <c r="G345" s="150" t="s">
        <v>20</v>
      </c>
      <c r="H345" s="150" t="s">
        <v>21</v>
      </c>
      <c r="I345" s="148">
        <v>1</v>
      </c>
      <c r="J345" s="148">
        <v>82831.86</v>
      </c>
      <c r="K345" s="148">
        <v>10768.14</v>
      </c>
      <c r="L345" s="148">
        <v>93600</v>
      </c>
      <c r="M345" s="154">
        <v>51664.71</v>
      </c>
      <c r="N345" s="155">
        <v>1</v>
      </c>
    </row>
    <row r="346" s="3" customFormat="1" spans="1:14">
      <c r="A346" s="147">
        <v>343</v>
      </c>
      <c r="B346" s="148" t="s">
        <v>647</v>
      </c>
      <c r="C346" s="149">
        <v>45408</v>
      </c>
      <c r="D346" s="148" t="s">
        <v>451</v>
      </c>
      <c r="E346" s="148" t="s">
        <v>644</v>
      </c>
      <c r="F346" s="148" t="s">
        <v>645</v>
      </c>
      <c r="G346" s="150" t="s">
        <v>20</v>
      </c>
      <c r="H346" s="150" t="s">
        <v>21</v>
      </c>
      <c r="I346" s="148">
        <v>1</v>
      </c>
      <c r="J346" s="148">
        <v>82831.86</v>
      </c>
      <c r="K346" s="148">
        <v>10768.14</v>
      </c>
      <c r="L346" s="148">
        <v>93600</v>
      </c>
      <c r="M346" s="154">
        <v>51664.71</v>
      </c>
      <c r="N346" s="155">
        <v>1</v>
      </c>
    </row>
    <row r="347" s="3" customFormat="1" spans="1:14">
      <c r="A347" s="147">
        <v>344</v>
      </c>
      <c r="B347" s="148" t="s">
        <v>648</v>
      </c>
      <c r="C347" s="149">
        <v>45428</v>
      </c>
      <c r="D347" s="148" t="s">
        <v>451</v>
      </c>
      <c r="E347" s="148" t="s">
        <v>649</v>
      </c>
      <c r="F347" s="148" t="s">
        <v>650</v>
      </c>
      <c r="G347" s="150" t="s">
        <v>20</v>
      </c>
      <c r="H347" s="150" t="s">
        <v>21</v>
      </c>
      <c r="I347" s="148">
        <v>1</v>
      </c>
      <c r="J347" s="148">
        <v>52035.4</v>
      </c>
      <c r="K347" s="148">
        <v>6764.6</v>
      </c>
      <c r="L347" s="148">
        <v>58800</v>
      </c>
      <c r="M347" s="154">
        <v>31570.67</v>
      </c>
      <c r="N347" s="155">
        <v>1</v>
      </c>
    </row>
    <row r="348" s="3" customFormat="1" spans="1:14">
      <c r="A348" s="147">
        <v>345</v>
      </c>
      <c r="B348" s="148" t="s">
        <v>651</v>
      </c>
      <c r="C348" s="149">
        <v>45422</v>
      </c>
      <c r="D348" s="148" t="s">
        <v>451</v>
      </c>
      <c r="E348" s="148" t="s">
        <v>652</v>
      </c>
      <c r="F348" s="148" t="s">
        <v>415</v>
      </c>
      <c r="G348" s="150" t="s">
        <v>57</v>
      </c>
      <c r="H348" s="150" t="s">
        <v>58</v>
      </c>
      <c r="I348" s="148">
        <v>1</v>
      </c>
      <c r="J348" s="148">
        <v>74070.79</v>
      </c>
      <c r="K348" s="148">
        <v>9629.21</v>
      </c>
      <c r="L348" s="148">
        <v>83700</v>
      </c>
      <c r="M348" s="154">
        <v>58925.47</v>
      </c>
      <c r="N348" s="155">
        <v>1</v>
      </c>
    </row>
    <row r="349" s="3" customFormat="1" spans="1:14">
      <c r="A349" s="147">
        <v>346</v>
      </c>
      <c r="B349" s="148" t="s">
        <v>653</v>
      </c>
      <c r="C349" s="149">
        <v>45422</v>
      </c>
      <c r="D349" s="148" t="s">
        <v>451</v>
      </c>
      <c r="E349" s="148" t="s">
        <v>652</v>
      </c>
      <c r="F349" s="148" t="s">
        <v>415</v>
      </c>
      <c r="G349" s="150" t="s">
        <v>57</v>
      </c>
      <c r="H349" s="150" t="s">
        <v>58</v>
      </c>
      <c r="I349" s="148">
        <v>1</v>
      </c>
      <c r="J349" s="148">
        <v>74070.8</v>
      </c>
      <c r="K349" s="148">
        <v>9629.2</v>
      </c>
      <c r="L349" s="148">
        <v>83700</v>
      </c>
      <c r="M349" s="154">
        <v>59120.59</v>
      </c>
      <c r="N349" s="155">
        <v>1</v>
      </c>
    </row>
    <row r="350" s="3" customFormat="1" spans="1:14">
      <c r="A350" s="147">
        <v>347</v>
      </c>
      <c r="B350" s="148" t="s">
        <v>654</v>
      </c>
      <c r="C350" s="149">
        <v>45428</v>
      </c>
      <c r="D350" s="148" t="s">
        <v>451</v>
      </c>
      <c r="E350" s="148" t="s">
        <v>655</v>
      </c>
      <c r="F350" s="148" t="s">
        <v>656</v>
      </c>
      <c r="G350" s="150" t="s">
        <v>20</v>
      </c>
      <c r="H350" s="150" t="s">
        <v>21</v>
      </c>
      <c r="I350" s="148">
        <v>1</v>
      </c>
      <c r="J350" s="148">
        <v>55309.73</v>
      </c>
      <c r="K350" s="148">
        <v>7190.27</v>
      </c>
      <c r="L350" s="148">
        <v>62500</v>
      </c>
      <c r="M350" s="154">
        <v>38725.57</v>
      </c>
      <c r="N350" s="155">
        <v>1</v>
      </c>
    </row>
    <row r="351" s="3" customFormat="1" spans="1:14">
      <c r="A351" s="147">
        <v>348</v>
      </c>
      <c r="B351" s="148" t="s">
        <v>657</v>
      </c>
      <c r="C351" s="149">
        <v>45425</v>
      </c>
      <c r="D351" s="148" t="s">
        <v>451</v>
      </c>
      <c r="E351" s="148" t="s">
        <v>658</v>
      </c>
      <c r="F351" s="148" t="s">
        <v>659</v>
      </c>
      <c r="G351" s="150" t="s">
        <v>20</v>
      </c>
      <c r="H351" s="150" t="s">
        <v>21</v>
      </c>
      <c r="I351" s="148">
        <v>1</v>
      </c>
      <c r="J351" s="148">
        <v>50442.48</v>
      </c>
      <c r="K351" s="148">
        <v>6557.52</v>
      </c>
      <c r="L351" s="148">
        <v>57000</v>
      </c>
      <c r="M351" s="154">
        <v>37181.85</v>
      </c>
      <c r="N351" s="155">
        <v>1</v>
      </c>
    </row>
    <row r="352" s="3" customFormat="1" spans="1:14">
      <c r="A352" s="147">
        <v>349</v>
      </c>
      <c r="B352" s="148" t="s">
        <v>660</v>
      </c>
      <c r="C352" s="149">
        <v>45404</v>
      </c>
      <c r="D352" s="148" t="s">
        <v>451</v>
      </c>
      <c r="E352" s="148" t="s">
        <v>661</v>
      </c>
      <c r="F352" s="148" t="s">
        <v>662</v>
      </c>
      <c r="G352" s="150" t="s">
        <v>20</v>
      </c>
      <c r="H352" s="150" t="s">
        <v>21</v>
      </c>
      <c r="I352" s="148">
        <v>1</v>
      </c>
      <c r="J352" s="148">
        <v>61061.94</v>
      </c>
      <c r="K352" s="148">
        <v>7938.06</v>
      </c>
      <c r="L352" s="148">
        <v>69000</v>
      </c>
      <c r="M352" s="154">
        <v>46866.38</v>
      </c>
      <c r="N352" s="155">
        <v>1</v>
      </c>
    </row>
    <row r="353" s="3" customFormat="1" spans="1:14">
      <c r="A353" s="147">
        <v>350</v>
      </c>
      <c r="B353" s="148" t="s">
        <v>663</v>
      </c>
      <c r="C353" s="149">
        <v>45404</v>
      </c>
      <c r="D353" s="148" t="s">
        <v>451</v>
      </c>
      <c r="E353" s="148" t="s">
        <v>661</v>
      </c>
      <c r="F353" s="148" t="s">
        <v>662</v>
      </c>
      <c r="G353" s="150" t="s">
        <v>20</v>
      </c>
      <c r="H353" s="150" t="s">
        <v>21</v>
      </c>
      <c r="I353" s="148">
        <v>1</v>
      </c>
      <c r="J353" s="148">
        <v>61061.95</v>
      </c>
      <c r="K353" s="148">
        <v>7938.05</v>
      </c>
      <c r="L353" s="148">
        <v>69000</v>
      </c>
      <c r="M353" s="154">
        <v>46866.38</v>
      </c>
      <c r="N353" s="155">
        <v>1</v>
      </c>
    </row>
    <row r="354" s="3" customFormat="1" spans="1:14">
      <c r="A354" s="147">
        <v>351</v>
      </c>
      <c r="B354" s="148" t="s">
        <v>664</v>
      </c>
      <c r="C354" s="149">
        <v>45426</v>
      </c>
      <c r="D354" s="148" t="s">
        <v>451</v>
      </c>
      <c r="E354" s="148" t="s">
        <v>665</v>
      </c>
      <c r="F354" s="148" t="s">
        <v>666</v>
      </c>
      <c r="G354" s="150" t="s">
        <v>20</v>
      </c>
      <c r="H354" s="150" t="s">
        <v>21</v>
      </c>
      <c r="I354" s="148">
        <v>1</v>
      </c>
      <c r="J354" s="148">
        <v>55929.2</v>
      </c>
      <c r="K354" s="148">
        <v>7270.8</v>
      </c>
      <c r="L354" s="148">
        <v>63200</v>
      </c>
      <c r="M354" s="154">
        <v>32203.3</v>
      </c>
      <c r="N354" s="155">
        <v>1</v>
      </c>
    </row>
    <row r="355" s="3" customFormat="1" spans="1:14">
      <c r="A355" s="147">
        <v>352</v>
      </c>
      <c r="B355" s="148" t="s">
        <v>667</v>
      </c>
      <c r="C355" s="149">
        <v>45426</v>
      </c>
      <c r="D355" s="148" t="s">
        <v>451</v>
      </c>
      <c r="E355" s="148" t="s">
        <v>665</v>
      </c>
      <c r="F355" s="148" t="s">
        <v>666</v>
      </c>
      <c r="G355" s="150" t="s">
        <v>20</v>
      </c>
      <c r="H355" s="150" t="s">
        <v>21</v>
      </c>
      <c r="I355" s="148">
        <v>1</v>
      </c>
      <c r="J355" s="148">
        <v>55929.21</v>
      </c>
      <c r="K355" s="148">
        <v>7270.79</v>
      </c>
      <c r="L355" s="148">
        <v>63200</v>
      </c>
      <c r="M355" s="154">
        <v>15076.31</v>
      </c>
      <c r="N355" s="155">
        <v>1</v>
      </c>
    </row>
    <row r="356" s="3" customFormat="1" spans="1:14">
      <c r="A356" s="147">
        <v>353</v>
      </c>
      <c r="B356" s="148" t="s">
        <v>668</v>
      </c>
      <c r="C356" s="149">
        <v>45429</v>
      </c>
      <c r="D356" s="148" t="s">
        <v>451</v>
      </c>
      <c r="E356" s="148" t="s">
        <v>669</v>
      </c>
      <c r="F356" s="148" t="s">
        <v>670</v>
      </c>
      <c r="G356" s="150" t="s">
        <v>20</v>
      </c>
      <c r="H356" s="150" t="s">
        <v>21</v>
      </c>
      <c r="I356" s="148">
        <v>1</v>
      </c>
      <c r="J356" s="148">
        <v>72566.37</v>
      </c>
      <c r="K356" s="148">
        <v>9433.63</v>
      </c>
      <c r="L356" s="148">
        <v>82000</v>
      </c>
      <c r="M356" s="154">
        <v>46983.38</v>
      </c>
      <c r="N356" s="155">
        <v>1</v>
      </c>
    </row>
    <row r="357" s="3" customFormat="1" spans="1:14">
      <c r="A357" s="147">
        <v>354</v>
      </c>
      <c r="B357" s="148" t="s">
        <v>671</v>
      </c>
      <c r="C357" s="149">
        <v>45429</v>
      </c>
      <c r="D357" s="148" t="s">
        <v>451</v>
      </c>
      <c r="E357" s="148" t="s">
        <v>672</v>
      </c>
      <c r="F357" s="148" t="s">
        <v>673</v>
      </c>
      <c r="G357" s="150" t="s">
        <v>20</v>
      </c>
      <c r="H357" s="150" t="s">
        <v>21</v>
      </c>
      <c r="I357" s="148">
        <v>1</v>
      </c>
      <c r="J357" s="148">
        <v>86902.66</v>
      </c>
      <c r="K357" s="148">
        <v>11297.34</v>
      </c>
      <c r="L357" s="148">
        <v>98200</v>
      </c>
      <c r="M357" s="154">
        <v>73894.67</v>
      </c>
      <c r="N357" s="155">
        <v>1</v>
      </c>
    </row>
    <row r="358" s="3" customFormat="1" spans="1:14">
      <c r="A358" s="147">
        <v>355</v>
      </c>
      <c r="B358" s="148" t="s">
        <v>674</v>
      </c>
      <c r="C358" s="149">
        <v>45429</v>
      </c>
      <c r="D358" s="148" t="s">
        <v>451</v>
      </c>
      <c r="E358" s="148" t="s">
        <v>672</v>
      </c>
      <c r="F358" s="148" t="s">
        <v>673</v>
      </c>
      <c r="G358" s="150" t="s">
        <v>20</v>
      </c>
      <c r="H358" s="150" t="s">
        <v>21</v>
      </c>
      <c r="I358" s="148">
        <v>1</v>
      </c>
      <c r="J358" s="148">
        <v>86902.65</v>
      </c>
      <c r="K358" s="148">
        <v>11297.35</v>
      </c>
      <c r="L358" s="148">
        <v>98200</v>
      </c>
      <c r="M358" s="154">
        <v>73894.69</v>
      </c>
      <c r="N358" s="155">
        <v>1</v>
      </c>
    </row>
    <row r="359" s="3" customFormat="1" spans="1:14">
      <c r="A359" s="147">
        <v>356</v>
      </c>
      <c r="B359" s="148" t="s">
        <v>675</v>
      </c>
      <c r="C359" s="149">
        <v>45429</v>
      </c>
      <c r="D359" s="148" t="s">
        <v>451</v>
      </c>
      <c r="E359" s="148" t="s">
        <v>672</v>
      </c>
      <c r="F359" s="148" t="s">
        <v>673</v>
      </c>
      <c r="G359" s="150" t="s">
        <v>20</v>
      </c>
      <c r="H359" s="150" t="s">
        <v>21</v>
      </c>
      <c r="I359" s="148">
        <v>1</v>
      </c>
      <c r="J359" s="148">
        <v>73008.85</v>
      </c>
      <c r="K359" s="148">
        <v>9491.15</v>
      </c>
      <c r="L359" s="148">
        <v>82500</v>
      </c>
      <c r="M359" s="154">
        <v>63170.45</v>
      </c>
      <c r="N359" s="155">
        <v>1</v>
      </c>
    </row>
    <row r="360" s="3" customFormat="1" spans="1:14">
      <c r="A360" s="147">
        <v>357</v>
      </c>
      <c r="B360" s="148" t="s">
        <v>676</v>
      </c>
      <c r="C360" s="149">
        <v>45435</v>
      </c>
      <c r="D360" s="148" t="s">
        <v>451</v>
      </c>
      <c r="E360" s="148" t="s">
        <v>677</v>
      </c>
      <c r="F360" s="148" t="s">
        <v>44</v>
      </c>
      <c r="G360" s="150" t="s">
        <v>20</v>
      </c>
      <c r="H360" s="150" t="s">
        <v>21</v>
      </c>
      <c r="I360" s="148">
        <v>1</v>
      </c>
      <c r="J360" s="148">
        <v>53097.35</v>
      </c>
      <c r="K360" s="148">
        <v>6902.65</v>
      </c>
      <c r="L360" s="148">
        <v>60000</v>
      </c>
      <c r="M360" s="154">
        <v>50343.58</v>
      </c>
      <c r="N360" s="155">
        <v>1</v>
      </c>
    </row>
    <row r="361" s="3" customFormat="1" spans="1:14">
      <c r="A361" s="147">
        <v>358</v>
      </c>
      <c r="B361" s="148" t="s">
        <v>678</v>
      </c>
      <c r="C361" s="149">
        <v>45432</v>
      </c>
      <c r="D361" s="148" t="s">
        <v>451</v>
      </c>
      <c r="E361" s="148" t="s">
        <v>679</v>
      </c>
      <c r="F361" s="148" t="s">
        <v>680</v>
      </c>
      <c r="G361" s="150" t="s">
        <v>20</v>
      </c>
      <c r="H361" s="150" t="s">
        <v>21</v>
      </c>
      <c r="I361" s="148">
        <v>1</v>
      </c>
      <c r="J361" s="148">
        <v>80707.96</v>
      </c>
      <c r="K361" s="148">
        <v>10492.04</v>
      </c>
      <c r="L361" s="148">
        <v>91200</v>
      </c>
      <c r="M361" s="154">
        <v>62039.38</v>
      </c>
      <c r="N361" s="155">
        <v>1</v>
      </c>
    </row>
    <row r="362" s="3" customFormat="1" spans="1:14">
      <c r="A362" s="147">
        <v>359</v>
      </c>
      <c r="B362" s="148" t="s">
        <v>681</v>
      </c>
      <c r="C362" s="149">
        <v>45434</v>
      </c>
      <c r="D362" s="148" t="s">
        <v>451</v>
      </c>
      <c r="E362" s="148" t="s">
        <v>682</v>
      </c>
      <c r="F362" s="148" t="s">
        <v>683</v>
      </c>
      <c r="G362" s="150" t="s">
        <v>20</v>
      </c>
      <c r="H362" s="150" t="s">
        <v>21</v>
      </c>
      <c r="I362" s="148">
        <v>1</v>
      </c>
      <c r="J362" s="148">
        <v>51327.43</v>
      </c>
      <c r="K362" s="148">
        <v>6672.57</v>
      </c>
      <c r="L362" s="148">
        <v>58000</v>
      </c>
      <c r="M362" s="154">
        <v>37636.7</v>
      </c>
      <c r="N362" s="155">
        <v>1</v>
      </c>
    </row>
    <row r="363" s="3" customFormat="1" spans="1:14">
      <c r="A363" s="147">
        <v>360</v>
      </c>
      <c r="B363" s="148" t="s">
        <v>684</v>
      </c>
      <c r="C363" s="149">
        <v>45435</v>
      </c>
      <c r="D363" s="148" t="s">
        <v>451</v>
      </c>
      <c r="E363" s="148" t="s">
        <v>685</v>
      </c>
      <c r="F363" s="148" t="s">
        <v>686</v>
      </c>
      <c r="G363" s="150" t="s">
        <v>20</v>
      </c>
      <c r="H363" s="150" t="s">
        <v>21</v>
      </c>
      <c r="I363" s="148">
        <v>1</v>
      </c>
      <c r="J363" s="148">
        <v>269911.5</v>
      </c>
      <c r="K363" s="148">
        <v>35088.5</v>
      </c>
      <c r="L363" s="148">
        <v>305000</v>
      </c>
      <c r="M363" s="154">
        <v>80162.1</v>
      </c>
      <c r="N363" s="155">
        <v>1</v>
      </c>
    </row>
    <row r="364" s="3" customFormat="1" spans="1:14">
      <c r="A364" s="147">
        <v>361</v>
      </c>
      <c r="B364" s="148" t="s">
        <v>687</v>
      </c>
      <c r="C364" s="149">
        <v>45429</v>
      </c>
      <c r="D364" s="148" t="s">
        <v>451</v>
      </c>
      <c r="E364" s="148" t="s">
        <v>688</v>
      </c>
      <c r="F364" s="148" t="s">
        <v>689</v>
      </c>
      <c r="G364" s="150" t="s">
        <v>57</v>
      </c>
      <c r="H364" s="150" t="s">
        <v>58</v>
      </c>
      <c r="I364" s="148">
        <v>1</v>
      </c>
      <c r="J364" s="148">
        <v>94601.77</v>
      </c>
      <c r="K364" s="148">
        <v>12298.23</v>
      </c>
      <c r="L364" s="148">
        <v>106900</v>
      </c>
      <c r="M364" s="154">
        <v>67866.47</v>
      </c>
      <c r="N364" s="155">
        <v>1</v>
      </c>
    </row>
    <row r="365" s="3" customFormat="1" spans="1:14">
      <c r="A365" s="147">
        <v>362</v>
      </c>
      <c r="B365" s="148" t="s">
        <v>690</v>
      </c>
      <c r="C365" s="149">
        <v>45429</v>
      </c>
      <c r="D365" s="148" t="s">
        <v>451</v>
      </c>
      <c r="E365" s="148" t="s">
        <v>688</v>
      </c>
      <c r="F365" s="148" t="s">
        <v>689</v>
      </c>
      <c r="G365" s="150" t="s">
        <v>57</v>
      </c>
      <c r="H365" s="150" t="s">
        <v>58</v>
      </c>
      <c r="I365" s="148">
        <v>1</v>
      </c>
      <c r="J365" s="148">
        <v>94601.77</v>
      </c>
      <c r="K365" s="148">
        <v>12298.23</v>
      </c>
      <c r="L365" s="148">
        <v>106900</v>
      </c>
      <c r="M365" s="154">
        <v>67868.24</v>
      </c>
      <c r="N365" s="155">
        <v>1</v>
      </c>
    </row>
    <row r="366" s="3" customFormat="1" spans="1:14">
      <c r="A366" s="147">
        <v>363</v>
      </c>
      <c r="B366" s="148" t="s">
        <v>691</v>
      </c>
      <c r="C366" s="149">
        <v>45432</v>
      </c>
      <c r="D366" s="148" t="s">
        <v>451</v>
      </c>
      <c r="E366" s="148" t="s">
        <v>688</v>
      </c>
      <c r="F366" s="148" t="s">
        <v>689</v>
      </c>
      <c r="G366" s="150" t="s">
        <v>57</v>
      </c>
      <c r="H366" s="150" t="s">
        <v>58</v>
      </c>
      <c r="I366" s="148">
        <v>1</v>
      </c>
      <c r="J366" s="148">
        <v>63716.82</v>
      </c>
      <c r="K366" s="148">
        <v>8283.18</v>
      </c>
      <c r="L366" s="148">
        <v>72000</v>
      </c>
      <c r="M366" s="154">
        <v>50485.38</v>
      </c>
      <c r="N366" s="155">
        <v>1</v>
      </c>
    </row>
    <row r="367" s="3" customFormat="1" spans="1:14">
      <c r="A367" s="147">
        <v>364</v>
      </c>
      <c r="B367" s="148" t="s">
        <v>692</v>
      </c>
      <c r="C367" s="149">
        <v>45432</v>
      </c>
      <c r="D367" s="148" t="s">
        <v>451</v>
      </c>
      <c r="E367" s="148" t="s">
        <v>688</v>
      </c>
      <c r="F367" s="148" t="s">
        <v>689</v>
      </c>
      <c r="G367" s="150" t="s">
        <v>57</v>
      </c>
      <c r="H367" s="150" t="s">
        <v>58</v>
      </c>
      <c r="I367" s="148">
        <v>1</v>
      </c>
      <c r="J367" s="148">
        <v>63716.81</v>
      </c>
      <c r="K367" s="148">
        <v>8283.19</v>
      </c>
      <c r="L367" s="148">
        <v>72000</v>
      </c>
      <c r="M367" s="154">
        <v>50485.4</v>
      </c>
      <c r="N367" s="155">
        <v>1</v>
      </c>
    </row>
    <row r="368" s="3" customFormat="1" spans="1:14">
      <c r="A368" s="147">
        <v>365</v>
      </c>
      <c r="B368" s="148" t="s">
        <v>693</v>
      </c>
      <c r="C368" s="149">
        <v>45433</v>
      </c>
      <c r="D368" s="148" t="s">
        <v>451</v>
      </c>
      <c r="E368" s="148" t="s">
        <v>694</v>
      </c>
      <c r="F368" s="148" t="s">
        <v>44</v>
      </c>
      <c r="G368" s="150" t="s">
        <v>20</v>
      </c>
      <c r="H368" s="150" t="s">
        <v>21</v>
      </c>
      <c r="I368" s="148">
        <v>1</v>
      </c>
      <c r="J368" s="148">
        <v>51415.93</v>
      </c>
      <c r="K368" s="148">
        <v>6684.07</v>
      </c>
      <c r="L368" s="148">
        <v>58100</v>
      </c>
      <c r="M368" s="154">
        <v>49411.39</v>
      </c>
      <c r="N368" s="155">
        <v>1</v>
      </c>
    </row>
    <row r="369" s="3" customFormat="1" spans="1:14">
      <c r="A369" s="147">
        <v>366</v>
      </c>
      <c r="B369" s="148" t="s">
        <v>695</v>
      </c>
      <c r="C369" s="149">
        <v>45433</v>
      </c>
      <c r="D369" s="148" t="s">
        <v>451</v>
      </c>
      <c r="E369" s="148" t="s">
        <v>694</v>
      </c>
      <c r="F369" s="148" t="s">
        <v>44</v>
      </c>
      <c r="G369" s="150" t="s">
        <v>20</v>
      </c>
      <c r="H369" s="150" t="s">
        <v>21</v>
      </c>
      <c r="I369" s="148">
        <v>1</v>
      </c>
      <c r="J369" s="148">
        <v>51415.93</v>
      </c>
      <c r="K369" s="148">
        <v>6684.07</v>
      </c>
      <c r="L369" s="148">
        <v>58100</v>
      </c>
      <c r="M369" s="154">
        <v>49411.39</v>
      </c>
      <c r="N369" s="155">
        <v>1</v>
      </c>
    </row>
    <row r="370" s="3" customFormat="1" spans="1:14">
      <c r="A370" s="147">
        <v>367</v>
      </c>
      <c r="B370" s="148" t="s">
        <v>696</v>
      </c>
      <c r="C370" s="149">
        <v>45429</v>
      </c>
      <c r="D370" s="148" t="s">
        <v>451</v>
      </c>
      <c r="E370" s="148" t="s">
        <v>697</v>
      </c>
      <c r="F370" s="148" t="s">
        <v>127</v>
      </c>
      <c r="G370" s="150" t="s">
        <v>20</v>
      </c>
      <c r="H370" s="150" t="s">
        <v>21</v>
      </c>
      <c r="I370" s="148">
        <v>1</v>
      </c>
      <c r="J370" s="148">
        <v>65929.2</v>
      </c>
      <c r="K370" s="148">
        <v>8570.8</v>
      </c>
      <c r="L370" s="148">
        <v>74500</v>
      </c>
      <c r="M370" s="154">
        <v>44300.88</v>
      </c>
      <c r="N370" s="155">
        <v>1</v>
      </c>
    </row>
    <row r="371" s="3" customFormat="1" spans="1:14">
      <c r="A371" s="147">
        <v>368</v>
      </c>
      <c r="B371" s="148" t="s">
        <v>698</v>
      </c>
      <c r="C371" s="149">
        <v>45429</v>
      </c>
      <c r="D371" s="148" t="s">
        <v>451</v>
      </c>
      <c r="E371" s="148" t="s">
        <v>697</v>
      </c>
      <c r="F371" s="148" t="s">
        <v>127</v>
      </c>
      <c r="G371" s="150" t="s">
        <v>20</v>
      </c>
      <c r="H371" s="150" t="s">
        <v>21</v>
      </c>
      <c r="I371" s="148">
        <v>1</v>
      </c>
      <c r="J371" s="148">
        <v>65929.21</v>
      </c>
      <c r="K371" s="148">
        <v>8570.79</v>
      </c>
      <c r="L371" s="148">
        <v>74500</v>
      </c>
      <c r="M371" s="154">
        <v>44300.88</v>
      </c>
      <c r="N371" s="155">
        <v>1</v>
      </c>
    </row>
    <row r="372" s="3" customFormat="1" spans="1:14">
      <c r="A372" s="147">
        <v>369</v>
      </c>
      <c r="B372" s="148" t="s">
        <v>699</v>
      </c>
      <c r="C372" s="149">
        <v>45429</v>
      </c>
      <c r="D372" s="148" t="s">
        <v>451</v>
      </c>
      <c r="E372" s="148" t="s">
        <v>697</v>
      </c>
      <c r="F372" s="148" t="s">
        <v>127</v>
      </c>
      <c r="G372" s="150" t="s">
        <v>20</v>
      </c>
      <c r="H372" s="150" t="s">
        <v>21</v>
      </c>
      <c r="I372" s="148">
        <v>1</v>
      </c>
      <c r="J372" s="148">
        <v>57964.6</v>
      </c>
      <c r="K372" s="148">
        <v>7535.4</v>
      </c>
      <c r="L372" s="148">
        <v>65500</v>
      </c>
      <c r="M372" s="154">
        <v>41056.19</v>
      </c>
      <c r="N372" s="155">
        <v>1</v>
      </c>
    </row>
    <row r="373" s="3" customFormat="1" spans="1:14">
      <c r="A373" s="147">
        <v>370</v>
      </c>
      <c r="B373" s="148" t="s">
        <v>700</v>
      </c>
      <c r="C373" s="149">
        <v>45429</v>
      </c>
      <c r="D373" s="148" t="s">
        <v>451</v>
      </c>
      <c r="E373" s="148" t="s">
        <v>697</v>
      </c>
      <c r="F373" s="148" t="s">
        <v>127</v>
      </c>
      <c r="G373" s="150" t="s">
        <v>20</v>
      </c>
      <c r="H373" s="150" t="s">
        <v>21</v>
      </c>
      <c r="I373" s="148">
        <v>1</v>
      </c>
      <c r="J373" s="148">
        <v>57964.6</v>
      </c>
      <c r="K373" s="148">
        <v>7535.4</v>
      </c>
      <c r="L373" s="148">
        <v>65500</v>
      </c>
      <c r="M373" s="154">
        <v>41056.19</v>
      </c>
      <c r="N373" s="155">
        <v>1</v>
      </c>
    </row>
    <row r="374" s="3" customFormat="1" spans="1:14">
      <c r="A374" s="147">
        <v>371</v>
      </c>
      <c r="B374" s="148" t="s">
        <v>701</v>
      </c>
      <c r="C374" s="149">
        <v>45429</v>
      </c>
      <c r="D374" s="148" t="s">
        <v>451</v>
      </c>
      <c r="E374" s="148" t="s">
        <v>697</v>
      </c>
      <c r="F374" s="148" t="s">
        <v>127</v>
      </c>
      <c r="G374" s="150" t="s">
        <v>20</v>
      </c>
      <c r="H374" s="150" t="s">
        <v>21</v>
      </c>
      <c r="I374" s="148">
        <v>1</v>
      </c>
      <c r="J374" s="148">
        <v>57964.61</v>
      </c>
      <c r="K374" s="148">
        <v>7535.39</v>
      </c>
      <c r="L374" s="148">
        <v>65500</v>
      </c>
      <c r="M374" s="154">
        <v>41056.19</v>
      </c>
      <c r="N374" s="155">
        <v>1</v>
      </c>
    </row>
    <row r="375" s="3" customFormat="1" spans="1:14">
      <c r="A375" s="147">
        <v>372</v>
      </c>
      <c r="B375" s="148" t="s">
        <v>702</v>
      </c>
      <c r="C375" s="149">
        <v>45433</v>
      </c>
      <c r="D375" s="148" t="s">
        <v>451</v>
      </c>
      <c r="E375" s="148" t="s">
        <v>703</v>
      </c>
      <c r="F375" s="148" t="s">
        <v>415</v>
      </c>
      <c r="G375" s="150" t="s">
        <v>20</v>
      </c>
      <c r="H375" s="150" t="s">
        <v>21</v>
      </c>
      <c r="I375" s="148">
        <v>1</v>
      </c>
      <c r="J375" s="148">
        <v>46194.69</v>
      </c>
      <c r="K375" s="148">
        <v>6005.31</v>
      </c>
      <c r="L375" s="148">
        <v>52200</v>
      </c>
      <c r="M375" s="154">
        <v>43399.4</v>
      </c>
      <c r="N375" s="155">
        <v>1</v>
      </c>
    </row>
    <row r="376" s="3" customFormat="1" spans="1:14">
      <c r="A376" s="147">
        <v>373</v>
      </c>
      <c r="B376" s="148" t="s">
        <v>704</v>
      </c>
      <c r="C376" s="149">
        <v>45433</v>
      </c>
      <c r="D376" s="148" t="s">
        <v>451</v>
      </c>
      <c r="E376" s="148" t="s">
        <v>703</v>
      </c>
      <c r="F376" s="148" t="s">
        <v>415</v>
      </c>
      <c r="G376" s="150" t="s">
        <v>20</v>
      </c>
      <c r="H376" s="150" t="s">
        <v>21</v>
      </c>
      <c r="I376" s="148">
        <v>1</v>
      </c>
      <c r="J376" s="148">
        <v>51681.42</v>
      </c>
      <c r="K376" s="148">
        <v>6718.58</v>
      </c>
      <c r="L376" s="148">
        <v>58400</v>
      </c>
      <c r="M376" s="154">
        <v>48121.19</v>
      </c>
      <c r="N376" s="155">
        <v>1</v>
      </c>
    </row>
    <row r="377" s="3" customFormat="1" spans="1:14">
      <c r="A377" s="147">
        <v>374</v>
      </c>
      <c r="B377" s="148" t="s">
        <v>705</v>
      </c>
      <c r="C377" s="149">
        <v>45429</v>
      </c>
      <c r="D377" s="148" t="s">
        <v>451</v>
      </c>
      <c r="E377" s="148" t="s">
        <v>706</v>
      </c>
      <c r="F377" s="148" t="s">
        <v>415</v>
      </c>
      <c r="G377" s="150" t="s">
        <v>20</v>
      </c>
      <c r="H377" s="150" t="s">
        <v>21</v>
      </c>
      <c r="I377" s="148">
        <v>1</v>
      </c>
      <c r="J377" s="148">
        <v>62123.89</v>
      </c>
      <c r="K377" s="148">
        <v>8076.11</v>
      </c>
      <c r="L377" s="148">
        <v>70200</v>
      </c>
      <c r="M377" s="154">
        <v>53564.93</v>
      </c>
      <c r="N377" s="155">
        <v>1</v>
      </c>
    </row>
    <row r="378" s="3" customFormat="1" spans="1:14">
      <c r="A378" s="147">
        <v>375</v>
      </c>
      <c r="B378" s="148" t="s">
        <v>707</v>
      </c>
      <c r="C378" s="149">
        <v>45429</v>
      </c>
      <c r="D378" s="148" t="s">
        <v>451</v>
      </c>
      <c r="E378" s="148" t="s">
        <v>706</v>
      </c>
      <c r="F378" s="148" t="s">
        <v>415</v>
      </c>
      <c r="G378" s="150" t="s">
        <v>20</v>
      </c>
      <c r="H378" s="150" t="s">
        <v>21</v>
      </c>
      <c r="I378" s="148">
        <v>1</v>
      </c>
      <c r="J378" s="148">
        <v>61061.95</v>
      </c>
      <c r="K378" s="148">
        <v>7938.05</v>
      </c>
      <c r="L378" s="148">
        <v>69000</v>
      </c>
      <c r="M378" s="154">
        <v>52307.5</v>
      </c>
      <c r="N378" s="155">
        <v>1</v>
      </c>
    </row>
    <row r="379" s="3" customFormat="1" spans="1:14">
      <c r="A379" s="147">
        <v>376</v>
      </c>
      <c r="B379" s="148" t="s">
        <v>708</v>
      </c>
      <c r="C379" s="149">
        <v>45429</v>
      </c>
      <c r="D379" s="148" t="s">
        <v>451</v>
      </c>
      <c r="E379" s="148" t="s">
        <v>706</v>
      </c>
      <c r="F379" s="148" t="s">
        <v>415</v>
      </c>
      <c r="G379" s="150" t="s">
        <v>20</v>
      </c>
      <c r="H379" s="150" t="s">
        <v>21</v>
      </c>
      <c r="I379" s="148">
        <v>1</v>
      </c>
      <c r="J379" s="148">
        <v>57539.82</v>
      </c>
      <c r="K379" s="148">
        <v>7480.18</v>
      </c>
      <c r="L379" s="148">
        <v>65020</v>
      </c>
      <c r="M379" s="154">
        <v>47044.56</v>
      </c>
      <c r="N379" s="155">
        <v>1</v>
      </c>
    </row>
    <row r="380" s="3" customFormat="1" spans="1:14">
      <c r="A380" s="147">
        <v>377</v>
      </c>
      <c r="B380" s="148" t="s">
        <v>709</v>
      </c>
      <c r="C380" s="149">
        <v>45435</v>
      </c>
      <c r="D380" s="148" t="s">
        <v>451</v>
      </c>
      <c r="E380" s="148" t="s">
        <v>710</v>
      </c>
      <c r="F380" s="148" t="s">
        <v>421</v>
      </c>
      <c r="G380" s="150" t="s">
        <v>20</v>
      </c>
      <c r="H380" s="150" t="s">
        <v>21</v>
      </c>
      <c r="I380" s="148">
        <v>1</v>
      </c>
      <c r="J380" s="148">
        <v>46106.19</v>
      </c>
      <c r="K380" s="148">
        <v>5993.81</v>
      </c>
      <c r="L380" s="148">
        <v>52100</v>
      </c>
      <c r="M380" s="154">
        <v>42864.82</v>
      </c>
      <c r="N380" s="155">
        <v>1</v>
      </c>
    </row>
    <row r="381" s="3" customFormat="1" spans="1:14">
      <c r="A381" s="147">
        <v>378</v>
      </c>
      <c r="B381" s="148" t="s">
        <v>711</v>
      </c>
      <c r="C381" s="149">
        <v>45435</v>
      </c>
      <c r="D381" s="148" t="s">
        <v>451</v>
      </c>
      <c r="E381" s="148" t="s">
        <v>710</v>
      </c>
      <c r="F381" s="148" t="s">
        <v>421</v>
      </c>
      <c r="G381" s="150" t="s">
        <v>20</v>
      </c>
      <c r="H381" s="150" t="s">
        <v>21</v>
      </c>
      <c r="I381" s="148">
        <v>1</v>
      </c>
      <c r="J381" s="148">
        <v>42389.38</v>
      </c>
      <c r="K381" s="148">
        <v>5510.62</v>
      </c>
      <c r="L381" s="148">
        <v>47900</v>
      </c>
      <c r="M381" s="154">
        <v>40316.06</v>
      </c>
      <c r="N381" s="155">
        <v>1</v>
      </c>
    </row>
    <row r="382" s="3" customFormat="1" spans="1:14">
      <c r="A382" s="147">
        <v>379</v>
      </c>
      <c r="B382" s="148" t="s">
        <v>712</v>
      </c>
      <c r="C382" s="149">
        <v>45432</v>
      </c>
      <c r="D382" s="148" t="s">
        <v>451</v>
      </c>
      <c r="E382" s="148" t="s">
        <v>713</v>
      </c>
      <c r="F382" s="148" t="s">
        <v>714</v>
      </c>
      <c r="G382" s="150" t="s">
        <v>57</v>
      </c>
      <c r="H382" s="150" t="s">
        <v>58</v>
      </c>
      <c r="I382" s="148">
        <v>1</v>
      </c>
      <c r="J382" s="148">
        <v>157522.12</v>
      </c>
      <c r="K382" s="148">
        <v>20477.88</v>
      </c>
      <c r="L382" s="148">
        <v>178000</v>
      </c>
      <c r="M382" s="154">
        <v>110293.87</v>
      </c>
      <c r="N382" s="155">
        <v>1</v>
      </c>
    </row>
    <row r="383" s="3" customFormat="1" spans="1:14">
      <c r="A383" s="147">
        <v>380</v>
      </c>
      <c r="B383" s="148" t="s">
        <v>715</v>
      </c>
      <c r="C383" s="149">
        <v>45432</v>
      </c>
      <c r="D383" s="148" t="s">
        <v>451</v>
      </c>
      <c r="E383" s="148" t="s">
        <v>716</v>
      </c>
      <c r="F383" s="148" t="s">
        <v>97</v>
      </c>
      <c r="G383" s="150" t="s">
        <v>20</v>
      </c>
      <c r="H383" s="150" t="s">
        <v>21</v>
      </c>
      <c r="I383" s="148">
        <v>1</v>
      </c>
      <c r="J383" s="148">
        <v>87610.62</v>
      </c>
      <c r="K383" s="148">
        <v>11389.38</v>
      </c>
      <c r="L383" s="148">
        <v>99000</v>
      </c>
      <c r="M383" s="154">
        <v>77856.63</v>
      </c>
      <c r="N383" s="155">
        <v>1</v>
      </c>
    </row>
    <row r="384" s="3" customFormat="1" spans="1:14">
      <c r="A384" s="147">
        <v>381</v>
      </c>
      <c r="B384" s="148" t="s">
        <v>717</v>
      </c>
      <c r="C384" s="149">
        <v>45432</v>
      </c>
      <c r="D384" s="148" t="s">
        <v>451</v>
      </c>
      <c r="E384" s="148" t="s">
        <v>718</v>
      </c>
      <c r="F384" s="148" t="s">
        <v>97</v>
      </c>
      <c r="G384" s="150" t="s">
        <v>57</v>
      </c>
      <c r="H384" s="150" t="s">
        <v>58</v>
      </c>
      <c r="I384" s="148">
        <v>1</v>
      </c>
      <c r="J384" s="148">
        <v>82300.88</v>
      </c>
      <c r="K384" s="148">
        <v>10699.12</v>
      </c>
      <c r="L384" s="148">
        <v>93000</v>
      </c>
      <c r="M384" s="154">
        <v>71843.21</v>
      </c>
      <c r="N384" s="155">
        <v>1</v>
      </c>
    </row>
    <row r="385" s="3" customFormat="1" spans="1:14">
      <c r="A385" s="147">
        <v>382</v>
      </c>
      <c r="B385" s="148" t="s">
        <v>719</v>
      </c>
      <c r="C385" s="149">
        <v>45432</v>
      </c>
      <c r="D385" s="148" t="s">
        <v>451</v>
      </c>
      <c r="E385" s="148" t="s">
        <v>718</v>
      </c>
      <c r="F385" s="148" t="s">
        <v>97</v>
      </c>
      <c r="G385" s="150" t="s">
        <v>57</v>
      </c>
      <c r="H385" s="150" t="s">
        <v>58</v>
      </c>
      <c r="I385" s="148">
        <v>1</v>
      </c>
      <c r="J385" s="148">
        <v>82300.89</v>
      </c>
      <c r="K385" s="148">
        <v>10699.11</v>
      </c>
      <c r="L385" s="148">
        <v>93000</v>
      </c>
      <c r="M385" s="154">
        <v>71843.21</v>
      </c>
      <c r="N385" s="155">
        <v>1</v>
      </c>
    </row>
    <row r="386" s="3" customFormat="1" spans="1:14">
      <c r="A386" s="147">
        <v>383</v>
      </c>
      <c r="B386" s="148" t="s">
        <v>720</v>
      </c>
      <c r="C386" s="149">
        <v>45429</v>
      </c>
      <c r="D386" s="148" t="s">
        <v>451</v>
      </c>
      <c r="E386" s="148" t="s">
        <v>721</v>
      </c>
      <c r="F386" s="148" t="s">
        <v>722</v>
      </c>
      <c r="G386" s="150" t="s">
        <v>20</v>
      </c>
      <c r="H386" s="150" t="s">
        <v>21</v>
      </c>
      <c r="I386" s="148">
        <v>1</v>
      </c>
      <c r="J386" s="148">
        <v>47787.61</v>
      </c>
      <c r="K386" s="148">
        <v>6212.39</v>
      </c>
      <c r="L386" s="148">
        <v>54000</v>
      </c>
      <c r="M386" s="154">
        <v>32544.62</v>
      </c>
      <c r="N386" s="155">
        <v>1</v>
      </c>
    </row>
    <row r="387" s="3" customFormat="1" spans="1:14">
      <c r="A387" s="147">
        <v>384</v>
      </c>
      <c r="B387" s="148" t="s">
        <v>723</v>
      </c>
      <c r="C387" s="149">
        <v>45429</v>
      </c>
      <c r="D387" s="148" t="s">
        <v>451</v>
      </c>
      <c r="E387" s="148" t="s">
        <v>724</v>
      </c>
      <c r="F387" s="148" t="s">
        <v>725</v>
      </c>
      <c r="G387" s="150" t="s">
        <v>57</v>
      </c>
      <c r="H387" s="150" t="s">
        <v>58</v>
      </c>
      <c r="I387" s="148">
        <v>1</v>
      </c>
      <c r="J387" s="148">
        <v>168141.59</v>
      </c>
      <c r="K387" s="148">
        <v>21858.41</v>
      </c>
      <c r="L387" s="148">
        <v>190000</v>
      </c>
      <c r="M387" s="154">
        <v>109529.95</v>
      </c>
      <c r="N387" s="155">
        <v>1</v>
      </c>
    </row>
    <row r="388" s="3" customFormat="1" spans="1:14">
      <c r="A388" s="147">
        <v>385</v>
      </c>
      <c r="B388" s="148" t="s">
        <v>726</v>
      </c>
      <c r="C388" s="149">
        <v>45433</v>
      </c>
      <c r="D388" s="148" t="s">
        <v>451</v>
      </c>
      <c r="E388" s="148" t="s">
        <v>727</v>
      </c>
      <c r="F388" s="148" t="s">
        <v>728</v>
      </c>
      <c r="G388" s="150" t="s">
        <v>20</v>
      </c>
      <c r="H388" s="150" t="s">
        <v>21</v>
      </c>
      <c r="I388" s="148">
        <v>1</v>
      </c>
      <c r="J388" s="148">
        <v>53982.3</v>
      </c>
      <c r="K388" s="148">
        <v>7017.7</v>
      </c>
      <c r="L388" s="148">
        <v>61000</v>
      </c>
      <c r="M388" s="154">
        <v>43352.39</v>
      </c>
      <c r="N388" s="155">
        <v>1</v>
      </c>
    </row>
    <row r="389" s="3" customFormat="1" spans="1:14">
      <c r="A389" s="147">
        <v>386</v>
      </c>
      <c r="B389" s="148" t="s">
        <v>729</v>
      </c>
      <c r="C389" s="149">
        <v>45429</v>
      </c>
      <c r="D389" s="148" t="s">
        <v>451</v>
      </c>
      <c r="E389" s="148" t="s">
        <v>730</v>
      </c>
      <c r="F389" s="148" t="s">
        <v>731</v>
      </c>
      <c r="G389" s="150" t="s">
        <v>20</v>
      </c>
      <c r="H389" s="150" t="s">
        <v>21</v>
      </c>
      <c r="I389" s="148">
        <v>1</v>
      </c>
      <c r="J389" s="148">
        <v>48672.57</v>
      </c>
      <c r="K389" s="148">
        <v>6327.43</v>
      </c>
      <c r="L389" s="148">
        <v>55000</v>
      </c>
      <c r="M389" s="154">
        <v>38081.42</v>
      </c>
      <c r="N389" s="155">
        <v>1</v>
      </c>
    </row>
    <row r="390" s="3" customFormat="1" spans="1:14">
      <c r="A390" s="147">
        <v>387</v>
      </c>
      <c r="B390" s="148" t="s">
        <v>732</v>
      </c>
      <c r="C390" s="149">
        <v>45434</v>
      </c>
      <c r="D390" s="148" t="s">
        <v>451</v>
      </c>
      <c r="E390" s="148" t="s">
        <v>733</v>
      </c>
      <c r="F390" s="148" t="s">
        <v>421</v>
      </c>
      <c r="G390" s="150" t="s">
        <v>20</v>
      </c>
      <c r="H390" s="150" t="s">
        <v>21</v>
      </c>
      <c r="I390" s="148">
        <v>1</v>
      </c>
      <c r="J390" s="148">
        <v>48672.57</v>
      </c>
      <c r="K390" s="148">
        <v>6327.43</v>
      </c>
      <c r="L390" s="148">
        <v>55000</v>
      </c>
      <c r="M390" s="154">
        <v>44551.9</v>
      </c>
      <c r="N390" s="155">
        <v>1</v>
      </c>
    </row>
    <row r="391" s="3" customFormat="1" spans="1:14">
      <c r="A391" s="147">
        <v>388</v>
      </c>
      <c r="B391" s="148" t="s">
        <v>734</v>
      </c>
      <c r="C391" s="149">
        <v>45434</v>
      </c>
      <c r="D391" s="148" t="s">
        <v>451</v>
      </c>
      <c r="E391" s="148" t="s">
        <v>733</v>
      </c>
      <c r="F391" s="148" t="s">
        <v>421</v>
      </c>
      <c r="G391" s="150" t="s">
        <v>20</v>
      </c>
      <c r="H391" s="150" t="s">
        <v>21</v>
      </c>
      <c r="I391" s="148">
        <v>1</v>
      </c>
      <c r="J391" s="148">
        <v>48672.56</v>
      </c>
      <c r="K391" s="148">
        <v>6327.44</v>
      </c>
      <c r="L391" s="148">
        <v>55000</v>
      </c>
      <c r="M391" s="154">
        <v>45313.73</v>
      </c>
      <c r="N391" s="155">
        <v>1</v>
      </c>
    </row>
    <row r="392" s="3" customFormat="1" spans="1:14">
      <c r="A392" s="147">
        <v>389</v>
      </c>
      <c r="B392" s="148" t="s">
        <v>735</v>
      </c>
      <c r="C392" s="149">
        <v>45429</v>
      </c>
      <c r="D392" s="148" t="s">
        <v>451</v>
      </c>
      <c r="E392" s="148" t="s">
        <v>736</v>
      </c>
      <c r="F392" s="148" t="s">
        <v>737</v>
      </c>
      <c r="G392" s="150" t="s">
        <v>20</v>
      </c>
      <c r="H392" s="150" t="s">
        <v>21</v>
      </c>
      <c r="I392" s="148">
        <v>1</v>
      </c>
      <c r="J392" s="148">
        <v>68141.59</v>
      </c>
      <c r="K392" s="148">
        <v>8858.41</v>
      </c>
      <c r="L392" s="148">
        <v>77000</v>
      </c>
      <c r="M392" s="154">
        <v>46335.64</v>
      </c>
      <c r="N392" s="155">
        <v>1</v>
      </c>
    </row>
    <row r="393" s="3" customFormat="1" spans="1:14">
      <c r="A393" s="147">
        <v>390</v>
      </c>
      <c r="B393" s="148" t="s">
        <v>738</v>
      </c>
      <c r="C393" s="149">
        <v>45429</v>
      </c>
      <c r="D393" s="148" t="s">
        <v>451</v>
      </c>
      <c r="E393" s="148" t="s">
        <v>736</v>
      </c>
      <c r="F393" s="148" t="s">
        <v>737</v>
      </c>
      <c r="G393" s="150" t="s">
        <v>20</v>
      </c>
      <c r="H393" s="150" t="s">
        <v>21</v>
      </c>
      <c r="I393" s="148">
        <v>1</v>
      </c>
      <c r="J393" s="148">
        <v>70796.46</v>
      </c>
      <c r="K393" s="148">
        <v>9203.54</v>
      </c>
      <c r="L393" s="148">
        <v>80000</v>
      </c>
      <c r="M393" s="154">
        <v>15831.97</v>
      </c>
      <c r="N393" s="155">
        <v>1</v>
      </c>
    </row>
    <row r="394" s="3" customFormat="1" spans="1:14">
      <c r="A394" s="147">
        <v>391</v>
      </c>
      <c r="B394" s="148" t="s">
        <v>739</v>
      </c>
      <c r="C394" s="149">
        <v>45429</v>
      </c>
      <c r="D394" s="148" t="s">
        <v>451</v>
      </c>
      <c r="E394" s="148" t="s">
        <v>740</v>
      </c>
      <c r="F394" s="148" t="s">
        <v>741</v>
      </c>
      <c r="G394" s="150" t="s">
        <v>57</v>
      </c>
      <c r="H394" s="150" t="s">
        <v>58</v>
      </c>
      <c r="I394" s="148">
        <v>1</v>
      </c>
      <c r="J394" s="148">
        <v>83185.84</v>
      </c>
      <c r="K394" s="148">
        <v>10814.16</v>
      </c>
      <c r="L394" s="148">
        <v>94000</v>
      </c>
      <c r="M394" s="154">
        <v>63832.79</v>
      </c>
      <c r="N394" s="155">
        <v>1</v>
      </c>
    </row>
    <row r="395" s="3" customFormat="1" spans="1:14">
      <c r="A395" s="147">
        <v>392</v>
      </c>
      <c r="B395" s="148" t="s">
        <v>742</v>
      </c>
      <c r="C395" s="149">
        <v>45429</v>
      </c>
      <c r="D395" s="148" t="s">
        <v>451</v>
      </c>
      <c r="E395" s="148" t="s">
        <v>743</v>
      </c>
      <c r="F395" s="148" t="s">
        <v>741</v>
      </c>
      <c r="G395" s="150" t="s">
        <v>20</v>
      </c>
      <c r="H395" s="150" t="s">
        <v>21</v>
      </c>
      <c r="I395" s="148">
        <v>1</v>
      </c>
      <c r="J395" s="148">
        <v>53982.3</v>
      </c>
      <c r="K395" s="148">
        <v>7017.7</v>
      </c>
      <c r="L395" s="148">
        <v>61000</v>
      </c>
      <c r="M395" s="154">
        <v>44359.81</v>
      </c>
      <c r="N395" s="155">
        <v>1</v>
      </c>
    </row>
    <row r="396" s="3" customFormat="1" spans="1:14">
      <c r="A396" s="147">
        <v>393</v>
      </c>
      <c r="B396" s="148" t="s">
        <v>744</v>
      </c>
      <c r="C396" s="149">
        <v>45434</v>
      </c>
      <c r="D396" s="148" t="s">
        <v>451</v>
      </c>
      <c r="E396" s="148" t="s">
        <v>745</v>
      </c>
      <c r="F396" s="148" t="s">
        <v>124</v>
      </c>
      <c r="G396" s="150" t="s">
        <v>20</v>
      </c>
      <c r="H396" s="150" t="s">
        <v>21</v>
      </c>
      <c r="I396" s="148">
        <v>1</v>
      </c>
      <c r="J396" s="148">
        <v>53539.82</v>
      </c>
      <c r="K396" s="148">
        <v>6960.18</v>
      </c>
      <c r="L396" s="148">
        <v>60500</v>
      </c>
      <c r="M396" s="154">
        <v>45824.99</v>
      </c>
      <c r="N396" s="155">
        <v>1</v>
      </c>
    </row>
    <row r="397" s="3" customFormat="1" spans="1:14">
      <c r="A397" s="147">
        <v>394</v>
      </c>
      <c r="B397" s="148" t="s">
        <v>746</v>
      </c>
      <c r="C397" s="149">
        <v>45434</v>
      </c>
      <c r="D397" s="148" t="s">
        <v>451</v>
      </c>
      <c r="E397" s="148" t="s">
        <v>745</v>
      </c>
      <c r="F397" s="148" t="s">
        <v>124</v>
      </c>
      <c r="G397" s="150" t="s">
        <v>20</v>
      </c>
      <c r="H397" s="150" t="s">
        <v>21</v>
      </c>
      <c r="I397" s="148">
        <v>1</v>
      </c>
      <c r="J397" s="148">
        <v>53539.82</v>
      </c>
      <c r="K397" s="148">
        <v>6960.18</v>
      </c>
      <c r="L397" s="148">
        <v>60500</v>
      </c>
      <c r="M397" s="154">
        <v>45824.99</v>
      </c>
      <c r="N397" s="155">
        <v>1</v>
      </c>
    </row>
    <row r="398" s="3" customFormat="1" spans="1:14">
      <c r="A398" s="147">
        <v>395</v>
      </c>
      <c r="B398" s="148" t="s">
        <v>747</v>
      </c>
      <c r="C398" s="149">
        <v>45434</v>
      </c>
      <c r="D398" s="148" t="s">
        <v>451</v>
      </c>
      <c r="E398" s="148" t="s">
        <v>745</v>
      </c>
      <c r="F398" s="148" t="s">
        <v>124</v>
      </c>
      <c r="G398" s="150" t="s">
        <v>20</v>
      </c>
      <c r="H398" s="150" t="s">
        <v>21</v>
      </c>
      <c r="I398" s="148">
        <v>1</v>
      </c>
      <c r="J398" s="148">
        <v>53539.83</v>
      </c>
      <c r="K398" s="148">
        <v>6960.17</v>
      </c>
      <c r="L398" s="148">
        <v>60500</v>
      </c>
      <c r="M398" s="154">
        <v>45824.99</v>
      </c>
      <c r="N398" s="155">
        <v>1</v>
      </c>
    </row>
    <row r="399" s="3" customFormat="1" spans="1:14">
      <c r="A399" s="147">
        <v>396</v>
      </c>
      <c r="B399" s="148" t="s">
        <v>748</v>
      </c>
      <c r="C399" s="149">
        <v>45429</v>
      </c>
      <c r="D399" s="148" t="s">
        <v>451</v>
      </c>
      <c r="E399" s="148" t="s">
        <v>749</v>
      </c>
      <c r="F399" s="148" t="s">
        <v>750</v>
      </c>
      <c r="G399" s="150" t="s">
        <v>20</v>
      </c>
      <c r="H399" s="150" t="s">
        <v>21</v>
      </c>
      <c r="I399" s="148">
        <v>1</v>
      </c>
      <c r="J399" s="148">
        <v>52654.86</v>
      </c>
      <c r="K399" s="148">
        <v>6845.14</v>
      </c>
      <c r="L399" s="148">
        <v>59500</v>
      </c>
      <c r="M399" s="154">
        <v>44797.95</v>
      </c>
      <c r="N399" s="155">
        <v>1</v>
      </c>
    </row>
    <row r="400" s="3" customFormat="1" spans="1:14">
      <c r="A400" s="147">
        <v>397</v>
      </c>
      <c r="B400" s="148" t="s">
        <v>751</v>
      </c>
      <c r="C400" s="149">
        <v>45429</v>
      </c>
      <c r="D400" s="148" t="s">
        <v>451</v>
      </c>
      <c r="E400" s="148" t="s">
        <v>749</v>
      </c>
      <c r="F400" s="148" t="s">
        <v>750</v>
      </c>
      <c r="G400" s="150" t="s">
        <v>20</v>
      </c>
      <c r="H400" s="150" t="s">
        <v>21</v>
      </c>
      <c r="I400" s="148">
        <v>1</v>
      </c>
      <c r="J400" s="148">
        <v>52654.87</v>
      </c>
      <c r="K400" s="148">
        <v>6845.13</v>
      </c>
      <c r="L400" s="148">
        <v>59500</v>
      </c>
      <c r="M400" s="154">
        <v>44797.95</v>
      </c>
      <c r="N400" s="155">
        <v>1</v>
      </c>
    </row>
    <row r="401" s="3" customFormat="1" spans="1:14">
      <c r="A401" s="147">
        <v>398</v>
      </c>
      <c r="B401" s="148" t="s">
        <v>752</v>
      </c>
      <c r="C401" s="149">
        <v>45429</v>
      </c>
      <c r="D401" s="148" t="s">
        <v>451</v>
      </c>
      <c r="E401" s="148" t="s">
        <v>749</v>
      </c>
      <c r="F401" s="148" t="s">
        <v>750</v>
      </c>
      <c r="G401" s="150" t="s">
        <v>20</v>
      </c>
      <c r="H401" s="150" t="s">
        <v>21</v>
      </c>
      <c r="I401" s="148">
        <v>1</v>
      </c>
      <c r="J401" s="148">
        <v>52654.87</v>
      </c>
      <c r="K401" s="148">
        <v>6845.13</v>
      </c>
      <c r="L401" s="148">
        <v>59500</v>
      </c>
      <c r="M401" s="154">
        <v>44797.95</v>
      </c>
      <c r="N401" s="155">
        <v>1</v>
      </c>
    </row>
    <row r="402" s="3" customFormat="1" spans="1:14">
      <c r="A402" s="147">
        <v>399</v>
      </c>
      <c r="B402" s="148" t="s">
        <v>753</v>
      </c>
      <c r="C402" s="149">
        <v>45429</v>
      </c>
      <c r="D402" s="148" t="s">
        <v>451</v>
      </c>
      <c r="E402" s="148" t="s">
        <v>749</v>
      </c>
      <c r="F402" s="148" t="s">
        <v>750</v>
      </c>
      <c r="G402" s="150" t="s">
        <v>20</v>
      </c>
      <c r="H402" s="150" t="s">
        <v>21</v>
      </c>
      <c r="I402" s="148">
        <v>1</v>
      </c>
      <c r="J402" s="148">
        <v>52654.87</v>
      </c>
      <c r="K402" s="148">
        <v>6845.13</v>
      </c>
      <c r="L402" s="148">
        <v>59500</v>
      </c>
      <c r="M402" s="154">
        <v>44797.95</v>
      </c>
      <c r="N402" s="155">
        <v>1</v>
      </c>
    </row>
    <row r="403" s="3" customFormat="1" spans="1:14">
      <c r="A403" s="147">
        <v>400</v>
      </c>
      <c r="B403" s="148" t="s">
        <v>754</v>
      </c>
      <c r="C403" s="149">
        <v>45429</v>
      </c>
      <c r="D403" s="148" t="s">
        <v>451</v>
      </c>
      <c r="E403" s="148" t="s">
        <v>749</v>
      </c>
      <c r="F403" s="148" t="s">
        <v>750</v>
      </c>
      <c r="G403" s="150" t="s">
        <v>20</v>
      </c>
      <c r="H403" s="150" t="s">
        <v>21</v>
      </c>
      <c r="I403" s="148">
        <v>1</v>
      </c>
      <c r="J403" s="148">
        <v>54867.26</v>
      </c>
      <c r="K403" s="148">
        <v>7132.74</v>
      </c>
      <c r="L403" s="148">
        <v>62000</v>
      </c>
      <c r="M403" s="154">
        <v>48159.92</v>
      </c>
      <c r="N403" s="155">
        <v>1</v>
      </c>
    </row>
    <row r="404" s="3" customFormat="1" spans="1:14">
      <c r="A404" s="147">
        <v>401</v>
      </c>
      <c r="B404" s="148" t="s">
        <v>755</v>
      </c>
      <c r="C404" s="149">
        <v>45429</v>
      </c>
      <c r="D404" s="148" t="s">
        <v>451</v>
      </c>
      <c r="E404" s="148" t="s">
        <v>749</v>
      </c>
      <c r="F404" s="148" t="s">
        <v>750</v>
      </c>
      <c r="G404" s="150" t="s">
        <v>20</v>
      </c>
      <c r="H404" s="150" t="s">
        <v>21</v>
      </c>
      <c r="I404" s="148">
        <v>1</v>
      </c>
      <c r="J404" s="148">
        <v>55752.21</v>
      </c>
      <c r="K404" s="148">
        <v>7247.79</v>
      </c>
      <c r="L404" s="148">
        <v>63000</v>
      </c>
      <c r="M404" s="154">
        <v>49464.44</v>
      </c>
      <c r="N404" s="155">
        <v>1</v>
      </c>
    </row>
    <row r="405" s="3" customFormat="1" spans="1:14">
      <c r="A405" s="147">
        <v>402</v>
      </c>
      <c r="B405" s="148" t="s">
        <v>756</v>
      </c>
      <c r="C405" s="149">
        <v>45435</v>
      </c>
      <c r="D405" s="148" t="s">
        <v>451</v>
      </c>
      <c r="E405" s="148" t="s">
        <v>757</v>
      </c>
      <c r="F405" s="148" t="s">
        <v>758</v>
      </c>
      <c r="G405" s="150" t="s">
        <v>20</v>
      </c>
      <c r="H405" s="150" t="s">
        <v>21</v>
      </c>
      <c r="I405" s="148">
        <v>1</v>
      </c>
      <c r="J405" s="148">
        <v>53097.35</v>
      </c>
      <c r="K405" s="148">
        <v>6902.65</v>
      </c>
      <c r="L405" s="148">
        <v>60000</v>
      </c>
      <c r="M405" s="154">
        <v>41956.89</v>
      </c>
      <c r="N405" s="155">
        <v>1</v>
      </c>
    </row>
    <row r="406" s="3" customFormat="1" spans="1:14">
      <c r="A406" s="147">
        <v>403</v>
      </c>
      <c r="B406" s="148" t="s">
        <v>759</v>
      </c>
      <c r="C406" s="149">
        <v>45435</v>
      </c>
      <c r="D406" s="148" t="s">
        <v>451</v>
      </c>
      <c r="E406" s="148" t="s">
        <v>760</v>
      </c>
      <c r="F406" s="148" t="s">
        <v>761</v>
      </c>
      <c r="G406" s="150" t="s">
        <v>20</v>
      </c>
      <c r="H406" s="150" t="s">
        <v>21</v>
      </c>
      <c r="I406" s="148">
        <v>1</v>
      </c>
      <c r="J406" s="148">
        <v>60017.7</v>
      </c>
      <c r="K406" s="148">
        <v>7802.3</v>
      </c>
      <c r="L406" s="148">
        <v>67820</v>
      </c>
      <c r="M406" s="154">
        <v>47543</v>
      </c>
      <c r="N406" s="155">
        <v>1</v>
      </c>
    </row>
    <row r="407" s="3" customFormat="1" spans="1:14">
      <c r="A407" s="147">
        <v>404</v>
      </c>
      <c r="B407" s="148" t="s">
        <v>762</v>
      </c>
      <c r="C407" s="149">
        <v>45435</v>
      </c>
      <c r="D407" s="148" t="s">
        <v>451</v>
      </c>
      <c r="E407" s="148" t="s">
        <v>760</v>
      </c>
      <c r="F407" s="148" t="s">
        <v>761</v>
      </c>
      <c r="G407" s="150" t="s">
        <v>20</v>
      </c>
      <c r="H407" s="150" t="s">
        <v>21</v>
      </c>
      <c r="I407" s="148">
        <v>1</v>
      </c>
      <c r="J407" s="148">
        <v>60017.7</v>
      </c>
      <c r="K407" s="148">
        <v>7802.3</v>
      </c>
      <c r="L407" s="148">
        <v>67820</v>
      </c>
      <c r="M407" s="154">
        <v>47343.57</v>
      </c>
      <c r="N407" s="155">
        <v>1</v>
      </c>
    </row>
    <row r="408" s="3" customFormat="1" spans="1:14">
      <c r="A408" s="147">
        <v>405</v>
      </c>
      <c r="B408" s="148" t="s">
        <v>763</v>
      </c>
      <c r="C408" s="149">
        <v>45433</v>
      </c>
      <c r="D408" s="148" t="s">
        <v>451</v>
      </c>
      <c r="E408" s="148" t="s">
        <v>764</v>
      </c>
      <c r="F408" s="148" t="s">
        <v>765</v>
      </c>
      <c r="G408" s="150" t="s">
        <v>194</v>
      </c>
      <c r="H408" s="150" t="s">
        <v>195</v>
      </c>
      <c r="I408" s="148">
        <v>1</v>
      </c>
      <c r="J408" s="148">
        <v>97345.13</v>
      </c>
      <c r="K408" s="148">
        <v>12654.87</v>
      </c>
      <c r="L408" s="148">
        <v>110000</v>
      </c>
      <c r="M408" s="154">
        <v>42572.36</v>
      </c>
      <c r="N408" s="155">
        <v>1</v>
      </c>
    </row>
    <row r="409" s="3" customFormat="1" spans="1:14">
      <c r="A409" s="147">
        <v>406</v>
      </c>
      <c r="B409" s="148" t="s">
        <v>766</v>
      </c>
      <c r="C409" s="149">
        <v>45433</v>
      </c>
      <c r="D409" s="148" t="s">
        <v>451</v>
      </c>
      <c r="E409" s="148" t="s">
        <v>764</v>
      </c>
      <c r="F409" s="148" t="s">
        <v>765</v>
      </c>
      <c r="G409" s="150" t="s">
        <v>194</v>
      </c>
      <c r="H409" s="150" t="s">
        <v>195</v>
      </c>
      <c r="I409" s="148">
        <v>1</v>
      </c>
      <c r="J409" s="148">
        <v>97345.14</v>
      </c>
      <c r="K409" s="148">
        <v>12654.86</v>
      </c>
      <c r="L409" s="148">
        <v>110000</v>
      </c>
      <c r="M409" s="154">
        <v>79741.36</v>
      </c>
      <c r="N409" s="155">
        <v>1</v>
      </c>
    </row>
    <row r="410" s="3" customFormat="1" spans="1:14">
      <c r="A410" s="147">
        <v>407</v>
      </c>
      <c r="B410" s="148" t="s">
        <v>767</v>
      </c>
      <c r="C410" s="149">
        <v>45436</v>
      </c>
      <c r="D410" s="148" t="s">
        <v>451</v>
      </c>
      <c r="E410" s="148" t="s">
        <v>768</v>
      </c>
      <c r="F410" s="148" t="s">
        <v>769</v>
      </c>
      <c r="G410" s="150" t="s">
        <v>20</v>
      </c>
      <c r="H410" s="150" t="s">
        <v>21</v>
      </c>
      <c r="I410" s="148">
        <v>1</v>
      </c>
      <c r="J410" s="148">
        <v>53097.34</v>
      </c>
      <c r="K410" s="148">
        <v>6902.66</v>
      </c>
      <c r="L410" s="148">
        <v>60000</v>
      </c>
      <c r="M410" s="154">
        <v>42389.43</v>
      </c>
      <c r="N410" s="155">
        <v>1</v>
      </c>
    </row>
    <row r="411" s="3" customFormat="1" spans="1:14">
      <c r="A411" s="147">
        <v>408</v>
      </c>
      <c r="B411" s="148" t="s">
        <v>770</v>
      </c>
      <c r="C411" s="149">
        <v>45436</v>
      </c>
      <c r="D411" s="148" t="s">
        <v>451</v>
      </c>
      <c r="E411" s="148" t="s">
        <v>768</v>
      </c>
      <c r="F411" s="148" t="s">
        <v>769</v>
      </c>
      <c r="G411" s="150" t="s">
        <v>20</v>
      </c>
      <c r="H411" s="150" t="s">
        <v>21</v>
      </c>
      <c r="I411" s="148">
        <v>1</v>
      </c>
      <c r="J411" s="148">
        <v>53097.34</v>
      </c>
      <c r="K411" s="148">
        <v>6902.66</v>
      </c>
      <c r="L411" s="148">
        <v>60000</v>
      </c>
      <c r="M411" s="154">
        <v>42269.96</v>
      </c>
      <c r="N411" s="155">
        <v>1</v>
      </c>
    </row>
    <row r="412" s="3" customFormat="1" spans="1:14">
      <c r="A412" s="147">
        <v>409</v>
      </c>
      <c r="B412" s="148" t="s">
        <v>771</v>
      </c>
      <c r="C412" s="149">
        <v>45436</v>
      </c>
      <c r="D412" s="148" t="s">
        <v>451</v>
      </c>
      <c r="E412" s="148" t="s">
        <v>768</v>
      </c>
      <c r="F412" s="148" t="s">
        <v>769</v>
      </c>
      <c r="G412" s="150" t="s">
        <v>20</v>
      </c>
      <c r="H412" s="150" t="s">
        <v>21</v>
      </c>
      <c r="I412" s="148">
        <v>1</v>
      </c>
      <c r="J412" s="148">
        <v>53097.35</v>
      </c>
      <c r="K412" s="148">
        <v>6902.65</v>
      </c>
      <c r="L412" s="148">
        <v>60000</v>
      </c>
      <c r="M412" s="154">
        <v>42269.96</v>
      </c>
      <c r="N412" s="155">
        <v>1</v>
      </c>
    </row>
    <row r="413" s="3" customFormat="1" spans="1:14">
      <c r="A413" s="147">
        <v>410</v>
      </c>
      <c r="B413" s="148" t="s">
        <v>772</v>
      </c>
      <c r="C413" s="149">
        <v>45436</v>
      </c>
      <c r="D413" s="148" t="s">
        <v>451</v>
      </c>
      <c r="E413" s="148" t="s">
        <v>768</v>
      </c>
      <c r="F413" s="148" t="s">
        <v>769</v>
      </c>
      <c r="G413" s="150" t="s">
        <v>20</v>
      </c>
      <c r="H413" s="150" t="s">
        <v>21</v>
      </c>
      <c r="I413" s="148">
        <v>1</v>
      </c>
      <c r="J413" s="148">
        <v>53097.35</v>
      </c>
      <c r="K413" s="148">
        <v>6902.65</v>
      </c>
      <c r="L413" s="148">
        <v>60000</v>
      </c>
      <c r="M413" s="154">
        <v>42269.96</v>
      </c>
      <c r="N413" s="155">
        <v>1</v>
      </c>
    </row>
    <row r="414" s="3" customFormat="1" spans="1:14">
      <c r="A414" s="147">
        <v>411</v>
      </c>
      <c r="B414" s="148" t="s">
        <v>773</v>
      </c>
      <c r="C414" s="149">
        <v>45194</v>
      </c>
      <c r="D414" s="148" t="s">
        <v>70</v>
      </c>
      <c r="E414" s="148" t="s">
        <v>774</v>
      </c>
      <c r="F414" s="148" t="s">
        <v>775</v>
      </c>
      <c r="G414" s="150" t="s">
        <v>20</v>
      </c>
      <c r="H414" s="150" t="s">
        <v>21</v>
      </c>
      <c r="I414" s="148">
        <v>1</v>
      </c>
      <c r="J414" s="148">
        <v>145265.49</v>
      </c>
      <c r="K414" s="148">
        <v>18884.51</v>
      </c>
      <c r="L414" s="148">
        <v>164150</v>
      </c>
      <c r="M414" s="157">
        <v>42015.43</v>
      </c>
      <c r="N414" s="155">
        <v>0.67</v>
      </c>
    </row>
    <row r="415" s="3" customFormat="1" spans="1:14">
      <c r="A415" s="147">
        <v>412</v>
      </c>
      <c r="B415" s="148" t="s">
        <v>776</v>
      </c>
      <c r="C415" s="149">
        <v>45194</v>
      </c>
      <c r="D415" s="148" t="s">
        <v>70</v>
      </c>
      <c r="E415" s="148" t="s">
        <v>774</v>
      </c>
      <c r="F415" s="148" t="s">
        <v>775</v>
      </c>
      <c r="G415" s="150" t="s">
        <v>20</v>
      </c>
      <c r="H415" s="150" t="s">
        <v>21</v>
      </c>
      <c r="I415" s="148">
        <v>1</v>
      </c>
      <c r="J415" s="148">
        <v>147044.25</v>
      </c>
      <c r="K415" s="148">
        <v>19115.75</v>
      </c>
      <c r="L415" s="148">
        <v>166160</v>
      </c>
      <c r="M415" s="157">
        <v>42492.54</v>
      </c>
      <c r="N415" s="155">
        <v>0.67</v>
      </c>
    </row>
    <row r="416" s="3" customFormat="1" spans="1:14">
      <c r="A416" s="147">
        <v>413</v>
      </c>
      <c r="B416" s="148" t="s">
        <v>777</v>
      </c>
      <c r="C416" s="149">
        <v>45371</v>
      </c>
      <c r="D416" s="148" t="s">
        <v>42</v>
      </c>
      <c r="E416" s="148" t="s">
        <v>778</v>
      </c>
      <c r="F416" s="148" t="s">
        <v>779</v>
      </c>
      <c r="G416" s="150" t="s">
        <v>20</v>
      </c>
      <c r="H416" s="150" t="s">
        <v>21</v>
      </c>
      <c r="I416" s="148">
        <v>1</v>
      </c>
      <c r="J416" s="148">
        <v>46995.58</v>
      </c>
      <c r="K416" s="148">
        <v>6109.42</v>
      </c>
      <c r="L416" s="148">
        <v>53105</v>
      </c>
      <c r="M416" s="157">
        <v>31790.55</v>
      </c>
      <c r="N416" s="155">
        <v>0.92</v>
      </c>
    </row>
    <row r="417" s="3" customFormat="1" spans="1:14">
      <c r="A417" s="147">
        <v>414</v>
      </c>
      <c r="B417" s="148" t="s">
        <v>780</v>
      </c>
      <c r="C417" s="149">
        <v>45022</v>
      </c>
      <c r="D417" s="148" t="s">
        <v>78</v>
      </c>
      <c r="E417" s="148" t="s">
        <v>781</v>
      </c>
      <c r="F417" s="148" t="s">
        <v>782</v>
      </c>
      <c r="G417" s="150" t="s">
        <v>20</v>
      </c>
      <c r="H417" s="150" t="s">
        <v>21</v>
      </c>
      <c r="I417" s="148">
        <v>1</v>
      </c>
      <c r="J417" s="148">
        <v>159929.21</v>
      </c>
      <c r="K417" s="148">
        <v>20790.8</v>
      </c>
      <c r="L417" s="148">
        <v>180720.01</v>
      </c>
      <c r="M417" s="157">
        <v>50068.51</v>
      </c>
      <c r="N417" s="155">
        <v>0.9</v>
      </c>
    </row>
    <row r="418" s="3" customFormat="1" spans="1:14">
      <c r="A418" s="147">
        <v>415</v>
      </c>
      <c r="B418" s="148" t="s">
        <v>783</v>
      </c>
      <c r="C418" s="149">
        <v>45371</v>
      </c>
      <c r="D418" s="148" t="s">
        <v>82</v>
      </c>
      <c r="E418" s="148" t="s">
        <v>784</v>
      </c>
      <c r="F418" s="148" t="s">
        <v>779</v>
      </c>
      <c r="G418" s="148" t="s">
        <v>57</v>
      </c>
      <c r="H418" s="150" t="s">
        <v>58</v>
      </c>
      <c r="I418" s="148">
        <v>1</v>
      </c>
      <c r="J418" s="148">
        <v>68181.42</v>
      </c>
      <c r="K418" s="148">
        <v>8863.58</v>
      </c>
      <c r="L418" s="148">
        <v>77045</v>
      </c>
      <c r="M418" s="157">
        <v>32135.01</v>
      </c>
      <c r="N418" s="155">
        <v>0.95</v>
      </c>
    </row>
    <row r="419" s="3" customFormat="1" spans="1:14">
      <c r="A419" s="147">
        <v>416</v>
      </c>
      <c r="B419" s="148" t="s">
        <v>785</v>
      </c>
      <c r="C419" s="149">
        <v>45371</v>
      </c>
      <c r="D419" s="148" t="s">
        <v>82</v>
      </c>
      <c r="E419" s="148" t="s">
        <v>784</v>
      </c>
      <c r="F419" s="148" t="s">
        <v>779</v>
      </c>
      <c r="G419" s="150" t="s">
        <v>57</v>
      </c>
      <c r="H419" s="150" t="s">
        <v>58</v>
      </c>
      <c r="I419" s="148">
        <v>1</v>
      </c>
      <c r="J419" s="148">
        <v>65659.29</v>
      </c>
      <c r="K419" s="148">
        <v>8535.71</v>
      </c>
      <c r="L419" s="148">
        <v>74195</v>
      </c>
      <c r="M419" s="157">
        <v>39440.85</v>
      </c>
      <c r="N419" s="155">
        <v>0.95</v>
      </c>
    </row>
    <row r="420" s="3" customFormat="1" spans="1:14">
      <c r="A420" s="147">
        <v>417</v>
      </c>
      <c r="B420" s="148" t="s">
        <v>786</v>
      </c>
      <c r="C420" s="149">
        <v>45371</v>
      </c>
      <c r="D420" s="148" t="s">
        <v>82</v>
      </c>
      <c r="E420" s="148" t="s">
        <v>784</v>
      </c>
      <c r="F420" s="148" t="s">
        <v>779</v>
      </c>
      <c r="G420" s="150" t="s">
        <v>57</v>
      </c>
      <c r="H420" s="150" t="s">
        <v>58</v>
      </c>
      <c r="I420" s="148">
        <v>1</v>
      </c>
      <c r="J420" s="148">
        <v>65659.29</v>
      </c>
      <c r="K420" s="148">
        <v>8535.71</v>
      </c>
      <c r="L420" s="148">
        <v>74195</v>
      </c>
      <c r="M420" s="157">
        <v>39505.76</v>
      </c>
      <c r="N420" s="155">
        <v>0.95</v>
      </c>
    </row>
    <row r="421" s="3" customFormat="1" spans="1:14">
      <c r="A421" s="147">
        <v>418</v>
      </c>
      <c r="B421" s="148" t="s">
        <v>787</v>
      </c>
      <c r="C421" s="149">
        <v>45299</v>
      </c>
      <c r="D421" s="148" t="s">
        <v>17</v>
      </c>
      <c r="E421" s="148" t="s">
        <v>788</v>
      </c>
      <c r="F421" s="148" t="s">
        <v>789</v>
      </c>
      <c r="G421" s="150" t="s">
        <v>20</v>
      </c>
      <c r="H421" s="150" t="s">
        <v>21</v>
      </c>
      <c r="I421" s="148">
        <v>1</v>
      </c>
      <c r="J421" s="148">
        <v>34991.15</v>
      </c>
      <c r="K421" s="148">
        <v>4548.85</v>
      </c>
      <c r="L421" s="148">
        <v>39540</v>
      </c>
      <c r="M421" s="157">
        <v>20654.62</v>
      </c>
      <c r="N421" s="155">
        <v>0.3</v>
      </c>
    </row>
    <row r="422" s="3" customFormat="1" spans="1:14">
      <c r="A422" s="147">
        <v>419</v>
      </c>
      <c r="B422" s="148" t="s">
        <v>790</v>
      </c>
      <c r="C422" s="149">
        <v>45299</v>
      </c>
      <c r="D422" s="148" t="s">
        <v>17</v>
      </c>
      <c r="E422" s="148" t="s">
        <v>788</v>
      </c>
      <c r="F422" s="148" t="s">
        <v>789</v>
      </c>
      <c r="G422" s="150" t="s">
        <v>20</v>
      </c>
      <c r="H422" s="150" t="s">
        <v>21</v>
      </c>
      <c r="I422" s="148">
        <v>1</v>
      </c>
      <c r="J422" s="148">
        <v>33398.23</v>
      </c>
      <c r="K422" s="148">
        <v>4341.77</v>
      </c>
      <c r="L422" s="148">
        <v>37740</v>
      </c>
      <c r="M422" s="157">
        <v>18248</v>
      </c>
      <c r="N422" s="155">
        <v>0.3</v>
      </c>
    </row>
    <row r="423" s="3" customFormat="1" spans="1:14">
      <c r="A423" s="147">
        <v>420</v>
      </c>
      <c r="B423" s="148" t="s">
        <v>791</v>
      </c>
      <c r="C423" s="149">
        <v>45358</v>
      </c>
      <c r="D423" s="148" t="s">
        <v>17</v>
      </c>
      <c r="E423" s="148" t="s">
        <v>788</v>
      </c>
      <c r="F423" s="148" t="s">
        <v>789</v>
      </c>
      <c r="G423" s="150" t="s">
        <v>20</v>
      </c>
      <c r="H423" s="150" t="s">
        <v>21</v>
      </c>
      <c r="I423" s="148">
        <v>1</v>
      </c>
      <c r="J423" s="148">
        <v>34991.15</v>
      </c>
      <c r="K423" s="148">
        <v>4548.85</v>
      </c>
      <c r="L423" s="148">
        <v>39540</v>
      </c>
      <c r="M423" s="157">
        <v>18609.29</v>
      </c>
      <c r="N423" s="155">
        <v>0.3</v>
      </c>
    </row>
    <row r="424" s="3" customFormat="1" spans="1:14">
      <c r="A424" s="147">
        <v>421</v>
      </c>
      <c r="B424" s="148" t="s">
        <v>792</v>
      </c>
      <c r="C424" s="149">
        <v>45358</v>
      </c>
      <c r="D424" s="148" t="s">
        <v>17</v>
      </c>
      <c r="E424" s="148" t="s">
        <v>788</v>
      </c>
      <c r="F424" s="148" t="s">
        <v>789</v>
      </c>
      <c r="G424" s="150" t="s">
        <v>20</v>
      </c>
      <c r="H424" s="150" t="s">
        <v>21</v>
      </c>
      <c r="I424" s="148">
        <v>1</v>
      </c>
      <c r="J424" s="148">
        <v>33398.23</v>
      </c>
      <c r="K424" s="148">
        <v>4341.77</v>
      </c>
      <c r="L424" s="148">
        <v>37740</v>
      </c>
      <c r="M424" s="157">
        <v>16434.44</v>
      </c>
      <c r="N424" s="155">
        <v>0.3</v>
      </c>
    </row>
    <row r="425" s="3" customFormat="1" spans="1:14">
      <c r="A425" s="147">
        <v>422</v>
      </c>
      <c r="B425" s="148" t="s">
        <v>793</v>
      </c>
      <c r="C425" s="149">
        <v>45299</v>
      </c>
      <c r="D425" s="148" t="s">
        <v>17</v>
      </c>
      <c r="E425" s="148" t="s">
        <v>788</v>
      </c>
      <c r="F425" s="148" t="s">
        <v>789</v>
      </c>
      <c r="G425" s="150" t="s">
        <v>20</v>
      </c>
      <c r="H425" s="150" t="s">
        <v>21</v>
      </c>
      <c r="I425" s="148">
        <v>1</v>
      </c>
      <c r="J425" s="148">
        <v>37964.6</v>
      </c>
      <c r="K425" s="148">
        <v>4935.4</v>
      </c>
      <c r="L425" s="148">
        <v>42900</v>
      </c>
      <c r="M425" s="157">
        <v>24605.21</v>
      </c>
      <c r="N425" s="155">
        <v>0.3</v>
      </c>
    </row>
    <row r="426" s="3" customFormat="1" spans="1:14">
      <c r="A426" s="147">
        <v>423</v>
      </c>
      <c r="B426" s="148" t="s">
        <v>794</v>
      </c>
      <c r="C426" s="149">
        <v>45299</v>
      </c>
      <c r="D426" s="148" t="s">
        <v>17</v>
      </c>
      <c r="E426" s="148" t="s">
        <v>788</v>
      </c>
      <c r="F426" s="148" t="s">
        <v>789</v>
      </c>
      <c r="G426" s="150" t="s">
        <v>20</v>
      </c>
      <c r="H426" s="150" t="s">
        <v>21</v>
      </c>
      <c r="I426" s="148">
        <v>1</v>
      </c>
      <c r="J426" s="148">
        <v>36849.56</v>
      </c>
      <c r="K426" s="148">
        <v>4790.44</v>
      </c>
      <c r="L426" s="148">
        <v>41640</v>
      </c>
      <c r="M426" s="157">
        <v>20524.83</v>
      </c>
      <c r="N426" s="155">
        <v>0.3</v>
      </c>
    </row>
    <row r="427" s="3" customFormat="1" spans="1:14">
      <c r="A427" s="147">
        <v>424</v>
      </c>
      <c r="B427" s="148" t="s">
        <v>795</v>
      </c>
      <c r="C427" s="149">
        <v>45299</v>
      </c>
      <c r="D427" s="148" t="s">
        <v>17</v>
      </c>
      <c r="E427" s="148" t="s">
        <v>788</v>
      </c>
      <c r="F427" s="148" t="s">
        <v>789</v>
      </c>
      <c r="G427" s="150" t="s">
        <v>20</v>
      </c>
      <c r="H427" s="150" t="s">
        <v>21</v>
      </c>
      <c r="I427" s="148">
        <v>1</v>
      </c>
      <c r="J427" s="148">
        <v>34991.15</v>
      </c>
      <c r="K427" s="148">
        <v>4548.85</v>
      </c>
      <c r="L427" s="148">
        <v>39540</v>
      </c>
      <c r="M427" s="157">
        <v>20308.36</v>
      </c>
      <c r="N427" s="155">
        <v>0.3</v>
      </c>
    </row>
    <row r="428" s="3" customFormat="1" spans="1:14">
      <c r="A428" s="147">
        <v>425</v>
      </c>
      <c r="B428" s="148" t="s">
        <v>796</v>
      </c>
      <c r="C428" s="149">
        <v>45299</v>
      </c>
      <c r="D428" s="148" t="s">
        <v>17</v>
      </c>
      <c r="E428" s="148" t="s">
        <v>788</v>
      </c>
      <c r="F428" s="148" t="s">
        <v>789</v>
      </c>
      <c r="G428" s="150" t="s">
        <v>20</v>
      </c>
      <c r="H428" s="150" t="s">
        <v>21</v>
      </c>
      <c r="I428" s="148">
        <v>1</v>
      </c>
      <c r="J428" s="148">
        <v>33398.23</v>
      </c>
      <c r="K428" s="148">
        <v>4341.77</v>
      </c>
      <c r="L428" s="148">
        <v>37740</v>
      </c>
      <c r="M428" s="157">
        <v>19125.34</v>
      </c>
      <c r="N428" s="155">
        <v>0.3</v>
      </c>
    </row>
    <row r="429" s="3" customFormat="1" spans="1:14">
      <c r="A429" s="147">
        <v>426</v>
      </c>
      <c r="B429" s="148" t="s">
        <v>797</v>
      </c>
      <c r="C429" s="149">
        <v>45358</v>
      </c>
      <c r="D429" s="148" t="s">
        <v>17</v>
      </c>
      <c r="E429" s="148" t="s">
        <v>788</v>
      </c>
      <c r="F429" s="148" t="s">
        <v>789</v>
      </c>
      <c r="G429" s="150" t="s">
        <v>20</v>
      </c>
      <c r="H429" s="150" t="s">
        <v>21</v>
      </c>
      <c r="I429" s="148">
        <v>1</v>
      </c>
      <c r="J429" s="148">
        <v>34991.15</v>
      </c>
      <c r="K429" s="148">
        <v>4548.85</v>
      </c>
      <c r="L429" s="148">
        <v>39540</v>
      </c>
      <c r="M429" s="157">
        <v>18673.05</v>
      </c>
      <c r="N429" s="155">
        <v>0.3</v>
      </c>
    </row>
    <row r="430" s="3" customFormat="1" spans="1:14">
      <c r="A430" s="147">
        <v>427</v>
      </c>
      <c r="B430" s="148" t="s">
        <v>798</v>
      </c>
      <c r="C430" s="149">
        <v>45358</v>
      </c>
      <c r="D430" s="148" t="s">
        <v>17</v>
      </c>
      <c r="E430" s="148" t="s">
        <v>788</v>
      </c>
      <c r="F430" s="148" t="s">
        <v>789</v>
      </c>
      <c r="G430" s="150" t="s">
        <v>20</v>
      </c>
      <c r="H430" s="150" t="s">
        <v>21</v>
      </c>
      <c r="I430" s="148">
        <v>1</v>
      </c>
      <c r="J430" s="148">
        <v>33398.23</v>
      </c>
      <c r="K430" s="148">
        <v>4341.77</v>
      </c>
      <c r="L430" s="148">
        <v>37740</v>
      </c>
      <c r="M430" s="157">
        <v>16529.11</v>
      </c>
      <c r="N430" s="155">
        <v>0.3</v>
      </c>
    </row>
    <row r="431" s="3" customFormat="1" spans="1:14">
      <c r="A431" s="147">
        <v>428</v>
      </c>
      <c r="B431" s="148" t="s">
        <v>799</v>
      </c>
      <c r="C431" s="149">
        <v>45299</v>
      </c>
      <c r="D431" s="148" t="s">
        <v>17</v>
      </c>
      <c r="E431" s="148" t="s">
        <v>788</v>
      </c>
      <c r="F431" s="148" t="s">
        <v>789</v>
      </c>
      <c r="G431" s="150" t="s">
        <v>20</v>
      </c>
      <c r="H431" s="150" t="s">
        <v>21</v>
      </c>
      <c r="I431" s="148">
        <v>1</v>
      </c>
      <c r="J431" s="148">
        <v>34991.15</v>
      </c>
      <c r="K431" s="148">
        <v>4548.85</v>
      </c>
      <c r="L431" s="148">
        <v>39540</v>
      </c>
      <c r="M431" s="157">
        <v>20135.51</v>
      </c>
      <c r="N431" s="155">
        <v>0.3</v>
      </c>
    </row>
    <row r="432" s="3" customFormat="1" spans="1:14">
      <c r="A432" s="147">
        <v>429</v>
      </c>
      <c r="B432" s="148" t="s">
        <v>800</v>
      </c>
      <c r="C432" s="149">
        <v>45299</v>
      </c>
      <c r="D432" s="148" t="s">
        <v>17</v>
      </c>
      <c r="E432" s="148" t="s">
        <v>788</v>
      </c>
      <c r="F432" s="148" t="s">
        <v>789</v>
      </c>
      <c r="G432" s="150" t="s">
        <v>20</v>
      </c>
      <c r="H432" s="150" t="s">
        <v>21</v>
      </c>
      <c r="I432" s="148">
        <v>1</v>
      </c>
      <c r="J432" s="148">
        <v>33398.23</v>
      </c>
      <c r="K432" s="148">
        <v>4341.77</v>
      </c>
      <c r="L432" s="148">
        <v>37740</v>
      </c>
      <c r="M432" s="157">
        <v>18343.9</v>
      </c>
      <c r="N432" s="155">
        <v>0.3</v>
      </c>
    </row>
    <row r="433" s="3" customFormat="1" spans="1:14">
      <c r="A433" s="147">
        <v>430</v>
      </c>
      <c r="B433" s="148" t="s">
        <v>801</v>
      </c>
      <c r="C433" s="149">
        <v>45358</v>
      </c>
      <c r="D433" s="148" t="s">
        <v>17</v>
      </c>
      <c r="E433" s="148" t="s">
        <v>788</v>
      </c>
      <c r="F433" s="148" t="s">
        <v>789</v>
      </c>
      <c r="G433" s="150" t="s">
        <v>20</v>
      </c>
      <c r="H433" s="150" t="s">
        <v>21</v>
      </c>
      <c r="I433" s="148">
        <v>1</v>
      </c>
      <c r="J433" s="148">
        <v>34991.15</v>
      </c>
      <c r="K433" s="148">
        <v>4548.85</v>
      </c>
      <c r="L433" s="148">
        <v>39540</v>
      </c>
      <c r="M433" s="157">
        <v>18524.32</v>
      </c>
      <c r="N433" s="155">
        <v>0.3</v>
      </c>
    </row>
    <row r="434" s="3" customFormat="1" spans="1:14">
      <c r="A434" s="147">
        <v>431</v>
      </c>
      <c r="B434" s="148" t="s">
        <v>802</v>
      </c>
      <c r="C434" s="149">
        <v>45358</v>
      </c>
      <c r="D434" s="148" t="s">
        <v>17</v>
      </c>
      <c r="E434" s="148" t="s">
        <v>788</v>
      </c>
      <c r="F434" s="148" t="s">
        <v>789</v>
      </c>
      <c r="G434" s="150" t="s">
        <v>20</v>
      </c>
      <c r="H434" s="150" t="s">
        <v>21</v>
      </c>
      <c r="I434" s="148">
        <v>1</v>
      </c>
      <c r="J434" s="148">
        <v>33398.23</v>
      </c>
      <c r="K434" s="148">
        <v>4341.77</v>
      </c>
      <c r="L434" s="148">
        <v>37740</v>
      </c>
      <c r="M434" s="157">
        <v>16482.59</v>
      </c>
      <c r="N434" s="155">
        <v>0.3</v>
      </c>
    </row>
    <row r="435" s="3" customFormat="1" spans="1:14">
      <c r="A435" s="147">
        <v>432</v>
      </c>
      <c r="B435" s="148" t="s">
        <v>803</v>
      </c>
      <c r="C435" s="149">
        <v>45358</v>
      </c>
      <c r="D435" s="148" t="s">
        <v>17</v>
      </c>
      <c r="E435" s="148" t="s">
        <v>788</v>
      </c>
      <c r="F435" s="148" t="s">
        <v>789</v>
      </c>
      <c r="G435" s="150" t="s">
        <v>20</v>
      </c>
      <c r="H435" s="150" t="s">
        <v>21</v>
      </c>
      <c r="I435" s="148">
        <v>1</v>
      </c>
      <c r="J435" s="148">
        <v>34991.15</v>
      </c>
      <c r="K435" s="148">
        <v>4548.85</v>
      </c>
      <c r="L435" s="148">
        <v>39540</v>
      </c>
      <c r="M435" s="157">
        <v>18412.32</v>
      </c>
      <c r="N435" s="155">
        <v>0.3</v>
      </c>
    </row>
    <row r="436" s="3" customFormat="1" spans="1:14">
      <c r="A436" s="147">
        <v>433</v>
      </c>
      <c r="B436" s="148" t="s">
        <v>804</v>
      </c>
      <c r="C436" s="149">
        <v>45358</v>
      </c>
      <c r="D436" s="148" t="s">
        <v>17</v>
      </c>
      <c r="E436" s="148" t="s">
        <v>788</v>
      </c>
      <c r="F436" s="148" t="s">
        <v>789</v>
      </c>
      <c r="G436" s="150" t="s">
        <v>20</v>
      </c>
      <c r="H436" s="150" t="s">
        <v>21</v>
      </c>
      <c r="I436" s="148">
        <v>1</v>
      </c>
      <c r="J436" s="148">
        <v>33398.23</v>
      </c>
      <c r="K436" s="148">
        <v>4341.77</v>
      </c>
      <c r="L436" s="148">
        <v>37740</v>
      </c>
      <c r="M436" s="157">
        <v>16720.28</v>
      </c>
      <c r="N436" s="155">
        <v>0.3</v>
      </c>
    </row>
    <row r="437" s="3" customFormat="1" spans="1:14">
      <c r="A437" s="147">
        <v>434</v>
      </c>
      <c r="B437" s="148" t="s">
        <v>805</v>
      </c>
      <c r="C437" s="149">
        <v>45358</v>
      </c>
      <c r="D437" s="148" t="s">
        <v>17</v>
      </c>
      <c r="E437" s="148" t="s">
        <v>788</v>
      </c>
      <c r="F437" s="148" t="s">
        <v>789</v>
      </c>
      <c r="G437" s="150" t="s">
        <v>20</v>
      </c>
      <c r="H437" s="150" t="s">
        <v>21</v>
      </c>
      <c r="I437" s="148">
        <v>1</v>
      </c>
      <c r="J437" s="148">
        <v>34991.15</v>
      </c>
      <c r="K437" s="148">
        <v>4548.85</v>
      </c>
      <c r="L437" s="148">
        <v>39540</v>
      </c>
      <c r="M437" s="157">
        <v>18686.24</v>
      </c>
      <c r="N437" s="155">
        <v>0.3</v>
      </c>
    </row>
    <row r="438" s="3" customFormat="1" spans="1:14">
      <c r="A438" s="147">
        <v>435</v>
      </c>
      <c r="B438" s="148" t="s">
        <v>806</v>
      </c>
      <c r="C438" s="149">
        <v>45358</v>
      </c>
      <c r="D438" s="148" t="s">
        <v>17</v>
      </c>
      <c r="E438" s="148" t="s">
        <v>788</v>
      </c>
      <c r="F438" s="148" t="s">
        <v>789</v>
      </c>
      <c r="G438" s="150" t="s">
        <v>20</v>
      </c>
      <c r="H438" s="150" t="s">
        <v>21</v>
      </c>
      <c r="I438" s="148">
        <v>1</v>
      </c>
      <c r="J438" s="148">
        <v>33398.23</v>
      </c>
      <c r="K438" s="148">
        <v>4341.77</v>
      </c>
      <c r="L438" s="148">
        <v>37740</v>
      </c>
      <c r="M438" s="157">
        <v>16564.73</v>
      </c>
      <c r="N438" s="155">
        <v>0.3</v>
      </c>
    </row>
    <row r="439" s="3" customFormat="1" spans="1:14">
      <c r="A439" s="147">
        <v>436</v>
      </c>
      <c r="B439" s="148" t="s">
        <v>807</v>
      </c>
      <c r="C439" s="149">
        <v>45358</v>
      </c>
      <c r="D439" s="148" t="s">
        <v>17</v>
      </c>
      <c r="E439" s="148" t="s">
        <v>788</v>
      </c>
      <c r="F439" s="148" t="s">
        <v>789</v>
      </c>
      <c r="G439" s="150" t="s">
        <v>20</v>
      </c>
      <c r="H439" s="150" t="s">
        <v>21</v>
      </c>
      <c r="I439" s="148">
        <v>1</v>
      </c>
      <c r="J439" s="148">
        <v>34991.15</v>
      </c>
      <c r="K439" s="148">
        <v>4548.85</v>
      </c>
      <c r="L439" s="148">
        <v>39540</v>
      </c>
      <c r="M439" s="157">
        <v>18696.84</v>
      </c>
      <c r="N439" s="155">
        <v>0.3</v>
      </c>
    </row>
    <row r="440" s="3" customFormat="1" spans="1:14">
      <c r="A440" s="147">
        <v>437</v>
      </c>
      <c r="B440" s="148" t="s">
        <v>808</v>
      </c>
      <c r="C440" s="149">
        <v>45358</v>
      </c>
      <c r="D440" s="148" t="s">
        <v>17</v>
      </c>
      <c r="E440" s="148" t="s">
        <v>788</v>
      </c>
      <c r="F440" s="148" t="s">
        <v>789</v>
      </c>
      <c r="G440" s="150" t="s">
        <v>20</v>
      </c>
      <c r="H440" s="150" t="s">
        <v>21</v>
      </c>
      <c r="I440" s="148">
        <v>1</v>
      </c>
      <c r="J440" s="148">
        <v>33398.23</v>
      </c>
      <c r="K440" s="148">
        <v>4341.77</v>
      </c>
      <c r="L440" s="148">
        <v>37740</v>
      </c>
      <c r="M440" s="157">
        <v>16571.39</v>
      </c>
      <c r="N440" s="155">
        <v>0.3</v>
      </c>
    </row>
    <row r="441" s="3" customFormat="1" spans="1:14">
      <c r="A441" s="147">
        <v>438</v>
      </c>
      <c r="B441" s="148" t="s">
        <v>809</v>
      </c>
      <c r="C441" s="149">
        <v>45264</v>
      </c>
      <c r="D441" s="148" t="s">
        <v>100</v>
      </c>
      <c r="E441" s="148" t="s">
        <v>810</v>
      </c>
      <c r="F441" s="148" t="s">
        <v>811</v>
      </c>
      <c r="G441" s="150" t="s">
        <v>20</v>
      </c>
      <c r="H441" s="150" t="s">
        <v>21</v>
      </c>
      <c r="I441" s="148">
        <v>1</v>
      </c>
      <c r="J441" s="148">
        <v>55243.36</v>
      </c>
      <c r="K441" s="148">
        <v>7181.64</v>
      </c>
      <c r="L441" s="148">
        <v>62425</v>
      </c>
      <c r="M441" s="157">
        <v>28088.52</v>
      </c>
      <c r="N441" s="155">
        <v>0.55</v>
      </c>
    </row>
    <row r="442" s="3" customFormat="1" spans="1:14">
      <c r="A442" s="147">
        <v>439</v>
      </c>
      <c r="B442" s="148" t="s">
        <v>812</v>
      </c>
      <c r="C442" s="149">
        <v>45264</v>
      </c>
      <c r="D442" s="148" t="s">
        <v>100</v>
      </c>
      <c r="E442" s="148" t="s">
        <v>810</v>
      </c>
      <c r="F442" s="148" t="s">
        <v>811</v>
      </c>
      <c r="G442" s="150" t="s">
        <v>20</v>
      </c>
      <c r="H442" s="150" t="s">
        <v>21</v>
      </c>
      <c r="I442" s="148">
        <v>1</v>
      </c>
      <c r="J442" s="148">
        <v>55243.36</v>
      </c>
      <c r="K442" s="148">
        <v>7181.64</v>
      </c>
      <c r="L442" s="148">
        <v>62425</v>
      </c>
      <c r="M442" s="157">
        <v>28136.35</v>
      </c>
      <c r="N442" s="155">
        <v>0.55</v>
      </c>
    </row>
    <row r="443" s="3" customFormat="1" spans="1:14">
      <c r="A443" s="147">
        <v>440</v>
      </c>
      <c r="B443" s="148" t="s">
        <v>813</v>
      </c>
      <c r="C443" s="149">
        <v>45264</v>
      </c>
      <c r="D443" s="148" t="s">
        <v>100</v>
      </c>
      <c r="E443" s="148" t="s">
        <v>810</v>
      </c>
      <c r="F443" s="148" t="s">
        <v>811</v>
      </c>
      <c r="G443" s="150" t="s">
        <v>20</v>
      </c>
      <c r="H443" s="150" t="s">
        <v>21</v>
      </c>
      <c r="I443" s="148">
        <v>1</v>
      </c>
      <c r="J443" s="148">
        <v>55243.36</v>
      </c>
      <c r="K443" s="148">
        <v>7181.64</v>
      </c>
      <c r="L443" s="148">
        <v>62425</v>
      </c>
      <c r="M443" s="157">
        <v>28136.35</v>
      </c>
      <c r="N443" s="155">
        <v>0.55</v>
      </c>
    </row>
    <row r="444" s="3" customFormat="1" spans="1:14">
      <c r="A444" s="147">
        <v>441</v>
      </c>
      <c r="B444" s="148" t="s">
        <v>814</v>
      </c>
      <c r="C444" s="149">
        <v>45264</v>
      </c>
      <c r="D444" s="148" t="s">
        <v>100</v>
      </c>
      <c r="E444" s="148" t="s">
        <v>810</v>
      </c>
      <c r="F444" s="148" t="s">
        <v>811</v>
      </c>
      <c r="G444" s="150" t="s">
        <v>20</v>
      </c>
      <c r="H444" s="150" t="s">
        <v>21</v>
      </c>
      <c r="I444" s="148">
        <v>1</v>
      </c>
      <c r="J444" s="148">
        <v>55243.37</v>
      </c>
      <c r="K444" s="148">
        <v>7181.63</v>
      </c>
      <c r="L444" s="148">
        <v>62425</v>
      </c>
      <c r="M444" s="157">
        <v>28136.35</v>
      </c>
      <c r="N444" s="155">
        <v>0.55</v>
      </c>
    </row>
    <row r="445" s="3" customFormat="1" spans="1:14">
      <c r="A445" s="147">
        <v>442</v>
      </c>
      <c r="B445" s="148" t="s">
        <v>815</v>
      </c>
      <c r="C445" s="149">
        <v>45408</v>
      </c>
      <c r="D445" s="148" t="s">
        <v>192</v>
      </c>
      <c r="E445" s="148" t="s">
        <v>816</v>
      </c>
      <c r="F445" s="148" t="s">
        <v>789</v>
      </c>
      <c r="G445" s="150" t="s">
        <v>20</v>
      </c>
      <c r="H445" s="150" t="s">
        <v>21</v>
      </c>
      <c r="I445" s="148">
        <v>1</v>
      </c>
      <c r="J445" s="148">
        <v>23327.43</v>
      </c>
      <c r="K445" s="148">
        <v>3032.57</v>
      </c>
      <c r="L445" s="148">
        <v>26360</v>
      </c>
      <c r="M445" s="157">
        <v>13282.36</v>
      </c>
      <c r="N445" s="155">
        <v>0.2</v>
      </c>
    </row>
    <row r="446" s="3" customFormat="1" spans="1:14">
      <c r="A446" s="147">
        <v>443</v>
      </c>
      <c r="B446" s="148" t="s">
        <v>817</v>
      </c>
      <c r="C446" s="149">
        <v>45408</v>
      </c>
      <c r="D446" s="148" t="s">
        <v>192</v>
      </c>
      <c r="E446" s="148" t="s">
        <v>816</v>
      </c>
      <c r="F446" s="148" t="s">
        <v>789</v>
      </c>
      <c r="G446" s="150" t="s">
        <v>20</v>
      </c>
      <c r="H446" s="150" t="s">
        <v>21</v>
      </c>
      <c r="I446" s="148">
        <v>1</v>
      </c>
      <c r="J446" s="148">
        <v>22265.49</v>
      </c>
      <c r="K446" s="148">
        <v>2894.51</v>
      </c>
      <c r="L446" s="148">
        <v>25160</v>
      </c>
      <c r="M446" s="157">
        <v>11689.27</v>
      </c>
      <c r="N446" s="155">
        <v>0.2</v>
      </c>
    </row>
    <row r="447" s="3" customFormat="1" spans="1:14">
      <c r="A447" s="147">
        <v>444</v>
      </c>
      <c r="B447" s="148" t="s">
        <v>818</v>
      </c>
      <c r="C447" s="149">
        <v>45408</v>
      </c>
      <c r="D447" s="148" t="s">
        <v>192</v>
      </c>
      <c r="E447" s="148" t="s">
        <v>816</v>
      </c>
      <c r="F447" s="148" t="s">
        <v>789</v>
      </c>
      <c r="G447" s="150" t="s">
        <v>20</v>
      </c>
      <c r="H447" s="150" t="s">
        <v>21</v>
      </c>
      <c r="I447" s="148">
        <v>1</v>
      </c>
      <c r="J447" s="148">
        <v>23327.43</v>
      </c>
      <c r="K447" s="148">
        <v>3032.57</v>
      </c>
      <c r="L447" s="148">
        <v>26360</v>
      </c>
      <c r="M447" s="157">
        <v>13280.88</v>
      </c>
      <c r="N447" s="155">
        <v>0.2</v>
      </c>
    </row>
    <row r="448" s="3" customFormat="1" spans="1:14">
      <c r="A448" s="147">
        <v>445</v>
      </c>
      <c r="B448" s="148" t="s">
        <v>819</v>
      </c>
      <c r="C448" s="149">
        <v>45408</v>
      </c>
      <c r="D448" s="148" t="s">
        <v>192</v>
      </c>
      <c r="E448" s="148" t="s">
        <v>816</v>
      </c>
      <c r="F448" s="148" t="s">
        <v>789</v>
      </c>
      <c r="G448" s="150" t="s">
        <v>20</v>
      </c>
      <c r="H448" s="150" t="s">
        <v>21</v>
      </c>
      <c r="I448" s="148">
        <v>1</v>
      </c>
      <c r="J448" s="148">
        <v>22265.49</v>
      </c>
      <c r="K448" s="148">
        <v>2894.51</v>
      </c>
      <c r="L448" s="148">
        <v>25160</v>
      </c>
      <c r="M448" s="157">
        <v>11689.27</v>
      </c>
      <c r="N448" s="155">
        <v>0.2</v>
      </c>
    </row>
    <row r="449" s="3" customFormat="1" spans="1:14">
      <c r="A449" s="147">
        <v>446</v>
      </c>
      <c r="B449" s="148" t="s">
        <v>820</v>
      </c>
      <c r="C449" s="149">
        <v>45408</v>
      </c>
      <c r="D449" s="148" t="s">
        <v>192</v>
      </c>
      <c r="E449" s="148" t="s">
        <v>816</v>
      </c>
      <c r="F449" s="148" t="s">
        <v>789</v>
      </c>
      <c r="G449" s="150" t="s">
        <v>20</v>
      </c>
      <c r="H449" s="150" t="s">
        <v>21</v>
      </c>
      <c r="I449" s="148">
        <v>1</v>
      </c>
      <c r="J449" s="148">
        <v>23327.44</v>
      </c>
      <c r="K449" s="148">
        <v>3032.56</v>
      </c>
      <c r="L449" s="148">
        <v>26360</v>
      </c>
      <c r="M449" s="157">
        <v>13301.18</v>
      </c>
      <c r="N449" s="155">
        <v>0.2</v>
      </c>
    </row>
    <row r="450" s="3" customFormat="1" spans="1:14">
      <c r="A450" s="147">
        <v>447</v>
      </c>
      <c r="B450" s="148" t="s">
        <v>821</v>
      </c>
      <c r="C450" s="149">
        <v>45408</v>
      </c>
      <c r="D450" s="148" t="s">
        <v>192</v>
      </c>
      <c r="E450" s="148" t="s">
        <v>816</v>
      </c>
      <c r="F450" s="148" t="s">
        <v>789</v>
      </c>
      <c r="G450" s="150" t="s">
        <v>20</v>
      </c>
      <c r="H450" s="150" t="s">
        <v>21</v>
      </c>
      <c r="I450" s="148">
        <v>1</v>
      </c>
      <c r="J450" s="148">
        <v>22265.48</v>
      </c>
      <c r="K450" s="148">
        <v>2894.52</v>
      </c>
      <c r="L450" s="148">
        <v>25160</v>
      </c>
      <c r="M450" s="157">
        <v>11731.34</v>
      </c>
      <c r="N450" s="155">
        <v>0.2</v>
      </c>
    </row>
    <row r="451" s="3" customFormat="1" spans="1:14">
      <c r="A451" s="147">
        <v>448</v>
      </c>
      <c r="B451" s="148" t="s">
        <v>822</v>
      </c>
      <c r="C451" s="149">
        <v>45441</v>
      </c>
      <c r="D451" s="148" t="s">
        <v>399</v>
      </c>
      <c r="E451" s="148" t="s">
        <v>823</v>
      </c>
      <c r="F451" s="148" t="s">
        <v>824</v>
      </c>
      <c r="G451" s="150" t="s">
        <v>20</v>
      </c>
      <c r="H451" s="150" t="s">
        <v>21</v>
      </c>
      <c r="I451" s="148">
        <v>1</v>
      </c>
      <c r="J451" s="148">
        <v>35398.23</v>
      </c>
      <c r="K451" s="148">
        <v>4601.77</v>
      </c>
      <c r="L451" s="148">
        <v>40000</v>
      </c>
      <c r="M451" s="157">
        <v>15113.42</v>
      </c>
      <c r="N451" s="155">
        <v>0.41</v>
      </c>
    </row>
    <row r="452" s="3" customFormat="1" spans="1:14">
      <c r="A452" s="147">
        <v>449</v>
      </c>
      <c r="B452" s="148" t="s">
        <v>825</v>
      </c>
      <c r="C452" s="149">
        <v>45441</v>
      </c>
      <c r="D452" s="148" t="s">
        <v>399</v>
      </c>
      <c r="E452" s="148" t="s">
        <v>823</v>
      </c>
      <c r="F452" s="148" t="s">
        <v>824</v>
      </c>
      <c r="G452" s="150" t="s">
        <v>20</v>
      </c>
      <c r="H452" s="150" t="s">
        <v>21</v>
      </c>
      <c r="I452" s="148">
        <v>1</v>
      </c>
      <c r="J452" s="148">
        <v>35398.23</v>
      </c>
      <c r="K452" s="148">
        <v>4601.77</v>
      </c>
      <c r="L452" s="148">
        <v>40000</v>
      </c>
      <c r="M452" s="157">
        <v>15135.28</v>
      </c>
      <c r="N452" s="155">
        <v>0.41</v>
      </c>
    </row>
    <row r="453" s="3" customFormat="1" spans="1:14">
      <c r="A453" s="147">
        <v>450</v>
      </c>
      <c r="B453" s="148" t="s">
        <v>826</v>
      </c>
      <c r="C453" s="149">
        <v>45441</v>
      </c>
      <c r="D453" s="148" t="s">
        <v>399</v>
      </c>
      <c r="E453" s="148" t="s">
        <v>823</v>
      </c>
      <c r="F453" s="148" t="s">
        <v>824</v>
      </c>
      <c r="G453" s="150" t="s">
        <v>20</v>
      </c>
      <c r="H453" s="150" t="s">
        <v>21</v>
      </c>
      <c r="I453" s="148">
        <v>1</v>
      </c>
      <c r="J453" s="148">
        <v>35398.23</v>
      </c>
      <c r="K453" s="148">
        <v>4601.77</v>
      </c>
      <c r="L453" s="148">
        <v>40000</v>
      </c>
      <c r="M453" s="157">
        <v>15113.4</v>
      </c>
      <c r="N453" s="155">
        <v>0.41</v>
      </c>
    </row>
    <row r="454" s="3" customFormat="1" spans="1:14">
      <c r="A454" s="147">
        <v>451</v>
      </c>
      <c r="B454" s="148" t="s">
        <v>827</v>
      </c>
      <c r="C454" s="149">
        <v>45238</v>
      </c>
      <c r="D454" s="148" t="s">
        <v>311</v>
      </c>
      <c r="E454" s="148" t="s">
        <v>828</v>
      </c>
      <c r="F454" s="148" t="s">
        <v>829</v>
      </c>
      <c r="G454" s="150" t="s">
        <v>20</v>
      </c>
      <c r="H454" s="150" t="s">
        <v>21</v>
      </c>
      <c r="I454" s="148">
        <v>1</v>
      </c>
      <c r="J454" s="148">
        <v>14227.96</v>
      </c>
      <c r="K454" s="148">
        <v>1849.64</v>
      </c>
      <c r="L454" s="148">
        <v>16077.6</v>
      </c>
      <c r="M454" s="157">
        <v>9471.92</v>
      </c>
      <c r="N454" s="155">
        <v>0.15</v>
      </c>
    </row>
    <row r="455" s="3" customFormat="1" spans="1:14">
      <c r="A455" s="147">
        <v>452</v>
      </c>
      <c r="B455" s="148" t="s">
        <v>830</v>
      </c>
      <c r="C455" s="149">
        <v>45238</v>
      </c>
      <c r="D455" s="148" t="s">
        <v>311</v>
      </c>
      <c r="E455" s="148" t="s">
        <v>828</v>
      </c>
      <c r="F455" s="148" t="s">
        <v>829</v>
      </c>
      <c r="G455" s="150" t="s">
        <v>20</v>
      </c>
      <c r="H455" s="150" t="s">
        <v>21</v>
      </c>
      <c r="I455" s="148">
        <v>1</v>
      </c>
      <c r="J455" s="148">
        <v>13622.26</v>
      </c>
      <c r="K455" s="148">
        <v>1770.89</v>
      </c>
      <c r="L455" s="148">
        <v>15393.15</v>
      </c>
      <c r="M455" s="157">
        <v>9377.9</v>
      </c>
      <c r="N455" s="155">
        <v>0.15</v>
      </c>
    </row>
    <row r="456" s="3" customFormat="1" spans="1:14">
      <c r="A456" s="147">
        <v>453</v>
      </c>
      <c r="B456" s="148" t="s">
        <v>831</v>
      </c>
      <c r="C456" s="149">
        <v>45238</v>
      </c>
      <c r="D456" s="148" t="s">
        <v>311</v>
      </c>
      <c r="E456" s="148" t="s">
        <v>828</v>
      </c>
      <c r="F456" s="148" t="s">
        <v>829</v>
      </c>
      <c r="G456" s="150" t="s">
        <v>20</v>
      </c>
      <c r="H456" s="150" t="s">
        <v>21</v>
      </c>
      <c r="I456" s="148">
        <v>1</v>
      </c>
      <c r="J456" s="148">
        <v>13622.26</v>
      </c>
      <c r="K456" s="148">
        <v>1770.89</v>
      </c>
      <c r="L456" s="148">
        <v>15393.15</v>
      </c>
      <c r="M456" s="157">
        <v>9377.9</v>
      </c>
      <c r="N456" s="155">
        <v>0.15</v>
      </c>
    </row>
    <row r="457" s="3" customFormat="1" spans="1:14">
      <c r="A457" s="147">
        <v>454</v>
      </c>
      <c r="B457" s="148" t="s">
        <v>832</v>
      </c>
      <c r="C457" s="149">
        <v>45268</v>
      </c>
      <c r="D457" s="148" t="s">
        <v>311</v>
      </c>
      <c r="E457" s="148" t="s">
        <v>828</v>
      </c>
      <c r="F457" s="148" t="s">
        <v>829</v>
      </c>
      <c r="G457" s="150" t="s">
        <v>20</v>
      </c>
      <c r="H457" s="150" t="s">
        <v>21</v>
      </c>
      <c r="I457" s="148">
        <v>1</v>
      </c>
      <c r="J457" s="148">
        <v>16186.99</v>
      </c>
      <c r="K457" s="148">
        <v>2104.31</v>
      </c>
      <c r="L457" s="148">
        <v>18291.3</v>
      </c>
      <c r="M457" s="157">
        <v>10947.4</v>
      </c>
      <c r="N457" s="155">
        <v>0.15</v>
      </c>
    </row>
    <row r="458" s="3" customFormat="1" spans="1:14">
      <c r="A458" s="147">
        <v>455</v>
      </c>
      <c r="B458" s="148" t="s">
        <v>833</v>
      </c>
      <c r="C458" s="149">
        <v>45268</v>
      </c>
      <c r="D458" s="148" t="s">
        <v>311</v>
      </c>
      <c r="E458" s="148" t="s">
        <v>828</v>
      </c>
      <c r="F458" s="148" t="s">
        <v>829</v>
      </c>
      <c r="G458" s="150" t="s">
        <v>20</v>
      </c>
      <c r="H458" s="150" t="s">
        <v>21</v>
      </c>
      <c r="I458" s="148">
        <v>1</v>
      </c>
      <c r="J458" s="148">
        <v>15594.16</v>
      </c>
      <c r="K458" s="148">
        <v>2027.24</v>
      </c>
      <c r="L458" s="148">
        <v>17621.4</v>
      </c>
      <c r="M458" s="157">
        <v>10996.08</v>
      </c>
      <c r="N458" s="155">
        <v>0.15</v>
      </c>
    </row>
    <row r="459" s="3" customFormat="1" spans="1:14">
      <c r="A459" s="147">
        <v>456</v>
      </c>
      <c r="B459" s="148" t="s">
        <v>834</v>
      </c>
      <c r="C459" s="149">
        <v>45268</v>
      </c>
      <c r="D459" s="148" t="s">
        <v>311</v>
      </c>
      <c r="E459" s="148" t="s">
        <v>828</v>
      </c>
      <c r="F459" s="148" t="s">
        <v>829</v>
      </c>
      <c r="G459" s="150" t="s">
        <v>20</v>
      </c>
      <c r="H459" s="150" t="s">
        <v>21</v>
      </c>
      <c r="I459" s="148">
        <v>1</v>
      </c>
      <c r="J459" s="148">
        <v>15594.16</v>
      </c>
      <c r="K459" s="148">
        <v>2027.24</v>
      </c>
      <c r="L459" s="148">
        <v>17621.4</v>
      </c>
      <c r="M459" s="157">
        <v>10996.08</v>
      </c>
      <c r="N459" s="155">
        <v>0.15</v>
      </c>
    </row>
    <row r="460" s="3" customFormat="1" spans="1:14">
      <c r="A460" s="147">
        <v>457</v>
      </c>
      <c r="B460" s="148" t="s">
        <v>835</v>
      </c>
      <c r="C460" s="149">
        <v>45266</v>
      </c>
      <c r="D460" s="148" t="s">
        <v>311</v>
      </c>
      <c r="E460" s="148" t="s">
        <v>836</v>
      </c>
      <c r="F460" s="148" t="s">
        <v>837</v>
      </c>
      <c r="G460" s="150" t="s">
        <v>20</v>
      </c>
      <c r="H460" s="150" t="s">
        <v>21</v>
      </c>
      <c r="I460" s="148">
        <v>1</v>
      </c>
      <c r="J460" s="148">
        <v>45663.72</v>
      </c>
      <c r="K460" s="148">
        <v>5936.28</v>
      </c>
      <c r="L460" s="148">
        <v>51600</v>
      </c>
      <c r="M460" s="157">
        <v>24479.05</v>
      </c>
      <c r="N460" s="155">
        <v>0.6</v>
      </c>
    </row>
    <row r="461" s="3" customFormat="1" spans="1:14">
      <c r="A461" s="147">
        <v>458</v>
      </c>
      <c r="B461" s="148" t="s">
        <v>838</v>
      </c>
      <c r="C461" s="149">
        <v>45266</v>
      </c>
      <c r="D461" s="148" t="s">
        <v>311</v>
      </c>
      <c r="E461" s="148" t="s">
        <v>836</v>
      </c>
      <c r="F461" s="148" t="s">
        <v>837</v>
      </c>
      <c r="G461" s="150" t="s">
        <v>20</v>
      </c>
      <c r="H461" s="150" t="s">
        <v>21</v>
      </c>
      <c r="I461" s="148">
        <v>1</v>
      </c>
      <c r="J461" s="148">
        <v>45663.71</v>
      </c>
      <c r="K461" s="148">
        <v>5936.29</v>
      </c>
      <c r="L461" s="148">
        <v>51600</v>
      </c>
      <c r="M461" s="157">
        <v>24163.89</v>
      </c>
      <c r="N461" s="155">
        <v>0.6</v>
      </c>
    </row>
    <row r="462" s="3" customFormat="1" spans="1:14">
      <c r="A462" s="147">
        <v>459</v>
      </c>
      <c r="B462" s="148" t="s">
        <v>839</v>
      </c>
      <c r="C462" s="149">
        <v>45266</v>
      </c>
      <c r="D462" s="148" t="s">
        <v>311</v>
      </c>
      <c r="E462" s="148" t="s">
        <v>836</v>
      </c>
      <c r="F462" s="148" t="s">
        <v>837</v>
      </c>
      <c r="G462" s="150" t="s">
        <v>20</v>
      </c>
      <c r="H462" s="150" t="s">
        <v>21</v>
      </c>
      <c r="I462" s="148">
        <v>1</v>
      </c>
      <c r="J462" s="148">
        <v>49380.53</v>
      </c>
      <c r="K462" s="148">
        <v>6419.47</v>
      </c>
      <c r="L462" s="148">
        <v>55800</v>
      </c>
      <c r="M462" s="157">
        <v>28254.58</v>
      </c>
      <c r="N462" s="155">
        <v>0.6</v>
      </c>
    </row>
    <row r="463" s="3" customFormat="1" spans="1:14">
      <c r="A463" s="147">
        <v>460</v>
      </c>
      <c r="B463" s="148" t="s">
        <v>840</v>
      </c>
      <c r="C463" s="149">
        <v>45266</v>
      </c>
      <c r="D463" s="148" t="s">
        <v>311</v>
      </c>
      <c r="E463" s="148" t="s">
        <v>836</v>
      </c>
      <c r="F463" s="148" t="s">
        <v>837</v>
      </c>
      <c r="G463" s="150" t="s">
        <v>20</v>
      </c>
      <c r="H463" s="150" t="s">
        <v>21</v>
      </c>
      <c r="I463" s="148">
        <v>1</v>
      </c>
      <c r="J463" s="148">
        <v>49380.53</v>
      </c>
      <c r="K463" s="148">
        <v>6419.47</v>
      </c>
      <c r="L463" s="148">
        <v>55800</v>
      </c>
      <c r="M463" s="157">
        <v>28254.61</v>
      </c>
      <c r="N463" s="155">
        <v>0.6</v>
      </c>
    </row>
    <row r="464" s="3" customFormat="1" spans="1:14">
      <c r="A464" s="147">
        <v>461</v>
      </c>
      <c r="B464" s="148" t="s">
        <v>841</v>
      </c>
      <c r="C464" s="149">
        <v>45231</v>
      </c>
      <c r="D464" s="148" t="s">
        <v>42</v>
      </c>
      <c r="E464" s="148" t="s">
        <v>842</v>
      </c>
      <c r="F464" s="148" t="s">
        <v>843</v>
      </c>
      <c r="G464" s="150" t="s">
        <v>57</v>
      </c>
      <c r="H464" s="150" t="s">
        <v>58</v>
      </c>
      <c r="I464" s="148">
        <v>1</v>
      </c>
      <c r="J464" s="148">
        <v>31345.14</v>
      </c>
      <c r="K464" s="148">
        <v>4074.86</v>
      </c>
      <c r="L464" s="148">
        <v>35420</v>
      </c>
      <c r="M464" s="157">
        <v>24522.56</v>
      </c>
      <c r="N464" s="155">
        <v>0.35</v>
      </c>
    </row>
    <row r="465" s="3" customFormat="1" spans="1:14">
      <c r="A465" s="147">
        <v>462</v>
      </c>
      <c r="B465" s="148" t="s">
        <v>844</v>
      </c>
      <c r="C465" s="149">
        <v>45231</v>
      </c>
      <c r="D465" s="148" t="s">
        <v>42</v>
      </c>
      <c r="E465" s="148" t="s">
        <v>842</v>
      </c>
      <c r="F465" s="148" t="s">
        <v>843</v>
      </c>
      <c r="G465" s="150" t="s">
        <v>57</v>
      </c>
      <c r="H465" s="150" t="s">
        <v>58</v>
      </c>
      <c r="I465" s="148">
        <v>1</v>
      </c>
      <c r="J465" s="148">
        <v>31345.13</v>
      </c>
      <c r="K465" s="148">
        <v>4074.87</v>
      </c>
      <c r="L465" s="148">
        <v>35420</v>
      </c>
      <c r="M465" s="157">
        <v>24522.56</v>
      </c>
      <c r="N465" s="155">
        <v>0.35</v>
      </c>
    </row>
    <row r="466" s="3" customFormat="1" spans="1:14">
      <c r="A466" s="147">
        <v>463</v>
      </c>
      <c r="B466" s="148" t="s">
        <v>845</v>
      </c>
      <c r="C466" s="149">
        <v>45306</v>
      </c>
      <c r="D466" s="148" t="s">
        <v>340</v>
      </c>
      <c r="E466" s="148" t="s">
        <v>846</v>
      </c>
      <c r="F466" s="148" t="s">
        <v>847</v>
      </c>
      <c r="G466" s="150" t="s">
        <v>57</v>
      </c>
      <c r="H466" s="150" t="s">
        <v>58</v>
      </c>
      <c r="I466" s="148">
        <v>1</v>
      </c>
      <c r="J466" s="148">
        <v>20707.97</v>
      </c>
      <c r="K466" s="148">
        <v>2692.03</v>
      </c>
      <c r="L466" s="148">
        <v>23400</v>
      </c>
      <c r="M466" s="157">
        <v>15314.54</v>
      </c>
      <c r="N466" s="155">
        <v>0.2</v>
      </c>
    </row>
    <row r="467" s="3" customFormat="1" spans="1:14">
      <c r="A467" s="147">
        <v>464</v>
      </c>
      <c r="B467" s="148" t="s">
        <v>848</v>
      </c>
      <c r="C467" s="149">
        <v>45302</v>
      </c>
      <c r="D467" s="148" t="s">
        <v>340</v>
      </c>
      <c r="E467" s="148" t="s">
        <v>846</v>
      </c>
      <c r="F467" s="148" t="s">
        <v>847</v>
      </c>
      <c r="G467" s="150" t="s">
        <v>57</v>
      </c>
      <c r="H467" s="150" t="s">
        <v>58</v>
      </c>
      <c r="I467" s="148">
        <v>1</v>
      </c>
      <c r="J467" s="148">
        <v>20707.96</v>
      </c>
      <c r="K467" s="148">
        <v>2692.04</v>
      </c>
      <c r="L467" s="148">
        <v>23400</v>
      </c>
      <c r="M467" s="157">
        <v>14691.85</v>
      </c>
      <c r="N467" s="155">
        <v>0.2</v>
      </c>
    </row>
    <row r="468" s="3" customFormat="1" spans="1:14">
      <c r="A468" s="147">
        <v>465</v>
      </c>
      <c r="B468" s="148" t="s">
        <v>849</v>
      </c>
      <c r="C468" s="149">
        <v>45302</v>
      </c>
      <c r="D468" s="148" t="s">
        <v>340</v>
      </c>
      <c r="E468" s="148" t="s">
        <v>846</v>
      </c>
      <c r="F468" s="148" t="s">
        <v>847</v>
      </c>
      <c r="G468" s="150" t="s">
        <v>57</v>
      </c>
      <c r="H468" s="150" t="s">
        <v>58</v>
      </c>
      <c r="I468" s="148">
        <v>1</v>
      </c>
      <c r="J468" s="148">
        <v>20707.96</v>
      </c>
      <c r="K468" s="148">
        <v>2692.04</v>
      </c>
      <c r="L468" s="148">
        <v>23400</v>
      </c>
      <c r="M468" s="157">
        <v>14727.7</v>
      </c>
      <c r="N468" s="155">
        <v>0.2</v>
      </c>
    </row>
    <row r="469" s="3" customFormat="1" spans="1:14">
      <c r="A469" s="147">
        <v>466</v>
      </c>
      <c r="B469" s="148" t="s">
        <v>850</v>
      </c>
      <c r="C469" s="149">
        <v>45408</v>
      </c>
      <c r="D469" s="148" t="s">
        <v>344</v>
      </c>
      <c r="E469" s="148" t="s">
        <v>851</v>
      </c>
      <c r="F469" s="148" t="s">
        <v>829</v>
      </c>
      <c r="G469" s="150" t="s">
        <v>20</v>
      </c>
      <c r="H469" s="150" t="s">
        <v>21</v>
      </c>
      <c r="I469" s="148">
        <v>1</v>
      </c>
      <c r="J469" s="148">
        <v>56035.4</v>
      </c>
      <c r="K469" s="148">
        <v>7284.6</v>
      </c>
      <c r="L469" s="148">
        <v>63320</v>
      </c>
      <c r="M469" s="157">
        <v>34216.69</v>
      </c>
      <c r="N469" s="155">
        <v>0.4</v>
      </c>
    </row>
    <row r="470" s="3" customFormat="1" spans="1:14">
      <c r="A470" s="147">
        <v>467</v>
      </c>
      <c r="B470" s="148" t="s">
        <v>852</v>
      </c>
      <c r="C470" s="149">
        <v>45408</v>
      </c>
      <c r="D470" s="148" t="s">
        <v>344</v>
      </c>
      <c r="E470" s="148" t="s">
        <v>851</v>
      </c>
      <c r="F470" s="148" t="s">
        <v>829</v>
      </c>
      <c r="G470" s="150" t="s">
        <v>20</v>
      </c>
      <c r="H470" s="150" t="s">
        <v>21</v>
      </c>
      <c r="I470" s="148">
        <v>1</v>
      </c>
      <c r="J470" s="148">
        <v>56035.4</v>
      </c>
      <c r="K470" s="148">
        <v>7284.6</v>
      </c>
      <c r="L470" s="148">
        <v>63320</v>
      </c>
      <c r="M470" s="157">
        <v>34216.69</v>
      </c>
      <c r="N470" s="155">
        <v>0.4</v>
      </c>
    </row>
    <row r="471" s="3" customFormat="1" spans="1:14">
      <c r="A471" s="147">
        <v>468</v>
      </c>
      <c r="B471" s="148" t="s">
        <v>853</v>
      </c>
      <c r="C471" s="149">
        <v>45419</v>
      </c>
      <c r="D471" s="148" t="s">
        <v>344</v>
      </c>
      <c r="E471" s="148" t="s">
        <v>851</v>
      </c>
      <c r="F471" s="148" t="s">
        <v>829</v>
      </c>
      <c r="G471" s="150" t="s">
        <v>20</v>
      </c>
      <c r="H471" s="150" t="s">
        <v>21</v>
      </c>
      <c r="I471" s="148">
        <v>1</v>
      </c>
      <c r="J471" s="148">
        <v>44601.77</v>
      </c>
      <c r="K471" s="148">
        <v>5798.23</v>
      </c>
      <c r="L471" s="148">
        <v>50400</v>
      </c>
      <c r="M471" s="157">
        <v>28380.81</v>
      </c>
      <c r="N471" s="155">
        <v>0.4</v>
      </c>
    </row>
    <row r="472" s="3" customFormat="1" spans="1:14">
      <c r="A472" s="147">
        <v>469</v>
      </c>
      <c r="B472" s="148" t="s">
        <v>854</v>
      </c>
      <c r="C472" s="149">
        <v>45419</v>
      </c>
      <c r="D472" s="148" t="s">
        <v>344</v>
      </c>
      <c r="E472" s="148" t="s">
        <v>851</v>
      </c>
      <c r="F472" s="148" t="s">
        <v>829</v>
      </c>
      <c r="G472" s="150" t="s">
        <v>20</v>
      </c>
      <c r="H472" s="150" t="s">
        <v>21</v>
      </c>
      <c r="I472" s="148">
        <v>1</v>
      </c>
      <c r="J472" s="148">
        <v>44601.77</v>
      </c>
      <c r="K472" s="148">
        <v>5798.23</v>
      </c>
      <c r="L472" s="148">
        <v>50400</v>
      </c>
      <c r="M472" s="157">
        <v>28377.34</v>
      </c>
      <c r="N472" s="155">
        <v>0.4</v>
      </c>
    </row>
    <row r="473" s="3" customFormat="1" spans="1:14">
      <c r="A473" s="147">
        <v>470</v>
      </c>
      <c r="B473" s="148" t="s">
        <v>855</v>
      </c>
      <c r="C473" s="149">
        <v>45408</v>
      </c>
      <c r="D473" s="148" t="s">
        <v>344</v>
      </c>
      <c r="E473" s="148" t="s">
        <v>851</v>
      </c>
      <c r="F473" s="148" t="s">
        <v>829</v>
      </c>
      <c r="G473" s="150" t="s">
        <v>20</v>
      </c>
      <c r="H473" s="150" t="s">
        <v>21</v>
      </c>
      <c r="I473" s="148">
        <v>1</v>
      </c>
      <c r="J473" s="148">
        <v>56035.4</v>
      </c>
      <c r="K473" s="148">
        <v>7284.6</v>
      </c>
      <c r="L473" s="148">
        <v>63320</v>
      </c>
      <c r="M473" s="157">
        <v>34216.69</v>
      </c>
      <c r="N473" s="155">
        <v>0.4</v>
      </c>
    </row>
    <row r="474" s="3" customFormat="1" spans="1:14">
      <c r="A474" s="147">
        <v>471</v>
      </c>
      <c r="B474" s="148" t="s">
        <v>856</v>
      </c>
      <c r="C474" s="149">
        <v>45408</v>
      </c>
      <c r="D474" s="148" t="s">
        <v>344</v>
      </c>
      <c r="E474" s="148" t="s">
        <v>851</v>
      </c>
      <c r="F474" s="148" t="s">
        <v>829</v>
      </c>
      <c r="G474" s="150" t="s">
        <v>20</v>
      </c>
      <c r="H474" s="150" t="s">
        <v>21</v>
      </c>
      <c r="I474" s="148">
        <v>1</v>
      </c>
      <c r="J474" s="148">
        <v>56035.4</v>
      </c>
      <c r="K474" s="148">
        <v>7284.6</v>
      </c>
      <c r="L474" s="148">
        <v>63320</v>
      </c>
      <c r="M474" s="157">
        <v>34143.45</v>
      </c>
      <c r="N474" s="155">
        <v>0.4</v>
      </c>
    </row>
    <row r="475" s="3" customFormat="1" spans="1:14">
      <c r="A475" s="147">
        <v>472</v>
      </c>
      <c r="B475" s="148" t="s">
        <v>857</v>
      </c>
      <c r="C475" s="149">
        <v>45419</v>
      </c>
      <c r="D475" s="148" t="s">
        <v>344</v>
      </c>
      <c r="E475" s="148" t="s">
        <v>851</v>
      </c>
      <c r="F475" s="148" t="s">
        <v>829</v>
      </c>
      <c r="G475" s="150" t="s">
        <v>20</v>
      </c>
      <c r="H475" s="150" t="s">
        <v>21</v>
      </c>
      <c r="I475" s="148">
        <v>1</v>
      </c>
      <c r="J475" s="148">
        <v>56035.4</v>
      </c>
      <c r="K475" s="148">
        <v>7284.6</v>
      </c>
      <c r="L475" s="148">
        <v>63320</v>
      </c>
      <c r="M475" s="157">
        <v>35944.58</v>
      </c>
      <c r="N475" s="155">
        <v>0.4</v>
      </c>
    </row>
    <row r="476" s="3" customFormat="1" spans="1:14">
      <c r="A476" s="147">
        <v>473</v>
      </c>
      <c r="B476" s="148" t="s">
        <v>858</v>
      </c>
      <c r="C476" s="149">
        <v>45419</v>
      </c>
      <c r="D476" s="148" t="s">
        <v>344</v>
      </c>
      <c r="E476" s="148" t="s">
        <v>851</v>
      </c>
      <c r="F476" s="148" t="s">
        <v>829</v>
      </c>
      <c r="G476" s="150" t="s">
        <v>20</v>
      </c>
      <c r="H476" s="150" t="s">
        <v>21</v>
      </c>
      <c r="I476" s="148">
        <v>1</v>
      </c>
      <c r="J476" s="148">
        <v>56035.4</v>
      </c>
      <c r="K476" s="148">
        <v>7284.6</v>
      </c>
      <c r="L476" s="148">
        <v>63320</v>
      </c>
      <c r="M476" s="157">
        <v>35944.58</v>
      </c>
      <c r="N476" s="155">
        <v>0.4</v>
      </c>
    </row>
    <row r="477" s="3" customFormat="1" spans="1:14">
      <c r="A477" s="147">
        <v>474</v>
      </c>
      <c r="B477" s="148" t="s">
        <v>859</v>
      </c>
      <c r="C477" s="149">
        <v>45408</v>
      </c>
      <c r="D477" s="148" t="s">
        <v>344</v>
      </c>
      <c r="E477" s="148" t="s">
        <v>851</v>
      </c>
      <c r="F477" s="148" t="s">
        <v>829</v>
      </c>
      <c r="G477" s="150" t="s">
        <v>20</v>
      </c>
      <c r="H477" s="150" t="s">
        <v>21</v>
      </c>
      <c r="I477" s="148">
        <v>1</v>
      </c>
      <c r="J477" s="148">
        <v>44601.77</v>
      </c>
      <c r="K477" s="148">
        <v>5798.23</v>
      </c>
      <c r="L477" s="148">
        <v>50400</v>
      </c>
      <c r="M477" s="157">
        <v>27740.89</v>
      </c>
      <c r="N477" s="155">
        <v>0.4</v>
      </c>
    </row>
    <row r="478" s="3" customFormat="1" spans="1:14">
      <c r="A478" s="147">
        <v>475</v>
      </c>
      <c r="B478" s="148" t="s">
        <v>860</v>
      </c>
      <c r="C478" s="149">
        <v>45128</v>
      </c>
      <c r="D478" s="148" t="s">
        <v>344</v>
      </c>
      <c r="E478" s="148" t="s">
        <v>851</v>
      </c>
      <c r="F478" s="148" t="s">
        <v>829</v>
      </c>
      <c r="G478" s="150" t="s">
        <v>20</v>
      </c>
      <c r="H478" s="150" t="s">
        <v>21</v>
      </c>
      <c r="I478" s="148">
        <v>1</v>
      </c>
      <c r="J478" s="148">
        <v>56035.4</v>
      </c>
      <c r="K478" s="148">
        <v>7284.6</v>
      </c>
      <c r="L478" s="148">
        <v>63320</v>
      </c>
      <c r="M478" s="157">
        <v>33238.49</v>
      </c>
      <c r="N478" s="155">
        <v>0.4</v>
      </c>
    </row>
    <row r="479" s="3" customFormat="1" spans="1:14">
      <c r="A479" s="147">
        <v>476</v>
      </c>
      <c r="B479" s="148" t="s">
        <v>861</v>
      </c>
      <c r="C479" s="149">
        <v>45128</v>
      </c>
      <c r="D479" s="148" t="s">
        <v>344</v>
      </c>
      <c r="E479" s="148" t="s">
        <v>851</v>
      </c>
      <c r="F479" s="148" t="s">
        <v>829</v>
      </c>
      <c r="G479" s="150" t="s">
        <v>20</v>
      </c>
      <c r="H479" s="150" t="s">
        <v>21</v>
      </c>
      <c r="I479" s="148">
        <v>1</v>
      </c>
      <c r="J479" s="148">
        <v>56035.4</v>
      </c>
      <c r="K479" s="148">
        <v>7284.6</v>
      </c>
      <c r="L479" s="148">
        <v>63320</v>
      </c>
      <c r="M479" s="157">
        <v>33238.49</v>
      </c>
      <c r="N479" s="155">
        <v>0.4</v>
      </c>
    </row>
    <row r="480" s="3" customFormat="1" spans="1:14">
      <c r="A480" s="147">
        <v>477</v>
      </c>
      <c r="B480" s="148" t="s">
        <v>862</v>
      </c>
      <c r="C480" s="149">
        <v>45408</v>
      </c>
      <c r="D480" s="148" t="s">
        <v>344</v>
      </c>
      <c r="E480" s="148" t="s">
        <v>851</v>
      </c>
      <c r="F480" s="148" t="s">
        <v>829</v>
      </c>
      <c r="G480" s="150" t="s">
        <v>20</v>
      </c>
      <c r="H480" s="150" t="s">
        <v>21</v>
      </c>
      <c r="I480" s="148">
        <v>1</v>
      </c>
      <c r="J480" s="148">
        <v>41557.52</v>
      </c>
      <c r="K480" s="148">
        <v>5402.48</v>
      </c>
      <c r="L480" s="148">
        <v>46960</v>
      </c>
      <c r="M480" s="157">
        <v>26172.45</v>
      </c>
      <c r="N480" s="155">
        <v>0.4</v>
      </c>
    </row>
    <row r="481" s="3" customFormat="1" spans="1:14">
      <c r="A481" s="147">
        <v>478</v>
      </c>
      <c r="B481" s="148" t="s">
        <v>863</v>
      </c>
      <c r="C481" s="149">
        <v>45408</v>
      </c>
      <c r="D481" s="148" t="s">
        <v>344</v>
      </c>
      <c r="E481" s="148" t="s">
        <v>851</v>
      </c>
      <c r="F481" s="148" t="s">
        <v>829</v>
      </c>
      <c r="G481" s="150" t="s">
        <v>20</v>
      </c>
      <c r="H481" s="150" t="s">
        <v>21</v>
      </c>
      <c r="I481" s="148">
        <v>1</v>
      </c>
      <c r="J481" s="148">
        <v>41557.52</v>
      </c>
      <c r="K481" s="148">
        <v>5402.48</v>
      </c>
      <c r="L481" s="148">
        <v>46960</v>
      </c>
      <c r="M481" s="157">
        <v>26172.45</v>
      </c>
      <c r="N481" s="155">
        <v>0.4</v>
      </c>
    </row>
    <row r="482" s="3" customFormat="1" spans="1:14">
      <c r="A482" s="147">
        <v>479</v>
      </c>
      <c r="B482" s="148" t="s">
        <v>864</v>
      </c>
      <c r="C482" s="149">
        <v>45408</v>
      </c>
      <c r="D482" s="148" t="s">
        <v>344</v>
      </c>
      <c r="E482" s="148" t="s">
        <v>851</v>
      </c>
      <c r="F482" s="148" t="s">
        <v>829</v>
      </c>
      <c r="G482" s="150" t="s">
        <v>20</v>
      </c>
      <c r="H482" s="150" t="s">
        <v>21</v>
      </c>
      <c r="I482" s="148">
        <v>1</v>
      </c>
      <c r="J482" s="148">
        <v>43079.65</v>
      </c>
      <c r="K482" s="148">
        <v>5600.35</v>
      </c>
      <c r="L482" s="148">
        <v>48680</v>
      </c>
      <c r="M482" s="157">
        <v>26951.35</v>
      </c>
      <c r="N482" s="155">
        <v>0.4</v>
      </c>
    </row>
    <row r="483" s="3" customFormat="1" spans="1:14">
      <c r="A483" s="147">
        <v>480</v>
      </c>
      <c r="B483" s="148" t="s">
        <v>865</v>
      </c>
      <c r="C483" s="149">
        <v>45408</v>
      </c>
      <c r="D483" s="148" t="s">
        <v>344</v>
      </c>
      <c r="E483" s="148" t="s">
        <v>851</v>
      </c>
      <c r="F483" s="148" t="s">
        <v>829</v>
      </c>
      <c r="G483" s="150" t="s">
        <v>20</v>
      </c>
      <c r="H483" s="150" t="s">
        <v>21</v>
      </c>
      <c r="I483" s="148">
        <v>1</v>
      </c>
      <c r="J483" s="148">
        <v>43079.65</v>
      </c>
      <c r="K483" s="148">
        <v>5600.35</v>
      </c>
      <c r="L483" s="148">
        <v>48680</v>
      </c>
      <c r="M483" s="157">
        <v>26951.35</v>
      </c>
      <c r="N483" s="155">
        <v>0.4</v>
      </c>
    </row>
    <row r="484" s="3" customFormat="1" spans="1:14">
      <c r="A484" s="147">
        <v>481</v>
      </c>
      <c r="B484" s="148" t="s">
        <v>866</v>
      </c>
      <c r="C484" s="149">
        <v>45128</v>
      </c>
      <c r="D484" s="148" t="s">
        <v>344</v>
      </c>
      <c r="E484" s="148" t="s">
        <v>851</v>
      </c>
      <c r="F484" s="148" t="s">
        <v>829</v>
      </c>
      <c r="G484" s="150" t="s">
        <v>20</v>
      </c>
      <c r="H484" s="150" t="s">
        <v>21</v>
      </c>
      <c r="I484" s="148">
        <v>1</v>
      </c>
      <c r="J484" s="148">
        <v>56035.4</v>
      </c>
      <c r="K484" s="148">
        <v>7284.6</v>
      </c>
      <c r="L484" s="148">
        <v>63320</v>
      </c>
      <c r="M484" s="157">
        <v>33400.96</v>
      </c>
      <c r="N484" s="155">
        <v>0.4</v>
      </c>
    </row>
    <row r="485" s="3" customFormat="1" spans="1:14">
      <c r="A485" s="147">
        <v>482</v>
      </c>
      <c r="B485" s="148" t="s">
        <v>867</v>
      </c>
      <c r="C485" s="149">
        <v>45128</v>
      </c>
      <c r="D485" s="148" t="s">
        <v>344</v>
      </c>
      <c r="E485" s="148" t="s">
        <v>851</v>
      </c>
      <c r="F485" s="148" t="s">
        <v>829</v>
      </c>
      <c r="G485" s="150" t="s">
        <v>20</v>
      </c>
      <c r="H485" s="150" t="s">
        <v>21</v>
      </c>
      <c r="I485" s="148">
        <v>1</v>
      </c>
      <c r="J485" s="148">
        <v>56035.4</v>
      </c>
      <c r="K485" s="148">
        <v>7284.6</v>
      </c>
      <c r="L485" s="148">
        <v>63320</v>
      </c>
      <c r="M485" s="157">
        <v>33400.96</v>
      </c>
      <c r="N485" s="155">
        <v>0.4</v>
      </c>
    </row>
    <row r="486" s="3" customFormat="1" spans="1:14">
      <c r="A486" s="147">
        <v>483</v>
      </c>
      <c r="B486" s="158" t="s">
        <v>868</v>
      </c>
      <c r="C486" s="149">
        <v>45426</v>
      </c>
      <c r="D486" s="148" t="s">
        <v>311</v>
      </c>
      <c r="E486" s="148" t="s">
        <v>869</v>
      </c>
      <c r="F486" s="148" t="s">
        <v>870</v>
      </c>
      <c r="G486" s="150" t="s">
        <v>20</v>
      </c>
      <c r="H486" s="150" t="s">
        <v>21</v>
      </c>
      <c r="I486" s="148">
        <v>1</v>
      </c>
      <c r="J486" s="148">
        <v>55752.21</v>
      </c>
      <c r="K486" s="148">
        <v>7247.79</v>
      </c>
      <c r="L486" s="148">
        <v>63000</v>
      </c>
      <c r="M486" s="157">
        <v>29067.18</v>
      </c>
      <c r="N486" s="155">
        <v>0.7</v>
      </c>
    </row>
    <row r="487" s="3" customFormat="1" spans="1:14">
      <c r="A487" s="147">
        <v>484</v>
      </c>
      <c r="B487" s="148" t="s">
        <v>871</v>
      </c>
      <c r="C487" s="149">
        <v>44869</v>
      </c>
      <c r="D487" s="148" t="s">
        <v>344</v>
      </c>
      <c r="E487" s="148" t="s">
        <v>872</v>
      </c>
      <c r="F487" s="148" t="s">
        <v>873</v>
      </c>
      <c r="G487" s="150" t="s">
        <v>57</v>
      </c>
      <c r="H487" s="150" t="s">
        <v>58</v>
      </c>
      <c r="I487" s="148">
        <v>1</v>
      </c>
      <c r="J487" s="148">
        <v>10619.47</v>
      </c>
      <c r="K487" s="148">
        <v>1380.53</v>
      </c>
      <c r="L487" s="148">
        <v>12000</v>
      </c>
      <c r="M487" s="157">
        <v>7693.82</v>
      </c>
      <c r="N487" s="155">
        <v>0.1</v>
      </c>
    </row>
    <row r="488" s="3" customFormat="1" spans="1:14">
      <c r="A488" s="147">
        <v>485</v>
      </c>
      <c r="B488" s="148" t="s">
        <v>874</v>
      </c>
      <c r="C488" s="149">
        <v>44861</v>
      </c>
      <c r="D488" s="148" t="s">
        <v>344</v>
      </c>
      <c r="E488" s="148" t="s">
        <v>872</v>
      </c>
      <c r="F488" s="148" t="s">
        <v>873</v>
      </c>
      <c r="G488" s="150" t="s">
        <v>57</v>
      </c>
      <c r="H488" s="150" t="s">
        <v>58</v>
      </c>
      <c r="I488" s="148">
        <v>1</v>
      </c>
      <c r="J488" s="148">
        <v>8849.56</v>
      </c>
      <c r="K488" s="148">
        <v>1150.44</v>
      </c>
      <c r="L488" s="148">
        <v>10000</v>
      </c>
      <c r="M488" s="157">
        <v>5512.9</v>
      </c>
      <c r="N488" s="155">
        <v>0.1</v>
      </c>
    </row>
    <row r="489" s="3" customFormat="1" spans="1:14">
      <c r="A489" s="147">
        <v>486</v>
      </c>
      <c r="B489" s="148" t="s">
        <v>875</v>
      </c>
      <c r="C489" s="149">
        <v>45383</v>
      </c>
      <c r="D489" s="148" t="s">
        <v>245</v>
      </c>
      <c r="E489" s="148" t="s">
        <v>876</v>
      </c>
      <c r="F489" s="148" t="s">
        <v>877</v>
      </c>
      <c r="G489" s="150" t="s">
        <v>20</v>
      </c>
      <c r="H489" s="150" t="s">
        <v>21</v>
      </c>
      <c r="I489" s="148">
        <v>1</v>
      </c>
      <c r="J489" s="148">
        <v>24955.75</v>
      </c>
      <c r="K489" s="148">
        <v>3244.25</v>
      </c>
      <c r="L489" s="148">
        <v>28200</v>
      </c>
      <c r="M489" s="157">
        <v>16143.45</v>
      </c>
      <c r="N489" s="155">
        <v>0.4</v>
      </c>
    </row>
    <row r="490" s="3" customFormat="1" spans="1:14">
      <c r="A490" s="147">
        <v>487</v>
      </c>
      <c r="B490" s="148" t="s">
        <v>878</v>
      </c>
      <c r="C490" s="149">
        <v>45383</v>
      </c>
      <c r="D490" s="148" t="s">
        <v>245</v>
      </c>
      <c r="E490" s="148" t="s">
        <v>876</v>
      </c>
      <c r="F490" s="148" t="s">
        <v>877</v>
      </c>
      <c r="G490" s="150" t="s">
        <v>20</v>
      </c>
      <c r="H490" s="150" t="s">
        <v>21</v>
      </c>
      <c r="I490" s="148">
        <v>1</v>
      </c>
      <c r="J490" s="148">
        <v>24955.75</v>
      </c>
      <c r="K490" s="148">
        <v>3244.25</v>
      </c>
      <c r="L490" s="148">
        <v>28200</v>
      </c>
      <c r="M490" s="157">
        <v>16143.45</v>
      </c>
      <c r="N490" s="155">
        <v>0.4</v>
      </c>
    </row>
    <row r="491" s="3" customFormat="1" spans="1:14">
      <c r="A491" s="147">
        <v>488</v>
      </c>
      <c r="B491" s="148" t="s">
        <v>879</v>
      </c>
      <c r="C491" s="149">
        <v>45383</v>
      </c>
      <c r="D491" s="148" t="s">
        <v>245</v>
      </c>
      <c r="E491" s="148" t="s">
        <v>876</v>
      </c>
      <c r="F491" s="148" t="s">
        <v>877</v>
      </c>
      <c r="G491" s="150" t="s">
        <v>20</v>
      </c>
      <c r="H491" s="150" t="s">
        <v>21</v>
      </c>
      <c r="I491" s="148">
        <v>1</v>
      </c>
      <c r="J491" s="148">
        <v>24955.75</v>
      </c>
      <c r="K491" s="148">
        <v>3244.25</v>
      </c>
      <c r="L491" s="148">
        <v>28200</v>
      </c>
      <c r="M491" s="157">
        <v>16143.45</v>
      </c>
      <c r="N491" s="155">
        <v>0.4</v>
      </c>
    </row>
    <row r="492" s="3" customFormat="1" spans="1:14">
      <c r="A492" s="147">
        <v>489</v>
      </c>
      <c r="B492" s="148" t="s">
        <v>880</v>
      </c>
      <c r="C492" s="149">
        <v>45383</v>
      </c>
      <c r="D492" s="148" t="s">
        <v>245</v>
      </c>
      <c r="E492" s="148" t="s">
        <v>876</v>
      </c>
      <c r="F492" s="148" t="s">
        <v>877</v>
      </c>
      <c r="G492" s="150" t="s">
        <v>20</v>
      </c>
      <c r="H492" s="150" t="s">
        <v>21</v>
      </c>
      <c r="I492" s="148">
        <v>1</v>
      </c>
      <c r="J492" s="148">
        <v>24955.75</v>
      </c>
      <c r="K492" s="148">
        <v>3244.25</v>
      </c>
      <c r="L492" s="148">
        <v>28200</v>
      </c>
      <c r="M492" s="157">
        <v>16143.45</v>
      </c>
      <c r="N492" s="155">
        <v>0.4</v>
      </c>
    </row>
    <row r="493" s="3" customFormat="1" spans="1:14">
      <c r="A493" s="147">
        <v>490</v>
      </c>
      <c r="B493" s="148" t="s">
        <v>881</v>
      </c>
      <c r="C493" s="149">
        <v>45383</v>
      </c>
      <c r="D493" s="148" t="s">
        <v>245</v>
      </c>
      <c r="E493" s="148" t="s">
        <v>876</v>
      </c>
      <c r="F493" s="148" t="s">
        <v>877</v>
      </c>
      <c r="G493" s="150" t="s">
        <v>20</v>
      </c>
      <c r="H493" s="150" t="s">
        <v>21</v>
      </c>
      <c r="I493" s="148">
        <v>1</v>
      </c>
      <c r="J493" s="148">
        <v>24955.75</v>
      </c>
      <c r="K493" s="148">
        <v>3244.25</v>
      </c>
      <c r="L493" s="148">
        <v>28200</v>
      </c>
      <c r="M493" s="157">
        <v>16143.45</v>
      </c>
      <c r="N493" s="155">
        <v>0.4</v>
      </c>
    </row>
    <row r="494" s="3" customFormat="1" spans="1:14">
      <c r="A494" s="147">
        <v>491</v>
      </c>
      <c r="B494" s="148" t="s">
        <v>882</v>
      </c>
      <c r="C494" s="149">
        <v>45383</v>
      </c>
      <c r="D494" s="148" t="s">
        <v>245</v>
      </c>
      <c r="E494" s="148" t="s">
        <v>876</v>
      </c>
      <c r="F494" s="148" t="s">
        <v>877</v>
      </c>
      <c r="G494" s="150" t="s">
        <v>20</v>
      </c>
      <c r="H494" s="150" t="s">
        <v>21</v>
      </c>
      <c r="I494" s="148">
        <v>1</v>
      </c>
      <c r="J494" s="148">
        <v>24955.75</v>
      </c>
      <c r="K494" s="148">
        <v>3244.25</v>
      </c>
      <c r="L494" s="148">
        <v>28200</v>
      </c>
      <c r="M494" s="157">
        <v>16143.45</v>
      </c>
      <c r="N494" s="155">
        <v>0.4</v>
      </c>
    </row>
    <row r="495" s="3" customFormat="1" spans="1:14">
      <c r="A495" s="147">
        <v>492</v>
      </c>
      <c r="B495" s="148" t="s">
        <v>883</v>
      </c>
      <c r="C495" s="149">
        <v>45383</v>
      </c>
      <c r="D495" s="148" t="s">
        <v>245</v>
      </c>
      <c r="E495" s="148" t="s">
        <v>876</v>
      </c>
      <c r="F495" s="148" t="s">
        <v>877</v>
      </c>
      <c r="G495" s="150" t="s">
        <v>20</v>
      </c>
      <c r="H495" s="150" t="s">
        <v>21</v>
      </c>
      <c r="I495" s="148">
        <v>1</v>
      </c>
      <c r="J495" s="148">
        <v>24955.76</v>
      </c>
      <c r="K495" s="148">
        <v>3244.24</v>
      </c>
      <c r="L495" s="148">
        <v>28200</v>
      </c>
      <c r="M495" s="157">
        <v>16143.45</v>
      </c>
      <c r="N495" s="155">
        <v>0.4</v>
      </c>
    </row>
    <row r="496" s="3" customFormat="1" spans="1:14">
      <c r="A496" s="147">
        <v>493</v>
      </c>
      <c r="B496" s="148" t="s">
        <v>884</v>
      </c>
      <c r="C496" s="149">
        <v>45383</v>
      </c>
      <c r="D496" s="148" t="s">
        <v>245</v>
      </c>
      <c r="E496" s="148" t="s">
        <v>876</v>
      </c>
      <c r="F496" s="148" t="s">
        <v>877</v>
      </c>
      <c r="G496" s="150" t="s">
        <v>20</v>
      </c>
      <c r="H496" s="150" t="s">
        <v>21</v>
      </c>
      <c r="I496" s="148">
        <v>1</v>
      </c>
      <c r="J496" s="148">
        <v>24955.76</v>
      </c>
      <c r="K496" s="148">
        <v>3244.24</v>
      </c>
      <c r="L496" s="148">
        <v>28200</v>
      </c>
      <c r="M496" s="157">
        <v>16143.46</v>
      </c>
      <c r="N496" s="155">
        <v>0.4</v>
      </c>
    </row>
    <row r="497" s="3" customFormat="1" spans="1:14">
      <c r="A497" s="147">
        <v>494</v>
      </c>
      <c r="B497" s="148" t="s">
        <v>885</v>
      </c>
      <c r="C497" s="149">
        <v>45267</v>
      </c>
      <c r="D497" s="148" t="s">
        <v>399</v>
      </c>
      <c r="E497" s="148" t="s">
        <v>886</v>
      </c>
      <c r="F497" s="148" t="s">
        <v>887</v>
      </c>
      <c r="G497" s="150" t="s">
        <v>57</v>
      </c>
      <c r="H497" s="150" t="s">
        <v>58</v>
      </c>
      <c r="I497" s="148">
        <v>1</v>
      </c>
      <c r="J497" s="148">
        <v>26991.15</v>
      </c>
      <c r="K497" s="148">
        <v>3508.85</v>
      </c>
      <c r="L497" s="148">
        <v>30500</v>
      </c>
      <c r="M497" s="157">
        <v>21622.91</v>
      </c>
      <c r="N497" s="155">
        <v>0.31</v>
      </c>
    </row>
    <row r="498" s="3" customFormat="1" spans="1:14">
      <c r="A498" s="147">
        <v>495</v>
      </c>
      <c r="B498" s="148" t="s">
        <v>888</v>
      </c>
      <c r="C498" s="149">
        <v>45267</v>
      </c>
      <c r="D498" s="148" t="s">
        <v>399</v>
      </c>
      <c r="E498" s="148" t="s">
        <v>886</v>
      </c>
      <c r="F498" s="148" t="s">
        <v>887</v>
      </c>
      <c r="G498" s="150" t="s">
        <v>57</v>
      </c>
      <c r="H498" s="150" t="s">
        <v>58</v>
      </c>
      <c r="I498" s="148">
        <v>1</v>
      </c>
      <c r="J498" s="148">
        <v>27522.12</v>
      </c>
      <c r="K498" s="148">
        <v>3577.88</v>
      </c>
      <c r="L498" s="148">
        <v>31100</v>
      </c>
      <c r="M498" s="157">
        <v>21240.56</v>
      </c>
      <c r="N498" s="155">
        <v>0.3</v>
      </c>
    </row>
    <row r="499" s="3" customFormat="1" spans="1:14">
      <c r="A499" s="147">
        <v>496</v>
      </c>
      <c r="B499" s="148" t="s">
        <v>889</v>
      </c>
      <c r="C499" s="149">
        <v>45267</v>
      </c>
      <c r="D499" s="148" t="s">
        <v>399</v>
      </c>
      <c r="E499" s="148" t="s">
        <v>890</v>
      </c>
      <c r="F499" s="148" t="s">
        <v>887</v>
      </c>
      <c r="G499" s="150" t="s">
        <v>20</v>
      </c>
      <c r="H499" s="150" t="s">
        <v>21</v>
      </c>
      <c r="I499" s="148">
        <v>1</v>
      </c>
      <c r="J499" s="148">
        <v>22566.37</v>
      </c>
      <c r="K499" s="148">
        <v>2933.63</v>
      </c>
      <c r="L499" s="148">
        <v>25500</v>
      </c>
      <c r="M499" s="157">
        <v>16541.52</v>
      </c>
      <c r="N499" s="155">
        <v>0.3</v>
      </c>
    </row>
    <row r="500" s="3" customFormat="1" spans="1:14">
      <c r="A500" s="147">
        <v>497</v>
      </c>
      <c r="B500" s="148" t="s">
        <v>891</v>
      </c>
      <c r="C500" s="149">
        <v>45439</v>
      </c>
      <c r="D500" s="148" t="s">
        <v>451</v>
      </c>
      <c r="E500" s="148" t="s">
        <v>892</v>
      </c>
      <c r="F500" s="148" t="s">
        <v>893</v>
      </c>
      <c r="G500" s="150" t="s">
        <v>20</v>
      </c>
      <c r="H500" s="150" t="s">
        <v>21</v>
      </c>
      <c r="I500" s="148">
        <v>1</v>
      </c>
      <c r="J500" s="148">
        <v>12831.86</v>
      </c>
      <c r="K500" s="148">
        <v>1668.14</v>
      </c>
      <c r="L500" s="148">
        <v>14500</v>
      </c>
      <c r="M500" s="157">
        <v>10805.89</v>
      </c>
      <c r="N500" s="155">
        <v>0.25</v>
      </c>
    </row>
    <row r="501" s="3" customFormat="1" spans="1:14">
      <c r="A501" s="147">
        <v>498</v>
      </c>
      <c r="B501" s="148" t="s">
        <v>894</v>
      </c>
      <c r="C501" s="149">
        <v>45439</v>
      </c>
      <c r="D501" s="148" t="s">
        <v>451</v>
      </c>
      <c r="E501" s="148" t="s">
        <v>892</v>
      </c>
      <c r="F501" s="148" t="s">
        <v>893</v>
      </c>
      <c r="G501" s="150" t="s">
        <v>20</v>
      </c>
      <c r="H501" s="150" t="s">
        <v>21</v>
      </c>
      <c r="I501" s="148">
        <v>1</v>
      </c>
      <c r="J501" s="148">
        <v>12831.86</v>
      </c>
      <c r="K501" s="148">
        <v>1668.14</v>
      </c>
      <c r="L501" s="148">
        <v>14500</v>
      </c>
      <c r="M501" s="157">
        <v>10725.67</v>
      </c>
      <c r="N501" s="155">
        <v>0.25</v>
      </c>
    </row>
    <row r="502" s="3" customFormat="1" spans="1:14">
      <c r="A502" s="147">
        <v>499</v>
      </c>
      <c r="B502" s="148" t="s">
        <v>895</v>
      </c>
      <c r="C502" s="149">
        <v>45439</v>
      </c>
      <c r="D502" s="148" t="s">
        <v>451</v>
      </c>
      <c r="E502" s="148" t="s">
        <v>892</v>
      </c>
      <c r="F502" s="148" t="s">
        <v>893</v>
      </c>
      <c r="G502" s="150" t="s">
        <v>20</v>
      </c>
      <c r="H502" s="150" t="s">
        <v>21</v>
      </c>
      <c r="I502" s="148">
        <v>1</v>
      </c>
      <c r="J502" s="148">
        <v>12831.86</v>
      </c>
      <c r="K502" s="148">
        <v>1668.14</v>
      </c>
      <c r="L502" s="148">
        <v>14500</v>
      </c>
      <c r="M502" s="157">
        <v>10725.67</v>
      </c>
      <c r="N502" s="155">
        <v>0.25</v>
      </c>
    </row>
    <row r="503" s="3" customFormat="1" spans="1:14">
      <c r="A503" s="147">
        <v>500</v>
      </c>
      <c r="B503" s="148" t="s">
        <v>896</v>
      </c>
      <c r="C503" s="149">
        <v>45439</v>
      </c>
      <c r="D503" s="148" t="s">
        <v>451</v>
      </c>
      <c r="E503" s="148" t="s">
        <v>892</v>
      </c>
      <c r="F503" s="148" t="s">
        <v>893</v>
      </c>
      <c r="G503" s="150" t="s">
        <v>20</v>
      </c>
      <c r="H503" s="150" t="s">
        <v>21</v>
      </c>
      <c r="I503" s="148">
        <v>1</v>
      </c>
      <c r="J503" s="148">
        <v>13274.34</v>
      </c>
      <c r="K503" s="148">
        <v>1725.66</v>
      </c>
      <c r="L503" s="148">
        <v>15000</v>
      </c>
      <c r="M503" s="157">
        <v>11040.17</v>
      </c>
      <c r="N503" s="155">
        <v>0.25</v>
      </c>
    </row>
    <row r="504" s="3" customFormat="1" spans="1:14">
      <c r="A504" s="147">
        <v>501</v>
      </c>
      <c r="B504" s="148" t="s">
        <v>897</v>
      </c>
      <c r="C504" s="149">
        <v>45439</v>
      </c>
      <c r="D504" s="148" t="s">
        <v>451</v>
      </c>
      <c r="E504" s="148" t="s">
        <v>892</v>
      </c>
      <c r="F504" s="148" t="s">
        <v>893</v>
      </c>
      <c r="G504" s="150" t="s">
        <v>20</v>
      </c>
      <c r="H504" s="150" t="s">
        <v>21</v>
      </c>
      <c r="I504" s="148">
        <v>1</v>
      </c>
      <c r="J504" s="148">
        <v>13274.34</v>
      </c>
      <c r="K504" s="148">
        <v>1725.66</v>
      </c>
      <c r="L504" s="148">
        <v>15000</v>
      </c>
      <c r="M504" s="157">
        <v>11040.17</v>
      </c>
      <c r="N504" s="155">
        <v>0.25</v>
      </c>
    </row>
    <row r="505" s="3" customFormat="1" spans="1:14">
      <c r="A505" s="147">
        <v>502</v>
      </c>
      <c r="B505" s="148" t="s">
        <v>898</v>
      </c>
      <c r="C505" s="149">
        <v>45439</v>
      </c>
      <c r="D505" s="148" t="s">
        <v>451</v>
      </c>
      <c r="E505" s="148" t="s">
        <v>892</v>
      </c>
      <c r="F505" s="148" t="s">
        <v>893</v>
      </c>
      <c r="G505" s="150" t="s">
        <v>20</v>
      </c>
      <c r="H505" s="150" t="s">
        <v>21</v>
      </c>
      <c r="I505" s="148">
        <v>1</v>
      </c>
      <c r="J505" s="148">
        <v>13274.34</v>
      </c>
      <c r="K505" s="148">
        <v>1725.66</v>
      </c>
      <c r="L505" s="148">
        <v>15000</v>
      </c>
      <c r="M505" s="157">
        <v>11040.17</v>
      </c>
      <c r="N505" s="155">
        <v>0.25</v>
      </c>
    </row>
    <row r="506" s="3" customFormat="1" spans="1:14">
      <c r="A506" s="147">
        <v>503</v>
      </c>
      <c r="B506" s="148" t="s">
        <v>899</v>
      </c>
      <c r="C506" s="149">
        <v>45439</v>
      </c>
      <c r="D506" s="148" t="s">
        <v>451</v>
      </c>
      <c r="E506" s="148" t="s">
        <v>892</v>
      </c>
      <c r="F506" s="148" t="s">
        <v>893</v>
      </c>
      <c r="G506" s="150" t="s">
        <v>20</v>
      </c>
      <c r="H506" s="150" t="s">
        <v>21</v>
      </c>
      <c r="I506" s="148">
        <v>1</v>
      </c>
      <c r="J506" s="148">
        <v>13274.33</v>
      </c>
      <c r="K506" s="148">
        <v>1725.67</v>
      </c>
      <c r="L506" s="148">
        <v>15000</v>
      </c>
      <c r="M506" s="157">
        <v>11040.17</v>
      </c>
      <c r="N506" s="155">
        <v>0.25</v>
      </c>
    </row>
    <row r="507" s="3" customFormat="1" spans="1:14">
      <c r="A507" s="147">
        <v>504</v>
      </c>
      <c r="B507" s="148" t="s">
        <v>891</v>
      </c>
      <c r="C507" s="149">
        <v>45439</v>
      </c>
      <c r="D507" s="148" t="s">
        <v>451</v>
      </c>
      <c r="E507" s="148" t="s">
        <v>900</v>
      </c>
      <c r="F507" s="148" t="s">
        <v>893</v>
      </c>
      <c r="G507" s="150" t="s">
        <v>20</v>
      </c>
      <c r="H507" s="150" t="s">
        <v>21</v>
      </c>
      <c r="I507" s="148">
        <v>1</v>
      </c>
      <c r="J507" s="148">
        <v>38495.58</v>
      </c>
      <c r="K507" s="148">
        <v>5004.42</v>
      </c>
      <c r="L507" s="148">
        <v>43500</v>
      </c>
      <c r="M507" s="157">
        <v>32417.68</v>
      </c>
      <c r="N507" s="155">
        <v>0.75</v>
      </c>
    </row>
    <row r="508" s="3" customFormat="1" spans="1:14">
      <c r="A508" s="147">
        <v>505</v>
      </c>
      <c r="B508" s="148" t="s">
        <v>894</v>
      </c>
      <c r="C508" s="149">
        <v>45439</v>
      </c>
      <c r="D508" s="148" t="s">
        <v>451</v>
      </c>
      <c r="E508" s="148" t="s">
        <v>900</v>
      </c>
      <c r="F508" s="148" t="s">
        <v>893</v>
      </c>
      <c r="G508" s="150" t="s">
        <v>20</v>
      </c>
      <c r="H508" s="150" t="s">
        <v>21</v>
      </c>
      <c r="I508" s="148">
        <v>1</v>
      </c>
      <c r="J508" s="148">
        <v>38495.58</v>
      </c>
      <c r="K508" s="148">
        <v>5004.42</v>
      </c>
      <c r="L508" s="148">
        <v>43500</v>
      </c>
      <c r="M508" s="157">
        <v>32177</v>
      </c>
      <c r="N508" s="155">
        <v>0.75</v>
      </c>
    </row>
    <row r="509" s="3" customFormat="1" spans="1:14">
      <c r="A509" s="147">
        <v>506</v>
      </c>
      <c r="B509" s="148" t="s">
        <v>895</v>
      </c>
      <c r="C509" s="149">
        <v>45439</v>
      </c>
      <c r="D509" s="148" t="s">
        <v>451</v>
      </c>
      <c r="E509" s="148" t="s">
        <v>900</v>
      </c>
      <c r="F509" s="148" t="s">
        <v>893</v>
      </c>
      <c r="G509" s="150" t="s">
        <v>20</v>
      </c>
      <c r="H509" s="150" t="s">
        <v>21</v>
      </c>
      <c r="I509" s="148">
        <v>1</v>
      </c>
      <c r="J509" s="148">
        <v>38495.57</v>
      </c>
      <c r="K509" s="148">
        <v>5004.43</v>
      </c>
      <c r="L509" s="148">
        <v>43500</v>
      </c>
      <c r="M509" s="157">
        <v>32177</v>
      </c>
      <c r="N509" s="155">
        <v>0.75</v>
      </c>
    </row>
    <row r="510" s="3" customFormat="1" spans="1:14">
      <c r="A510" s="147">
        <v>507</v>
      </c>
      <c r="B510" s="148" t="s">
        <v>896</v>
      </c>
      <c r="C510" s="149">
        <v>45439</v>
      </c>
      <c r="D510" s="148" t="s">
        <v>451</v>
      </c>
      <c r="E510" s="148" t="s">
        <v>900</v>
      </c>
      <c r="F510" s="148" t="s">
        <v>893</v>
      </c>
      <c r="G510" s="150" t="s">
        <v>20</v>
      </c>
      <c r="H510" s="150" t="s">
        <v>21</v>
      </c>
      <c r="I510" s="148">
        <v>1</v>
      </c>
      <c r="J510" s="148">
        <v>39823.01</v>
      </c>
      <c r="K510" s="148">
        <v>5176.99</v>
      </c>
      <c r="L510" s="148">
        <v>45000</v>
      </c>
      <c r="M510" s="157">
        <v>33120.51</v>
      </c>
      <c r="N510" s="155">
        <v>0.75</v>
      </c>
    </row>
    <row r="511" s="3" customFormat="1" spans="1:14">
      <c r="A511" s="147">
        <v>508</v>
      </c>
      <c r="B511" s="148" t="s">
        <v>897</v>
      </c>
      <c r="C511" s="149">
        <v>45439</v>
      </c>
      <c r="D511" s="148" t="s">
        <v>451</v>
      </c>
      <c r="E511" s="148" t="s">
        <v>900</v>
      </c>
      <c r="F511" s="148" t="s">
        <v>893</v>
      </c>
      <c r="G511" s="150" t="s">
        <v>20</v>
      </c>
      <c r="H511" s="150" t="s">
        <v>21</v>
      </c>
      <c r="I511" s="148">
        <v>1</v>
      </c>
      <c r="J511" s="148">
        <v>39823.01</v>
      </c>
      <c r="K511" s="148">
        <v>5176.99</v>
      </c>
      <c r="L511" s="148">
        <v>45000</v>
      </c>
      <c r="M511" s="157">
        <v>33120.51</v>
      </c>
      <c r="N511" s="155">
        <v>0.75</v>
      </c>
    </row>
    <row r="512" s="3" customFormat="1" spans="1:14">
      <c r="A512" s="147">
        <v>509</v>
      </c>
      <c r="B512" s="148" t="s">
        <v>898</v>
      </c>
      <c r="C512" s="149">
        <v>45439</v>
      </c>
      <c r="D512" s="148" t="s">
        <v>451</v>
      </c>
      <c r="E512" s="148" t="s">
        <v>900</v>
      </c>
      <c r="F512" s="148" t="s">
        <v>893</v>
      </c>
      <c r="G512" s="150" t="s">
        <v>20</v>
      </c>
      <c r="H512" s="150" t="s">
        <v>21</v>
      </c>
      <c r="I512" s="148">
        <v>1</v>
      </c>
      <c r="J512" s="148">
        <v>39823.01</v>
      </c>
      <c r="K512" s="148">
        <v>5176.99</v>
      </c>
      <c r="L512" s="148">
        <v>45000</v>
      </c>
      <c r="M512" s="157">
        <v>33120.51</v>
      </c>
      <c r="N512" s="155">
        <v>0.75</v>
      </c>
    </row>
    <row r="513" s="3" customFormat="1" spans="1:14">
      <c r="A513" s="147">
        <v>510</v>
      </c>
      <c r="B513" s="148" t="s">
        <v>899</v>
      </c>
      <c r="C513" s="149">
        <v>45439</v>
      </c>
      <c r="D513" s="148" t="s">
        <v>451</v>
      </c>
      <c r="E513" s="148" t="s">
        <v>900</v>
      </c>
      <c r="F513" s="148" t="s">
        <v>893</v>
      </c>
      <c r="G513" s="150" t="s">
        <v>20</v>
      </c>
      <c r="H513" s="150" t="s">
        <v>21</v>
      </c>
      <c r="I513" s="148">
        <v>1</v>
      </c>
      <c r="J513" s="148">
        <v>39823.01</v>
      </c>
      <c r="K513" s="148">
        <v>5176.99</v>
      </c>
      <c r="L513" s="148">
        <v>45000</v>
      </c>
      <c r="M513" s="157">
        <v>33120.51</v>
      </c>
      <c r="N513" s="155">
        <v>0.75</v>
      </c>
    </row>
    <row r="514" s="3" customFormat="1" spans="1:14">
      <c r="A514" s="147">
        <v>511</v>
      </c>
      <c r="B514" s="148" t="s">
        <v>901</v>
      </c>
      <c r="C514" s="149">
        <v>45433</v>
      </c>
      <c r="D514" s="148" t="s">
        <v>503</v>
      </c>
      <c r="E514" s="148" t="s">
        <v>902</v>
      </c>
      <c r="F514" s="148" t="s">
        <v>903</v>
      </c>
      <c r="G514" s="150" t="s">
        <v>20</v>
      </c>
      <c r="H514" s="150" t="s">
        <v>21</v>
      </c>
      <c r="I514" s="148">
        <v>1</v>
      </c>
      <c r="J514" s="148">
        <v>65044</v>
      </c>
      <c r="K514" s="148">
        <v>8455.72</v>
      </c>
      <c r="L514" s="148">
        <v>73499.72</v>
      </c>
      <c r="M514" s="157">
        <v>37265.52</v>
      </c>
      <c r="N514" s="155">
        <v>0.7</v>
      </c>
    </row>
    <row r="515" s="3" customFormat="1" spans="1:14">
      <c r="A515" s="147">
        <v>512</v>
      </c>
      <c r="B515" s="148" t="s">
        <v>904</v>
      </c>
      <c r="C515" s="149">
        <v>45433</v>
      </c>
      <c r="D515" s="148" t="s">
        <v>503</v>
      </c>
      <c r="E515" s="148" t="s">
        <v>902</v>
      </c>
      <c r="F515" s="148" t="s">
        <v>903</v>
      </c>
      <c r="G515" s="150" t="s">
        <v>20</v>
      </c>
      <c r="H515" s="150" t="s">
        <v>21</v>
      </c>
      <c r="I515" s="148">
        <v>1</v>
      </c>
      <c r="J515" s="148">
        <v>50634.5</v>
      </c>
      <c r="K515" s="148">
        <v>6582.49</v>
      </c>
      <c r="L515" s="148">
        <v>57216.99</v>
      </c>
      <c r="M515" s="157">
        <v>27391.41</v>
      </c>
      <c r="N515" s="155">
        <v>0.7</v>
      </c>
    </row>
    <row r="516" s="3" customFormat="1" spans="1:14">
      <c r="A516" s="147">
        <v>513</v>
      </c>
      <c r="B516" s="148" t="s">
        <v>905</v>
      </c>
      <c r="C516" s="149">
        <v>45433</v>
      </c>
      <c r="D516" s="148" t="s">
        <v>503</v>
      </c>
      <c r="E516" s="148" t="s">
        <v>902</v>
      </c>
      <c r="F516" s="148" t="s">
        <v>903</v>
      </c>
      <c r="G516" s="150" t="s">
        <v>20</v>
      </c>
      <c r="H516" s="150" t="s">
        <v>21</v>
      </c>
      <c r="I516" s="148">
        <v>1</v>
      </c>
      <c r="J516" s="148">
        <v>50634.5</v>
      </c>
      <c r="K516" s="148">
        <v>6582.48</v>
      </c>
      <c r="L516" s="148">
        <v>57216.98</v>
      </c>
      <c r="M516" s="157">
        <v>27253.23</v>
      </c>
      <c r="N516" s="155">
        <v>0.7</v>
      </c>
    </row>
    <row r="517" s="3" customFormat="1" spans="1:14">
      <c r="A517" s="147">
        <v>514</v>
      </c>
      <c r="B517" s="148" t="s">
        <v>906</v>
      </c>
      <c r="C517" s="149">
        <v>45433</v>
      </c>
      <c r="D517" s="148" t="s">
        <v>503</v>
      </c>
      <c r="E517" s="148" t="s">
        <v>907</v>
      </c>
      <c r="F517" s="148" t="s">
        <v>903</v>
      </c>
      <c r="G517" s="150" t="s">
        <v>57</v>
      </c>
      <c r="H517" s="150" t="s">
        <v>58</v>
      </c>
      <c r="I517" s="148">
        <v>1</v>
      </c>
      <c r="J517" s="148">
        <v>66902.5</v>
      </c>
      <c r="K517" s="148">
        <v>8697.33</v>
      </c>
      <c r="L517" s="148">
        <v>75599.83</v>
      </c>
      <c r="M517" s="157">
        <v>40086.49</v>
      </c>
      <c r="N517" s="155">
        <v>0.7</v>
      </c>
    </row>
    <row r="518" s="3" customFormat="1" spans="1:14">
      <c r="A518" s="147">
        <v>515</v>
      </c>
      <c r="B518" s="148" t="s">
        <v>908</v>
      </c>
      <c r="C518" s="149">
        <v>45433</v>
      </c>
      <c r="D518" s="148" t="s">
        <v>503</v>
      </c>
      <c r="E518" s="148" t="s">
        <v>907</v>
      </c>
      <c r="F518" s="148" t="s">
        <v>903</v>
      </c>
      <c r="G518" s="150" t="s">
        <v>57</v>
      </c>
      <c r="H518" s="150" t="s">
        <v>58</v>
      </c>
      <c r="I518" s="148">
        <v>1</v>
      </c>
      <c r="J518" s="148">
        <v>50390.9</v>
      </c>
      <c r="K518" s="148">
        <v>6550.82</v>
      </c>
      <c r="L518" s="148">
        <v>56941.72</v>
      </c>
      <c r="M518" s="157">
        <v>26843.02</v>
      </c>
      <c r="N518" s="155">
        <v>0.7</v>
      </c>
    </row>
    <row r="519" s="3" customFormat="1" spans="1:14">
      <c r="A519" s="147">
        <v>516</v>
      </c>
      <c r="B519" s="148" t="s">
        <v>909</v>
      </c>
      <c r="C519" s="149">
        <v>45296</v>
      </c>
      <c r="D519" s="148" t="s">
        <v>17</v>
      </c>
      <c r="E519" s="148" t="s">
        <v>910</v>
      </c>
      <c r="F519" s="148" t="s">
        <v>911</v>
      </c>
      <c r="G519" s="150" t="s">
        <v>57</v>
      </c>
      <c r="H519" s="150" t="s">
        <v>58</v>
      </c>
      <c r="I519" s="148">
        <v>1</v>
      </c>
      <c r="J519" s="148">
        <v>11946.9</v>
      </c>
      <c r="K519" s="148">
        <v>1553.1</v>
      </c>
      <c r="L519" s="148">
        <v>13500</v>
      </c>
      <c r="M519" s="157">
        <v>11384.75</v>
      </c>
      <c r="N519" s="155">
        <v>0.1</v>
      </c>
    </row>
    <row r="520" s="3" customFormat="1" spans="1:14">
      <c r="A520" s="147">
        <v>517</v>
      </c>
      <c r="B520" s="148" t="s">
        <v>912</v>
      </c>
      <c r="C520" s="149">
        <v>45296</v>
      </c>
      <c r="D520" s="148" t="s">
        <v>17</v>
      </c>
      <c r="E520" s="148" t="s">
        <v>910</v>
      </c>
      <c r="F520" s="148" t="s">
        <v>911</v>
      </c>
      <c r="G520" s="150" t="s">
        <v>57</v>
      </c>
      <c r="H520" s="150" t="s">
        <v>58</v>
      </c>
      <c r="I520" s="148">
        <v>1</v>
      </c>
      <c r="J520" s="148">
        <v>11150.44</v>
      </c>
      <c r="K520" s="148">
        <v>1449.56</v>
      </c>
      <c r="L520" s="148">
        <v>12600</v>
      </c>
      <c r="M520" s="157">
        <v>10838.1</v>
      </c>
      <c r="N520" s="155">
        <v>0.1</v>
      </c>
    </row>
    <row r="521" s="3" customFormat="1" spans="1:14">
      <c r="A521" s="147">
        <v>518</v>
      </c>
      <c r="B521" s="148" t="s">
        <v>913</v>
      </c>
      <c r="C521" s="149">
        <v>45296</v>
      </c>
      <c r="D521" s="148" t="s">
        <v>17</v>
      </c>
      <c r="E521" s="148" t="s">
        <v>910</v>
      </c>
      <c r="F521" s="148" t="s">
        <v>911</v>
      </c>
      <c r="G521" s="150" t="s">
        <v>57</v>
      </c>
      <c r="H521" s="150" t="s">
        <v>58</v>
      </c>
      <c r="I521" s="148">
        <v>1</v>
      </c>
      <c r="J521" s="148">
        <v>11504.42</v>
      </c>
      <c r="K521" s="148">
        <v>1495.58</v>
      </c>
      <c r="L521" s="148">
        <v>13000</v>
      </c>
      <c r="M521" s="157">
        <v>10838.1</v>
      </c>
      <c r="N521" s="155">
        <v>0.1</v>
      </c>
    </row>
    <row r="522" s="3" customFormat="1" spans="1:14">
      <c r="A522" s="147">
        <v>519</v>
      </c>
      <c r="B522" s="148" t="s">
        <v>914</v>
      </c>
      <c r="C522" s="149">
        <v>45296</v>
      </c>
      <c r="D522" s="148" t="s">
        <v>17</v>
      </c>
      <c r="E522" s="148" t="s">
        <v>910</v>
      </c>
      <c r="F522" s="148" t="s">
        <v>911</v>
      </c>
      <c r="G522" s="150" t="s">
        <v>57</v>
      </c>
      <c r="H522" s="150" t="s">
        <v>58</v>
      </c>
      <c r="I522" s="148">
        <v>1</v>
      </c>
      <c r="J522" s="148">
        <v>11504.43</v>
      </c>
      <c r="K522" s="148">
        <v>1495.57</v>
      </c>
      <c r="L522" s="148">
        <v>13000</v>
      </c>
      <c r="M522" s="157">
        <v>10815.05</v>
      </c>
      <c r="N522" s="155">
        <v>0.1</v>
      </c>
    </row>
    <row r="523" s="3" customFormat="1" spans="1:14">
      <c r="A523" s="147">
        <v>520</v>
      </c>
      <c r="B523" s="148" t="s">
        <v>915</v>
      </c>
      <c r="C523" s="149">
        <v>45295</v>
      </c>
      <c r="D523" s="148" t="s">
        <v>17</v>
      </c>
      <c r="E523" s="148" t="s">
        <v>916</v>
      </c>
      <c r="F523" s="148" t="s">
        <v>911</v>
      </c>
      <c r="G523" s="150" t="s">
        <v>20</v>
      </c>
      <c r="H523" s="150" t="s">
        <v>21</v>
      </c>
      <c r="I523" s="148">
        <v>1</v>
      </c>
      <c r="J523" s="148">
        <v>5221.24</v>
      </c>
      <c r="K523" s="148">
        <v>678.76</v>
      </c>
      <c r="L523" s="148">
        <v>5900</v>
      </c>
      <c r="M523" s="157">
        <v>5814.55</v>
      </c>
      <c r="N523" s="155">
        <v>0.1</v>
      </c>
    </row>
    <row r="524" s="3" customFormat="1" spans="1:14">
      <c r="A524" s="147">
        <v>521</v>
      </c>
      <c r="B524" s="148" t="s">
        <v>917</v>
      </c>
      <c r="C524" s="149">
        <v>45295</v>
      </c>
      <c r="D524" s="148" t="s">
        <v>17</v>
      </c>
      <c r="E524" s="148" t="s">
        <v>916</v>
      </c>
      <c r="F524" s="148" t="s">
        <v>911</v>
      </c>
      <c r="G524" s="150" t="s">
        <v>20</v>
      </c>
      <c r="H524" s="150" t="s">
        <v>21</v>
      </c>
      <c r="I524" s="148">
        <v>1</v>
      </c>
      <c r="J524" s="148">
        <v>5221.24</v>
      </c>
      <c r="K524" s="148">
        <v>678.76</v>
      </c>
      <c r="L524" s="148">
        <v>5900</v>
      </c>
      <c r="M524" s="157">
        <v>5777.09</v>
      </c>
      <c r="N524" s="155">
        <v>0.1</v>
      </c>
    </row>
    <row r="525" s="3" customFormat="1" spans="1:14">
      <c r="A525" s="147">
        <v>522</v>
      </c>
      <c r="B525" s="148" t="s">
        <v>918</v>
      </c>
      <c r="C525" s="149">
        <v>45295</v>
      </c>
      <c r="D525" s="148" t="s">
        <v>17</v>
      </c>
      <c r="E525" s="148" t="s">
        <v>916</v>
      </c>
      <c r="F525" s="148" t="s">
        <v>911</v>
      </c>
      <c r="G525" s="150" t="s">
        <v>20</v>
      </c>
      <c r="H525" s="150" t="s">
        <v>21</v>
      </c>
      <c r="I525" s="148">
        <v>1</v>
      </c>
      <c r="J525" s="148">
        <v>5221.24</v>
      </c>
      <c r="K525" s="148">
        <v>678.76</v>
      </c>
      <c r="L525" s="148">
        <v>5900</v>
      </c>
      <c r="M525" s="157">
        <v>5777.09</v>
      </c>
      <c r="N525" s="155">
        <v>0.1</v>
      </c>
    </row>
    <row r="526" s="3" customFormat="1" spans="1:14">
      <c r="A526" s="147">
        <v>523</v>
      </c>
      <c r="B526" s="148" t="s">
        <v>919</v>
      </c>
      <c r="C526" s="149">
        <v>45295</v>
      </c>
      <c r="D526" s="148" t="s">
        <v>17</v>
      </c>
      <c r="E526" s="148" t="s">
        <v>916</v>
      </c>
      <c r="F526" s="148" t="s">
        <v>911</v>
      </c>
      <c r="G526" s="150" t="s">
        <v>20</v>
      </c>
      <c r="H526" s="150" t="s">
        <v>21</v>
      </c>
      <c r="I526" s="148">
        <v>1</v>
      </c>
      <c r="J526" s="148">
        <v>5221.24</v>
      </c>
      <c r="K526" s="148">
        <v>678.76</v>
      </c>
      <c r="L526" s="148">
        <v>5900</v>
      </c>
      <c r="M526" s="157">
        <v>5777.09</v>
      </c>
      <c r="N526" s="155">
        <v>0.1</v>
      </c>
    </row>
    <row r="527" s="3" customFormat="1" spans="1:14">
      <c r="A527" s="147">
        <v>524</v>
      </c>
      <c r="B527" s="148" t="s">
        <v>920</v>
      </c>
      <c r="C527" s="149">
        <v>45295</v>
      </c>
      <c r="D527" s="148" t="s">
        <v>17</v>
      </c>
      <c r="E527" s="148" t="s">
        <v>916</v>
      </c>
      <c r="F527" s="148" t="s">
        <v>911</v>
      </c>
      <c r="G527" s="150" t="s">
        <v>20</v>
      </c>
      <c r="H527" s="150" t="s">
        <v>21</v>
      </c>
      <c r="I527" s="148">
        <v>1</v>
      </c>
      <c r="J527" s="148">
        <v>5221.24</v>
      </c>
      <c r="K527" s="148">
        <v>678.76</v>
      </c>
      <c r="L527" s="148">
        <v>5900</v>
      </c>
      <c r="M527" s="157">
        <v>5777.09</v>
      </c>
      <c r="N527" s="155">
        <v>0.1</v>
      </c>
    </row>
    <row r="528" s="3" customFormat="1" spans="1:14">
      <c r="A528" s="147">
        <v>525</v>
      </c>
      <c r="B528" s="148" t="s">
        <v>921</v>
      </c>
      <c r="C528" s="149">
        <v>45295</v>
      </c>
      <c r="D528" s="148" t="s">
        <v>17</v>
      </c>
      <c r="E528" s="148" t="s">
        <v>916</v>
      </c>
      <c r="F528" s="148" t="s">
        <v>911</v>
      </c>
      <c r="G528" s="150" t="s">
        <v>20</v>
      </c>
      <c r="H528" s="150" t="s">
        <v>21</v>
      </c>
      <c r="I528" s="148">
        <v>1</v>
      </c>
      <c r="J528" s="148">
        <v>5221.23</v>
      </c>
      <c r="K528" s="148">
        <v>678.77</v>
      </c>
      <c r="L528" s="148">
        <v>5900</v>
      </c>
      <c r="M528" s="157">
        <v>5777.09</v>
      </c>
      <c r="N528" s="155">
        <v>0.1</v>
      </c>
    </row>
    <row r="529" s="3" customFormat="1" spans="1:14">
      <c r="A529" s="147">
        <v>526</v>
      </c>
      <c r="B529" s="148" t="s">
        <v>922</v>
      </c>
      <c r="C529" s="149">
        <v>45295</v>
      </c>
      <c r="D529" s="148" t="s">
        <v>17</v>
      </c>
      <c r="E529" s="148" t="s">
        <v>916</v>
      </c>
      <c r="F529" s="148" t="s">
        <v>911</v>
      </c>
      <c r="G529" s="150" t="s">
        <v>20</v>
      </c>
      <c r="H529" s="150" t="s">
        <v>21</v>
      </c>
      <c r="I529" s="148">
        <v>1</v>
      </c>
      <c r="J529" s="148">
        <v>4867.26</v>
      </c>
      <c r="K529" s="148">
        <v>632.74</v>
      </c>
      <c r="L529" s="148">
        <v>5500</v>
      </c>
      <c r="M529" s="157">
        <v>4638.77</v>
      </c>
      <c r="N529" s="155">
        <v>0.1</v>
      </c>
    </row>
    <row r="530" s="3" customFormat="1" spans="1:14">
      <c r="A530" s="147">
        <v>527</v>
      </c>
      <c r="B530" s="148" t="s">
        <v>923</v>
      </c>
      <c r="C530" s="149">
        <v>45295</v>
      </c>
      <c r="D530" s="148" t="s">
        <v>17</v>
      </c>
      <c r="E530" s="148" t="s">
        <v>916</v>
      </c>
      <c r="F530" s="148" t="s">
        <v>911</v>
      </c>
      <c r="G530" s="150" t="s">
        <v>20</v>
      </c>
      <c r="H530" s="150" t="s">
        <v>21</v>
      </c>
      <c r="I530" s="148">
        <v>1</v>
      </c>
      <c r="J530" s="148">
        <v>5132.74</v>
      </c>
      <c r="K530" s="148">
        <v>667.26</v>
      </c>
      <c r="L530" s="148">
        <v>5800</v>
      </c>
      <c r="M530" s="157">
        <v>4668.31</v>
      </c>
      <c r="N530" s="155">
        <v>0.1</v>
      </c>
    </row>
    <row r="531" s="3" customFormat="1" spans="1:14">
      <c r="A531" s="147">
        <v>528</v>
      </c>
      <c r="B531" s="148" t="s">
        <v>924</v>
      </c>
      <c r="C531" s="149">
        <v>45275</v>
      </c>
      <c r="D531" s="148" t="s">
        <v>451</v>
      </c>
      <c r="E531" s="148" t="s">
        <v>925</v>
      </c>
      <c r="F531" s="148" t="s">
        <v>926</v>
      </c>
      <c r="G531" s="150" t="s">
        <v>20</v>
      </c>
      <c r="H531" s="150" t="s">
        <v>21</v>
      </c>
      <c r="I531" s="148">
        <v>1</v>
      </c>
      <c r="J531" s="148">
        <v>66218</v>
      </c>
      <c r="K531" s="148">
        <v>8608.35</v>
      </c>
      <c r="L531" s="148">
        <v>74826.35</v>
      </c>
      <c r="M531" s="157">
        <v>45240.65</v>
      </c>
      <c r="N531" s="155">
        <v>0.67</v>
      </c>
    </row>
    <row r="532" s="3" customFormat="1" spans="1:14">
      <c r="A532" s="147">
        <v>529</v>
      </c>
      <c r="B532" s="148" t="s">
        <v>927</v>
      </c>
      <c r="C532" s="149">
        <v>45275</v>
      </c>
      <c r="D532" s="148" t="s">
        <v>451</v>
      </c>
      <c r="E532" s="148" t="s">
        <v>925</v>
      </c>
      <c r="F532" s="148" t="s">
        <v>926</v>
      </c>
      <c r="G532" s="150" t="s">
        <v>20</v>
      </c>
      <c r="H532" s="150" t="s">
        <v>21</v>
      </c>
      <c r="I532" s="148">
        <v>1</v>
      </c>
      <c r="J532" s="148">
        <v>66218.01</v>
      </c>
      <c r="K532" s="148">
        <v>8608.34</v>
      </c>
      <c r="L532" s="148">
        <v>74826.35</v>
      </c>
      <c r="M532" s="157">
        <v>45240.65</v>
      </c>
      <c r="N532" s="155">
        <v>0.67</v>
      </c>
    </row>
    <row r="533" s="3" customFormat="1" spans="1:14">
      <c r="A533" s="147">
        <v>530</v>
      </c>
      <c r="B533" s="148" t="s">
        <v>928</v>
      </c>
      <c r="C533" s="149">
        <v>45275</v>
      </c>
      <c r="D533" s="148" t="s">
        <v>451</v>
      </c>
      <c r="E533" s="148" t="s">
        <v>925</v>
      </c>
      <c r="F533" s="148" t="s">
        <v>926</v>
      </c>
      <c r="G533" s="150" t="s">
        <v>20</v>
      </c>
      <c r="H533" s="150" t="s">
        <v>21</v>
      </c>
      <c r="I533" s="148">
        <v>1</v>
      </c>
      <c r="J533" s="148">
        <v>66218.01</v>
      </c>
      <c r="K533" s="148">
        <v>8608.34</v>
      </c>
      <c r="L533" s="148">
        <v>74826.35</v>
      </c>
      <c r="M533" s="157">
        <v>45240.65</v>
      </c>
      <c r="N533" s="155">
        <v>0.67</v>
      </c>
    </row>
    <row r="534" s="3" customFormat="1" spans="1:14">
      <c r="A534" s="147">
        <v>531</v>
      </c>
      <c r="B534" s="148" t="s">
        <v>929</v>
      </c>
      <c r="C534" s="149">
        <v>45275</v>
      </c>
      <c r="D534" s="148" t="s">
        <v>451</v>
      </c>
      <c r="E534" s="148" t="s">
        <v>925</v>
      </c>
      <c r="F534" s="148" t="s">
        <v>926</v>
      </c>
      <c r="G534" s="150" t="s">
        <v>20</v>
      </c>
      <c r="H534" s="150" t="s">
        <v>21</v>
      </c>
      <c r="I534" s="148">
        <v>1</v>
      </c>
      <c r="J534" s="148">
        <v>67456.94</v>
      </c>
      <c r="K534" s="148">
        <v>8769.4</v>
      </c>
      <c r="L534" s="148">
        <v>76226.34</v>
      </c>
      <c r="M534" s="157">
        <v>46540.94</v>
      </c>
      <c r="N534" s="155">
        <v>0.69</v>
      </c>
    </row>
    <row r="535" s="3" customFormat="1" spans="1:14">
      <c r="A535" s="147">
        <v>532</v>
      </c>
      <c r="B535" s="148" t="s">
        <v>930</v>
      </c>
      <c r="C535" s="149">
        <v>45275</v>
      </c>
      <c r="D535" s="148" t="s">
        <v>451</v>
      </c>
      <c r="E535" s="148" t="s">
        <v>925</v>
      </c>
      <c r="F535" s="148" t="s">
        <v>926</v>
      </c>
      <c r="G535" s="150" t="s">
        <v>20</v>
      </c>
      <c r="H535" s="150" t="s">
        <v>21</v>
      </c>
      <c r="I535" s="148">
        <v>1</v>
      </c>
      <c r="J535" s="148">
        <v>67456.94</v>
      </c>
      <c r="K535" s="148">
        <v>8769.4</v>
      </c>
      <c r="L535" s="148">
        <v>76226.34</v>
      </c>
      <c r="M535" s="157">
        <v>44453.11</v>
      </c>
      <c r="N535" s="155">
        <v>0.7</v>
      </c>
    </row>
    <row r="536" s="3" customFormat="1" spans="1:14">
      <c r="A536" s="147">
        <v>533</v>
      </c>
      <c r="B536" s="148" t="s">
        <v>931</v>
      </c>
      <c r="C536" s="149">
        <v>45275</v>
      </c>
      <c r="D536" s="148" t="s">
        <v>451</v>
      </c>
      <c r="E536" s="148" t="s">
        <v>925</v>
      </c>
      <c r="F536" s="148" t="s">
        <v>926</v>
      </c>
      <c r="G536" s="150" t="s">
        <v>20</v>
      </c>
      <c r="H536" s="150" t="s">
        <v>21</v>
      </c>
      <c r="I536" s="148">
        <v>1</v>
      </c>
      <c r="J536" s="148">
        <v>67456.94</v>
      </c>
      <c r="K536" s="148">
        <v>8769.4</v>
      </c>
      <c r="L536" s="148">
        <v>76226.34</v>
      </c>
      <c r="M536" s="157">
        <v>44453.11</v>
      </c>
      <c r="N536" s="155">
        <v>0.7</v>
      </c>
    </row>
    <row r="537" s="3" customFormat="1" spans="1:14">
      <c r="A537" s="147">
        <v>534</v>
      </c>
      <c r="B537" s="148" t="s">
        <v>932</v>
      </c>
      <c r="C537" s="149">
        <v>45275</v>
      </c>
      <c r="D537" s="148" t="s">
        <v>451</v>
      </c>
      <c r="E537" s="148" t="s">
        <v>925</v>
      </c>
      <c r="F537" s="148" t="s">
        <v>926</v>
      </c>
      <c r="G537" s="150" t="s">
        <v>20</v>
      </c>
      <c r="H537" s="150" t="s">
        <v>21</v>
      </c>
      <c r="I537" s="148">
        <v>1</v>
      </c>
      <c r="J537" s="148">
        <v>67456.94</v>
      </c>
      <c r="K537" s="148">
        <v>8769.4</v>
      </c>
      <c r="L537" s="148">
        <v>76226.34</v>
      </c>
      <c r="M537" s="157">
        <v>44453.11</v>
      </c>
      <c r="N537" s="155">
        <v>0.7</v>
      </c>
    </row>
    <row r="538" s="3" customFormat="1" spans="1:14">
      <c r="A538" s="147">
        <v>535</v>
      </c>
      <c r="B538" s="148" t="s">
        <v>933</v>
      </c>
      <c r="C538" s="149">
        <v>45275</v>
      </c>
      <c r="D538" s="148" t="s">
        <v>451</v>
      </c>
      <c r="E538" s="148" t="s">
        <v>925</v>
      </c>
      <c r="F538" s="148" t="s">
        <v>926</v>
      </c>
      <c r="G538" s="150" t="s">
        <v>20</v>
      </c>
      <c r="H538" s="150" t="s">
        <v>21</v>
      </c>
      <c r="I538" s="148">
        <v>1</v>
      </c>
      <c r="J538" s="148">
        <v>67456.95</v>
      </c>
      <c r="K538" s="148">
        <v>8769.4</v>
      </c>
      <c r="L538" s="148">
        <f>J538+K538</f>
        <v>76226.35</v>
      </c>
      <c r="M538" s="157">
        <v>44347.57</v>
      </c>
      <c r="N538" s="155">
        <v>0.7</v>
      </c>
    </row>
    <row r="539" s="3" customFormat="1" spans="1:14">
      <c r="A539" s="147">
        <v>536</v>
      </c>
      <c r="B539" s="148" t="s">
        <v>934</v>
      </c>
      <c r="C539" s="149">
        <v>45275</v>
      </c>
      <c r="D539" s="148" t="s">
        <v>451</v>
      </c>
      <c r="E539" s="148" t="s">
        <v>925</v>
      </c>
      <c r="F539" s="148" t="s">
        <v>926</v>
      </c>
      <c r="G539" s="150" t="s">
        <v>20</v>
      </c>
      <c r="H539" s="150" t="s">
        <v>21</v>
      </c>
      <c r="I539" s="148">
        <v>1</v>
      </c>
      <c r="J539" s="148">
        <v>67456.94</v>
      </c>
      <c r="K539" s="148">
        <v>8769.4</v>
      </c>
      <c r="L539" s="148">
        <v>76226.34</v>
      </c>
      <c r="M539" s="157">
        <v>46332.49</v>
      </c>
      <c r="N539" s="155">
        <v>0.7</v>
      </c>
    </row>
    <row r="540" s="3" customFormat="1" spans="1:14">
      <c r="A540" s="147">
        <v>537</v>
      </c>
      <c r="B540" s="148" t="s">
        <v>935</v>
      </c>
      <c r="C540" s="149">
        <v>45258</v>
      </c>
      <c r="D540" s="148" t="s">
        <v>451</v>
      </c>
      <c r="E540" s="148" t="s">
        <v>925</v>
      </c>
      <c r="F540" s="148" t="s">
        <v>926</v>
      </c>
      <c r="G540" s="150" t="s">
        <v>20</v>
      </c>
      <c r="H540" s="150" t="s">
        <v>21</v>
      </c>
      <c r="I540" s="148">
        <v>1</v>
      </c>
      <c r="J540" s="148">
        <v>67456.94</v>
      </c>
      <c r="K540" s="148">
        <v>8769.4</v>
      </c>
      <c r="L540" s="148">
        <v>76226.34</v>
      </c>
      <c r="M540" s="157">
        <v>43570.59</v>
      </c>
      <c r="N540" s="155">
        <v>0.69</v>
      </c>
    </row>
    <row r="541" s="3" customFormat="1" spans="1:14">
      <c r="A541" s="147">
        <v>538</v>
      </c>
      <c r="B541" s="148" t="s">
        <v>936</v>
      </c>
      <c r="C541" s="149">
        <v>45258</v>
      </c>
      <c r="D541" s="148" t="s">
        <v>451</v>
      </c>
      <c r="E541" s="148" t="s">
        <v>925</v>
      </c>
      <c r="F541" s="148" t="s">
        <v>926</v>
      </c>
      <c r="G541" s="150" t="s">
        <v>20</v>
      </c>
      <c r="H541" s="150" t="s">
        <v>21</v>
      </c>
      <c r="I541" s="148">
        <v>1</v>
      </c>
      <c r="J541" s="148">
        <v>68076.42</v>
      </c>
      <c r="K541" s="148">
        <v>8849.93</v>
      </c>
      <c r="L541" s="148">
        <v>76926.35</v>
      </c>
      <c r="M541" s="157">
        <v>43570.59</v>
      </c>
      <c r="N541" s="155">
        <v>0.69</v>
      </c>
    </row>
    <row r="542" s="3" customFormat="1" spans="1:14">
      <c r="A542" s="147">
        <v>539</v>
      </c>
      <c r="B542" s="148" t="s">
        <v>937</v>
      </c>
      <c r="C542" s="149">
        <v>45258</v>
      </c>
      <c r="D542" s="148" t="s">
        <v>451</v>
      </c>
      <c r="E542" s="148" t="s">
        <v>925</v>
      </c>
      <c r="F542" s="148" t="s">
        <v>926</v>
      </c>
      <c r="G542" s="150" t="s">
        <v>20</v>
      </c>
      <c r="H542" s="150" t="s">
        <v>21</v>
      </c>
      <c r="I542" s="148">
        <v>1</v>
      </c>
      <c r="J542" s="148">
        <v>68076.42</v>
      </c>
      <c r="K542" s="148">
        <v>8849.93</v>
      </c>
      <c r="L542" s="148">
        <v>76926.35</v>
      </c>
      <c r="M542" s="157">
        <v>43522.22</v>
      </c>
      <c r="N542" s="155">
        <v>0.69</v>
      </c>
    </row>
    <row r="543" s="3" customFormat="1" spans="1:14">
      <c r="A543" s="147">
        <v>540</v>
      </c>
      <c r="B543" s="148" t="s">
        <v>938</v>
      </c>
      <c r="C543" s="149">
        <v>45258</v>
      </c>
      <c r="D543" s="148" t="s">
        <v>451</v>
      </c>
      <c r="E543" s="148" t="s">
        <v>925</v>
      </c>
      <c r="F543" s="148" t="s">
        <v>926</v>
      </c>
      <c r="G543" s="150" t="s">
        <v>20</v>
      </c>
      <c r="H543" s="150" t="s">
        <v>21</v>
      </c>
      <c r="I543" s="148">
        <v>1</v>
      </c>
      <c r="J543" s="148">
        <v>68076.42</v>
      </c>
      <c r="K543" s="148">
        <v>8849.93</v>
      </c>
      <c r="L543" s="148">
        <v>76926.35</v>
      </c>
      <c r="M543" s="157">
        <v>43522.22</v>
      </c>
      <c r="N543" s="155">
        <v>0.69</v>
      </c>
    </row>
    <row r="544" s="3" customFormat="1" spans="1:14">
      <c r="A544" s="147">
        <v>541</v>
      </c>
      <c r="B544" s="148" t="s">
        <v>939</v>
      </c>
      <c r="C544" s="149">
        <v>45408</v>
      </c>
      <c r="D544" s="148" t="s">
        <v>266</v>
      </c>
      <c r="E544" s="148" t="s">
        <v>940</v>
      </c>
      <c r="F544" s="148" t="s">
        <v>941</v>
      </c>
      <c r="G544" s="150" t="s">
        <v>20</v>
      </c>
      <c r="H544" s="150" t="s">
        <v>21</v>
      </c>
      <c r="I544" s="148">
        <v>1</v>
      </c>
      <c r="J544" s="148">
        <v>115766.37</v>
      </c>
      <c r="K544" s="148">
        <v>15049.63</v>
      </c>
      <c r="L544" s="148">
        <v>130816</v>
      </c>
      <c r="M544" s="157">
        <v>46211</v>
      </c>
      <c r="N544" s="155">
        <v>0.64</v>
      </c>
    </row>
    <row r="545" s="3" customFormat="1" spans="1:14">
      <c r="A545" s="147">
        <v>542</v>
      </c>
      <c r="B545" s="148" t="s">
        <v>942</v>
      </c>
      <c r="C545" s="149">
        <v>45408</v>
      </c>
      <c r="D545" s="148" t="s">
        <v>266</v>
      </c>
      <c r="E545" s="148" t="s">
        <v>940</v>
      </c>
      <c r="F545" s="148" t="s">
        <v>941</v>
      </c>
      <c r="G545" s="150" t="s">
        <v>20</v>
      </c>
      <c r="H545" s="150" t="s">
        <v>21</v>
      </c>
      <c r="I545" s="148">
        <v>1</v>
      </c>
      <c r="J545" s="148">
        <v>115766.37</v>
      </c>
      <c r="K545" s="148">
        <v>15049.63</v>
      </c>
      <c r="L545" s="148">
        <v>130816</v>
      </c>
      <c r="M545" s="157">
        <v>46211</v>
      </c>
      <c r="N545" s="155">
        <v>0.64</v>
      </c>
    </row>
    <row r="546" s="3" customFormat="1" spans="1:14">
      <c r="A546" s="147">
        <v>543</v>
      </c>
      <c r="B546" s="148" t="s">
        <v>943</v>
      </c>
      <c r="C546" s="149">
        <v>45408</v>
      </c>
      <c r="D546" s="148" t="s">
        <v>266</v>
      </c>
      <c r="E546" s="148" t="s">
        <v>940</v>
      </c>
      <c r="F546" s="148" t="s">
        <v>941</v>
      </c>
      <c r="G546" s="150" t="s">
        <v>20</v>
      </c>
      <c r="H546" s="150" t="s">
        <v>21</v>
      </c>
      <c r="I546" s="148">
        <v>1</v>
      </c>
      <c r="J546" s="148">
        <v>115766.38</v>
      </c>
      <c r="K546" s="148">
        <v>15049.62</v>
      </c>
      <c r="L546" s="148">
        <v>130816</v>
      </c>
      <c r="M546" s="157">
        <v>46363.5</v>
      </c>
      <c r="N546" s="155">
        <v>0.64</v>
      </c>
    </row>
    <row r="547" s="3" customFormat="1" spans="1:14">
      <c r="A547" s="147">
        <v>544</v>
      </c>
      <c r="B547" s="148" t="s">
        <v>827</v>
      </c>
      <c r="C547" s="149">
        <v>45238</v>
      </c>
      <c r="D547" s="148" t="s">
        <v>266</v>
      </c>
      <c r="E547" s="148" t="s">
        <v>944</v>
      </c>
      <c r="F547" s="148" t="s">
        <v>829</v>
      </c>
      <c r="G547" s="150" t="s">
        <v>20</v>
      </c>
      <c r="H547" s="150" t="s">
        <v>21</v>
      </c>
      <c r="I547" s="148">
        <v>1</v>
      </c>
      <c r="J547" s="148">
        <v>4229.86</v>
      </c>
      <c r="K547" s="148">
        <v>549.88</v>
      </c>
      <c r="L547" s="148">
        <v>4779.74</v>
      </c>
      <c r="M547" s="157">
        <v>2525.84</v>
      </c>
      <c r="N547" s="155">
        <v>0.04</v>
      </c>
    </row>
    <row r="548" s="3" customFormat="1" spans="1:14">
      <c r="A548" s="147">
        <v>545</v>
      </c>
      <c r="B548" s="148" t="s">
        <v>830</v>
      </c>
      <c r="C548" s="149">
        <v>45238</v>
      </c>
      <c r="D548" s="148" t="s">
        <v>266</v>
      </c>
      <c r="E548" s="148" t="s">
        <v>944</v>
      </c>
      <c r="F548" s="148" t="s">
        <v>829</v>
      </c>
      <c r="G548" s="150" t="s">
        <v>20</v>
      </c>
      <c r="H548" s="150" t="s">
        <v>21</v>
      </c>
      <c r="I548" s="148">
        <v>1</v>
      </c>
      <c r="J548" s="148">
        <v>4229.86</v>
      </c>
      <c r="K548" s="148">
        <v>549.88</v>
      </c>
      <c r="L548" s="148">
        <v>4779.74</v>
      </c>
      <c r="M548" s="157">
        <v>3125.97</v>
      </c>
      <c r="N548" s="155">
        <v>0.05</v>
      </c>
    </row>
    <row r="549" s="3" customFormat="1" spans="1:14">
      <c r="A549" s="147">
        <v>546</v>
      </c>
      <c r="B549" s="148" t="s">
        <v>831</v>
      </c>
      <c r="C549" s="149">
        <v>45238</v>
      </c>
      <c r="D549" s="148" t="s">
        <v>266</v>
      </c>
      <c r="E549" s="148" t="s">
        <v>944</v>
      </c>
      <c r="F549" s="148" t="s">
        <v>829</v>
      </c>
      <c r="G549" s="150" t="s">
        <v>20</v>
      </c>
      <c r="H549" s="150" t="s">
        <v>21</v>
      </c>
      <c r="I549" s="148">
        <v>1</v>
      </c>
      <c r="J549" s="148">
        <v>4229.86</v>
      </c>
      <c r="K549" s="148">
        <v>549.88</v>
      </c>
      <c r="L549" s="148">
        <v>4779.74</v>
      </c>
      <c r="M549" s="157">
        <v>3125.97</v>
      </c>
      <c r="N549" s="155">
        <v>0.05</v>
      </c>
    </row>
    <row r="550" s="3" customFormat="1" spans="1:14">
      <c r="A550" s="147">
        <v>547</v>
      </c>
      <c r="B550" s="148" t="s">
        <v>832</v>
      </c>
      <c r="C550" s="149">
        <v>45268</v>
      </c>
      <c r="D550" s="148" t="s">
        <v>266</v>
      </c>
      <c r="E550" s="148" t="s">
        <v>944</v>
      </c>
      <c r="F550" s="148" t="s">
        <v>829</v>
      </c>
      <c r="G550" s="150" t="s">
        <v>20</v>
      </c>
      <c r="H550" s="150" t="s">
        <v>21</v>
      </c>
      <c r="I550" s="148">
        <v>1</v>
      </c>
      <c r="J550" s="148">
        <v>4229.86</v>
      </c>
      <c r="K550" s="148">
        <v>549.88</v>
      </c>
      <c r="L550" s="148">
        <v>4779.74</v>
      </c>
      <c r="M550" s="157">
        <v>2919.31</v>
      </c>
      <c r="N550" s="155">
        <v>0.04</v>
      </c>
    </row>
    <row r="551" s="3" customFormat="1" spans="1:14">
      <c r="A551" s="147">
        <v>548</v>
      </c>
      <c r="B551" s="148" t="s">
        <v>833</v>
      </c>
      <c r="C551" s="149">
        <v>45268</v>
      </c>
      <c r="D551" s="148" t="s">
        <v>266</v>
      </c>
      <c r="E551" s="148" t="s">
        <v>944</v>
      </c>
      <c r="F551" s="148" t="s">
        <v>829</v>
      </c>
      <c r="G551" s="150" t="s">
        <v>20</v>
      </c>
      <c r="H551" s="150" t="s">
        <v>21</v>
      </c>
      <c r="I551" s="148">
        <v>1</v>
      </c>
      <c r="J551" s="148">
        <v>4229.87</v>
      </c>
      <c r="K551" s="148">
        <v>549.88</v>
      </c>
      <c r="L551" s="148">
        <v>4779.75</v>
      </c>
      <c r="M551" s="157">
        <v>2932.29</v>
      </c>
      <c r="N551" s="155">
        <v>0.04</v>
      </c>
    </row>
    <row r="552" s="3" customFormat="1" spans="1:14">
      <c r="A552" s="147">
        <v>549</v>
      </c>
      <c r="B552" s="148" t="s">
        <v>834</v>
      </c>
      <c r="C552" s="149">
        <v>45268</v>
      </c>
      <c r="D552" s="148" t="s">
        <v>266</v>
      </c>
      <c r="E552" s="148" t="s">
        <v>944</v>
      </c>
      <c r="F552" s="148" t="s">
        <v>829</v>
      </c>
      <c r="G552" s="150" t="s">
        <v>20</v>
      </c>
      <c r="H552" s="150" t="s">
        <v>21</v>
      </c>
      <c r="I552" s="148">
        <v>1</v>
      </c>
      <c r="J552" s="148">
        <v>4229.86</v>
      </c>
      <c r="K552" s="148">
        <v>549.88</v>
      </c>
      <c r="L552" s="148">
        <v>4779.74</v>
      </c>
      <c r="M552" s="157">
        <v>2932.29</v>
      </c>
      <c r="N552" s="155">
        <v>0.04</v>
      </c>
    </row>
    <row r="553" s="3" customFormat="1" spans="1:14">
      <c r="A553" s="147">
        <v>550</v>
      </c>
      <c r="B553" s="148" t="s">
        <v>945</v>
      </c>
      <c r="C553" s="149">
        <v>45401</v>
      </c>
      <c r="D553" s="148" t="s">
        <v>266</v>
      </c>
      <c r="E553" s="148" t="s">
        <v>946</v>
      </c>
      <c r="F553" s="148" t="s">
        <v>947</v>
      </c>
      <c r="G553" s="150" t="s">
        <v>57</v>
      </c>
      <c r="H553" s="150" t="s">
        <v>58</v>
      </c>
      <c r="I553" s="148">
        <v>1</v>
      </c>
      <c r="J553" s="148">
        <v>22123.89</v>
      </c>
      <c r="K553" s="148">
        <v>2876.11</v>
      </c>
      <c r="L553" s="148">
        <v>25000</v>
      </c>
      <c r="M553" s="157">
        <v>13574.57</v>
      </c>
      <c r="N553" s="155">
        <v>0.2</v>
      </c>
    </row>
    <row r="554" s="3" customFormat="1" spans="1:14">
      <c r="A554" s="147">
        <v>551</v>
      </c>
      <c r="B554" s="148" t="s">
        <v>948</v>
      </c>
      <c r="C554" s="149">
        <v>45401</v>
      </c>
      <c r="D554" s="148" t="s">
        <v>266</v>
      </c>
      <c r="E554" s="148" t="s">
        <v>946</v>
      </c>
      <c r="F554" s="148" t="s">
        <v>947</v>
      </c>
      <c r="G554" s="150" t="s">
        <v>57</v>
      </c>
      <c r="H554" s="150" t="s">
        <v>58</v>
      </c>
      <c r="I554" s="148">
        <v>1</v>
      </c>
      <c r="J554" s="148">
        <v>22123.89</v>
      </c>
      <c r="K554" s="148">
        <v>2876.11</v>
      </c>
      <c r="L554" s="148">
        <v>25000</v>
      </c>
      <c r="M554" s="157">
        <v>13574.52</v>
      </c>
      <c r="N554" s="155">
        <v>0.2</v>
      </c>
    </row>
    <row r="555" s="3" customFormat="1" spans="1:14">
      <c r="A555" s="147">
        <v>552</v>
      </c>
      <c r="B555" s="148" t="s">
        <v>949</v>
      </c>
      <c r="C555" s="149">
        <v>45401</v>
      </c>
      <c r="D555" s="148" t="s">
        <v>266</v>
      </c>
      <c r="E555" s="148" t="s">
        <v>946</v>
      </c>
      <c r="F555" s="148" t="s">
        <v>947</v>
      </c>
      <c r="G555" s="150" t="s">
        <v>57</v>
      </c>
      <c r="H555" s="150" t="s">
        <v>58</v>
      </c>
      <c r="I555" s="148">
        <v>1</v>
      </c>
      <c r="J555" s="148">
        <v>25663.72</v>
      </c>
      <c r="K555" s="148">
        <v>3336.28</v>
      </c>
      <c r="L555" s="148">
        <v>29000</v>
      </c>
      <c r="M555" s="157">
        <v>18643.94</v>
      </c>
      <c r="N555" s="155">
        <v>0.2</v>
      </c>
    </row>
    <row r="556" s="3" customFormat="1" spans="1:14">
      <c r="A556" s="147">
        <v>553</v>
      </c>
      <c r="B556" s="148" t="s">
        <v>950</v>
      </c>
      <c r="C556" s="149">
        <v>45401</v>
      </c>
      <c r="D556" s="148" t="s">
        <v>266</v>
      </c>
      <c r="E556" s="148" t="s">
        <v>946</v>
      </c>
      <c r="F556" s="148" t="s">
        <v>947</v>
      </c>
      <c r="G556" s="150" t="s">
        <v>57</v>
      </c>
      <c r="H556" s="150" t="s">
        <v>58</v>
      </c>
      <c r="I556" s="148">
        <v>1</v>
      </c>
      <c r="J556" s="148">
        <v>25663.72</v>
      </c>
      <c r="K556" s="148">
        <v>3336.28</v>
      </c>
      <c r="L556" s="148">
        <v>29000</v>
      </c>
      <c r="M556" s="157">
        <v>19117.02</v>
      </c>
      <c r="N556" s="155">
        <v>0.2</v>
      </c>
    </row>
    <row r="557" s="3" customFormat="1" spans="1:14">
      <c r="A557" s="147">
        <v>554</v>
      </c>
      <c r="B557" s="148" t="s">
        <v>951</v>
      </c>
      <c r="C557" s="149">
        <v>45401</v>
      </c>
      <c r="D557" s="148" t="s">
        <v>266</v>
      </c>
      <c r="E557" s="148" t="s">
        <v>946</v>
      </c>
      <c r="F557" s="148" t="s">
        <v>947</v>
      </c>
      <c r="G557" s="150" t="s">
        <v>57</v>
      </c>
      <c r="H557" s="150" t="s">
        <v>58</v>
      </c>
      <c r="I557" s="148">
        <v>1</v>
      </c>
      <c r="J557" s="148">
        <v>25663.72</v>
      </c>
      <c r="K557" s="148">
        <v>3336.28</v>
      </c>
      <c r="L557" s="148">
        <v>29000</v>
      </c>
      <c r="M557" s="157">
        <v>18599.18</v>
      </c>
      <c r="N557" s="155">
        <v>0.2</v>
      </c>
    </row>
    <row r="558" s="3" customFormat="1" spans="1:14">
      <c r="A558" s="147">
        <v>555</v>
      </c>
      <c r="B558" s="158" t="s">
        <v>952</v>
      </c>
      <c r="C558" s="149">
        <v>45408</v>
      </c>
      <c r="D558" s="148" t="s">
        <v>266</v>
      </c>
      <c r="E558" s="148" t="s">
        <v>953</v>
      </c>
      <c r="F558" s="148" t="s">
        <v>954</v>
      </c>
      <c r="G558" s="150" t="s">
        <v>20</v>
      </c>
      <c r="H558" s="150" t="s">
        <v>21</v>
      </c>
      <c r="I558" s="148">
        <v>1</v>
      </c>
      <c r="J558" s="148">
        <v>34491.15</v>
      </c>
      <c r="K558" s="148">
        <v>4483.85</v>
      </c>
      <c r="L558" s="148">
        <v>38975</v>
      </c>
      <c r="M558" s="157">
        <v>28865.47</v>
      </c>
      <c r="N558" s="155">
        <v>0.5</v>
      </c>
    </row>
    <row r="559" s="3" customFormat="1" spans="1:14">
      <c r="A559" s="147">
        <v>556</v>
      </c>
      <c r="B559" s="158" t="s">
        <v>955</v>
      </c>
      <c r="C559" s="149">
        <v>45408</v>
      </c>
      <c r="D559" s="148" t="s">
        <v>266</v>
      </c>
      <c r="E559" s="148" t="s">
        <v>953</v>
      </c>
      <c r="F559" s="148" t="s">
        <v>954</v>
      </c>
      <c r="G559" s="150" t="s">
        <v>20</v>
      </c>
      <c r="H559" s="150" t="s">
        <v>21</v>
      </c>
      <c r="I559" s="148">
        <v>1</v>
      </c>
      <c r="J559" s="148">
        <v>34491.15</v>
      </c>
      <c r="K559" s="148">
        <v>4483.85</v>
      </c>
      <c r="L559" s="148">
        <v>38975</v>
      </c>
      <c r="M559" s="157">
        <v>28706.69</v>
      </c>
      <c r="N559" s="155">
        <v>0.5</v>
      </c>
    </row>
    <row r="560" s="3" customFormat="1" spans="1:14">
      <c r="A560" s="147">
        <v>557</v>
      </c>
      <c r="B560" s="158" t="s">
        <v>956</v>
      </c>
      <c r="C560" s="149">
        <v>45408</v>
      </c>
      <c r="D560" s="148" t="s">
        <v>266</v>
      </c>
      <c r="E560" s="148" t="s">
        <v>953</v>
      </c>
      <c r="F560" s="148" t="s">
        <v>954</v>
      </c>
      <c r="G560" s="150" t="s">
        <v>20</v>
      </c>
      <c r="H560" s="150" t="s">
        <v>21</v>
      </c>
      <c r="I560" s="148">
        <v>1</v>
      </c>
      <c r="J560" s="148">
        <v>34491.15</v>
      </c>
      <c r="K560" s="148">
        <v>4483.85</v>
      </c>
      <c r="L560" s="148">
        <v>38975</v>
      </c>
      <c r="M560" s="157">
        <v>28706.69</v>
      </c>
      <c r="N560" s="155">
        <v>0.5</v>
      </c>
    </row>
    <row r="561" s="3" customFormat="1" spans="1:14">
      <c r="A561" s="147">
        <v>558</v>
      </c>
      <c r="B561" s="148" t="s">
        <v>957</v>
      </c>
      <c r="C561" s="149">
        <v>45408</v>
      </c>
      <c r="D561" s="148" t="s">
        <v>266</v>
      </c>
      <c r="E561" s="148" t="s">
        <v>953</v>
      </c>
      <c r="F561" s="148" t="s">
        <v>954</v>
      </c>
      <c r="G561" s="150" t="s">
        <v>20</v>
      </c>
      <c r="H561" s="150" t="s">
        <v>21</v>
      </c>
      <c r="I561" s="148">
        <v>1</v>
      </c>
      <c r="J561" s="148">
        <v>35730.09</v>
      </c>
      <c r="K561" s="148">
        <v>4644.91</v>
      </c>
      <c r="L561" s="148">
        <v>40375</v>
      </c>
      <c r="M561" s="157">
        <v>29972.61</v>
      </c>
      <c r="N561" s="155">
        <v>0.5</v>
      </c>
    </row>
    <row r="562" s="3" customFormat="1" spans="1:14">
      <c r="A562" s="147">
        <v>559</v>
      </c>
      <c r="B562" s="148" t="s">
        <v>958</v>
      </c>
      <c r="C562" s="149">
        <v>45408</v>
      </c>
      <c r="D562" s="148" t="s">
        <v>266</v>
      </c>
      <c r="E562" s="148" t="s">
        <v>953</v>
      </c>
      <c r="F562" s="148" t="s">
        <v>954</v>
      </c>
      <c r="G562" s="150" t="s">
        <v>20</v>
      </c>
      <c r="H562" s="150" t="s">
        <v>21</v>
      </c>
      <c r="I562" s="148">
        <v>1</v>
      </c>
      <c r="J562" s="148">
        <v>35730.09</v>
      </c>
      <c r="K562" s="148">
        <v>4644.91</v>
      </c>
      <c r="L562" s="148">
        <v>40375</v>
      </c>
      <c r="M562" s="157">
        <v>29972.56</v>
      </c>
      <c r="N562" s="155">
        <v>0.5</v>
      </c>
    </row>
    <row r="563" s="3" customFormat="1" spans="1:14">
      <c r="A563" s="147">
        <v>560</v>
      </c>
      <c r="B563" s="148" t="s">
        <v>959</v>
      </c>
      <c r="C563" s="149">
        <v>45408</v>
      </c>
      <c r="D563" s="148" t="s">
        <v>266</v>
      </c>
      <c r="E563" s="148" t="s">
        <v>953</v>
      </c>
      <c r="F563" s="148" t="s">
        <v>954</v>
      </c>
      <c r="G563" s="150" t="s">
        <v>20</v>
      </c>
      <c r="H563" s="150" t="s">
        <v>21</v>
      </c>
      <c r="I563" s="148">
        <v>1</v>
      </c>
      <c r="J563" s="148">
        <v>35730.09</v>
      </c>
      <c r="K563" s="148">
        <v>4644.91</v>
      </c>
      <c r="L563" s="148">
        <v>40375</v>
      </c>
      <c r="M563" s="157">
        <v>29972.56</v>
      </c>
      <c r="N563" s="155">
        <v>0.5</v>
      </c>
    </row>
    <row r="564" s="3" customFormat="1" spans="1:14">
      <c r="A564" s="147">
        <v>561</v>
      </c>
      <c r="B564" s="148" t="s">
        <v>960</v>
      </c>
      <c r="C564" s="149">
        <v>45408</v>
      </c>
      <c r="D564" s="148" t="s">
        <v>266</v>
      </c>
      <c r="E564" s="148" t="s">
        <v>953</v>
      </c>
      <c r="F564" s="148" t="s">
        <v>954</v>
      </c>
      <c r="G564" s="150" t="s">
        <v>20</v>
      </c>
      <c r="H564" s="150" t="s">
        <v>21</v>
      </c>
      <c r="I564" s="148">
        <v>1</v>
      </c>
      <c r="J564" s="148">
        <v>35730.09</v>
      </c>
      <c r="K564" s="148">
        <v>4644.91</v>
      </c>
      <c r="L564" s="148">
        <v>40375</v>
      </c>
      <c r="M564" s="157">
        <v>30020.13</v>
      </c>
      <c r="N564" s="155">
        <v>0.5</v>
      </c>
    </row>
    <row r="565" s="3" customFormat="1" spans="1:14">
      <c r="A565" s="147">
        <v>562</v>
      </c>
      <c r="B565" s="148" t="s">
        <v>961</v>
      </c>
      <c r="C565" s="149">
        <v>45408</v>
      </c>
      <c r="D565" s="148" t="s">
        <v>266</v>
      </c>
      <c r="E565" s="148" t="s">
        <v>953</v>
      </c>
      <c r="F565" s="148" t="s">
        <v>954</v>
      </c>
      <c r="G565" s="150" t="s">
        <v>20</v>
      </c>
      <c r="H565" s="150" t="s">
        <v>21</v>
      </c>
      <c r="I565" s="148">
        <v>1</v>
      </c>
      <c r="J565" s="148">
        <v>35730.09</v>
      </c>
      <c r="K565" s="148">
        <v>4644.91</v>
      </c>
      <c r="L565" s="148">
        <v>40375</v>
      </c>
      <c r="M565" s="157">
        <v>30020.13</v>
      </c>
      <c r="N565" s="155">
        <v>0.5</v>
      </c>
    </row>
    <row r="566" s="3" customFormat="1" spans="1:14">
      <c r="A566" s="147">
        <v>563</v>
      </c>
      <c r="B566" s="148" t="s">
        <v>962</v>
      </c>
      <c r="C566" s="149">
        <v>45408</v>
      </c>
      <c r="D566" s="148" t="s">
        <v>266</v>
      </c>
      <c r="E566" s="148" t="s">
        <v>953</v>
      </c>
      <c r="F566" s="148" t="s">
        <v>954</v>
      </c>
      <c r="G566" s="150" t="s">
        <v>20</v>
      </c>
      <c r="H566" s="150" t="s">
        <v>21</v>
      </c>
      <c r="I566" s="148">
        <v>1</v>
      </c>
      <c r="J566" s="148">
        <v>35730.08</v>
      </c>
      <c r="K566" s="148">
        <v>4644.92</v>
      </c>
      <c r="L566" s="148">
        <v>40375</v>
      </c>
      <c r="M566" s="157">
        <v>30020.13</v>
      </c>
      <c r="N566" s="155">
        <v>0.5</v>
      </c>
    </row>
    <row r="567" s="3" customFormat="1" spans="1:14">
      <c r="A567" s="147">
        <v>564</v>
      </c>
      <c r="B567" s="148" t="s">
        <v>963</v>
      </c>
      <c r="C567" s="149">
        <v>44162</v>
      </c>
      <c r="D567" s="148" t="s">
        <v>266</v>
      </c>
      <c r="E567" s="148" t="s">
        <v>964</v>
      </c>
      <c r="F567" s="148" t="s">
        <v>965</v>
      </c>
      <c r="G567" s="150" t="s">
        <v>20</v>
      </c>
      <c r="H567" s="150" t="s">
        <v>21</v>
      </c>
      <c r="I567" s="148">
        <v>1</v>
      </c>
      <c r="J567" s="148">
        <v>10486.73</v>
      </c>
      <c r="K567" s="148">
        <v>1363.27</v>
      </c>
      <c r="L567" s="148">
        <v>11850</v>
      </c>
      <c r="M567" s="157">
        <v>5156.95</v>
      </c>
      <c r="N567" s="155">
        <v>0.1</v>
      </c>
    </row>
    <row r="568" s="3" customFormat="1" spans="1:14">
      <c r="A568" s="147"/>
      <c r="B568" s="159"/>
      <c r="C568" s="159"/>
      <c r="D568" s="160"/>
      <c r="E568" s="160"/>
      <c r="F568" s="161"/>
      <c r="G568" s="162"/>
      <c r="H568" s="162"/>
      <c r="I568" s="162"/>
      <c r="J568" s="163">
        <f>SUM(J4:J567)</f>
        <v>35445059.5</v>
      </c>
      <c r="K568" s="163">
        <f>SUM(K4:K567)</f>
        <v>4607857.69</v>
      </c>
      <c r="L568" s="163">
        <f>SUM(L4:L567)</f>
        <v>40052917.19</v>
      </c>
      <c r="M568" s="163">
        <f>SUM(M4:M567)</f>
        <v>25878425.88</v>
      </c>
      <c r="N568" s="40"/>
    </row>
    <row r="569" s="3" customFormat="1" spans="1:14">
      <c r="A569" s="40"/>
      <c r="B569" s="40"/>
      <c r="C569" s="40"/>
      <c r="D569" s="40"/>
      <c r="E569" s="40"/>
      <c r="F569" s="134"/>
      <c r="N569" s="40"/>
    </row>
    <row r="570" s="3" customFormat="1" spans="1:14">
      <c r="A570" s="40"/>
      <c r="B570" s="40"/>
      <c r="C570" s="40"/>
      <c r="D570" s="40"/>
      <c r="E570" s="40"/>
      <c r="F570" s="134"/>
      <c r="N570" s="40"/>
    </row>
    <row r="571" s="3" customFormat="1" spans="1:14">
      <c r="A571" s="40"/>
      <c r="B571" s="40"/>
      <c r="C571" s="40"/>
      <c r="D571" s="40"/>
      <c r="E571" s="40"/>
      <c r="F571" s="134"/>
      <c r="N571" s="40"/>
    </row>
    <row r="572" s="3" customFormat="1" spans="1:14">
      <c r="A572" s="40"/>
      <c r="B572" s="40"/>
      <c r="C572" s="40"/>
      <c r="D572" s="40"/>
      <c r="E572" s="40"/>
      <c r="F572" s="134"/>
      <c r="N572" s="40"/>
    </row>
    <row r="573" s="3" customFormat="1" spans="1:14">
      <c r="A573" s="40"/>
      <c r="B573" s="40"/>
      <c r="C573" s="40"/>
      <c r="D573" s="40"/>
      <c r="E573" s="40"/>
      <c r="F573" s="134"/>
      <c r="N573" s="40"/>
    </row>
    <row r="574" s="3" customFormat="1" spans="1:14">
      <c r="A574" s="40"/>
      <c r="B574" s="40"/>
      <c r="C574" s="40"/>
      <c r="D574" s="40"/>
      <c r="E574" s="40"/>
      <c r="F574" s="134"/>
      <c r="N574" s="40"/>
    </row>
    <row r="575" s="3" customFormat="1" spans="1:14">
      <c r="A575" s="40"/>
      <c r="B575" s="40"/>
      <c r="C575" s="40"/>
      <c r="D575" s="40"/>
      <c r="E575" s="40"/>
      <c r="F575" s="134"/>
      <c r="N575" s="40"/>
    </row>
    <row r="576" s="3" customFormat="1" spans="1:14">
      <c r="A576" s="40"/>
      <c r="B576" s="40"/>
      <c r="C576" s="40"/>
      <c r="D576" s="40"/>
      <c r="E576" s="40"/>
      <c r="F576" s="134"/>
      <c r="N576" s="40"/>
    </row>
    <row r="577" s="3" customFormat="1" spans="1:14">
      <c r="A577" s="40"/>
      <c r="B577" s="40"/>
      <c r="C577" s="40"/>
      <c r="D577" s="40"/>
      <c r="E577" s="40"/>
      <c r="F577" s="134"/>
      <c r="N577" s="40"/>
    </row>
    <row r="578" s="3" customFormat="1" spans="1:14">
      <c r="A578" s="40"/>
      <c r="B578" s="40"/>
      <c r="C578" s="40"/>
      <c r="D578" s="40"/>
      <c r="E578" s="40"/>
      <c r="F578" s="134"/>
      <c r="N578" s="40"/>
    </row>
    <row r="579" s="3" customFormat="1" spans="1:14">
      <c r="A579" s="40"/>
      <c r="B579" s="40"/>
      <c r="C579" s="40"/>
      <c r="D579" s="40"/>
      <c r="E579" s="40"/>
      <c r="F579" s="134"/>
      <c r="N579" s="40"/>
    </row>
    <row r="580" s="3" customFormat="1" spans="1:14">
      <c r="A580" s="40"/>
      <c r="B580" s="40"/>
      <c r="C580" s="40"/>
      <c r="D580" s="40"/>
      <c r="E580" s="40"/>
      <c r="F580" s="134"/>
      <c r="N580" s="40"/>
    </row>
    <row r="581" s="3" customFormat="1" spans="1:14">
      <c r="A581" s="40"/>
      <c r="B581" s="40"/>
      <c r="C581" s="40"/>
      <c r="D581" s="40"/>
      <c r="E581" s="40"/>
      <c r="F581" s="134"/>
      <c r="N581" s="40"/>
    </row>
    <row r="582" s="3" customFormat="1" spans="1:14">
      <c r="A582" s="40"/>
      <c r="B582" s="40"/>
      <c r="C582" s="40"/>
      <c r="D582" s="40"/>
      <c r="E582" s="40"/>
      <c r="F582" s="134"/>
      <c r="N582" s="40"/>
    </row>
    <row r="583" s="3" customFormat="1" spans="1:14">
      <c r="A583" s="40"/>
      <c r="B583" s="40"/>
      <c r="C583" s="40"/>
      <c r="D583" s="40"/>
      <c r="E583" s="40"/>
      <c r="F583" s="134"/>
      <c r="N583" s="40"/>
    </row>
    <row r="584" s="3" customFormat="1" spans="1:14">
      <c r="A584" s="40"/>
      <c r="B584" s="40"/>
      <c r="C584" s="40"/>
      <c r="D584" s="40"/>
      <c r="E584" s="40"/>
      <c r="F584" s="134"/>
      <c r="N584" s="40"/>
    </row>
    <row r="585" s="3" customFormat="1" spans="1:14">
      <c r="A585" s="40"/>
      <c r="B585" s="40"/>
      <c r="C585" s="40"/>
      <c r="D585" s="40"/>
      <c r="E585" s="40"/>
      <c r="F585" s="134"/>
      <c r="N585" s="40"/>
    </row>
    <row r="586" s="3" customFormat="1" spans="1:14">
      <c r="A586" s="40"/>
      <c r="B586" s="40"/>
      <c r="C586" s="40"/>
      <c r="D586" s="40"/>
      <c r="E586" s="40"/>
      <c r="F586" s="134"/>
      <c r="N586" s="40"/>
    </row>
    <row r="587" s="3" customFormat="1" spans="1:14">
      <c r="A587" s="40"/>
      <c r="B587" s="40"/>
      <c r="C587" s="40"/>
      <c r="D587" s="40"/>
      <c r="E587" s="40"/>
      <c r="F587" s="134"/>
      <c r="N587" s="40"/>
    </row>
    <row r="588" s="3" customFormat="1" spans="1:14">
      <c r="A588" s="40"/>
      <c r="B588" s="40"/>
      <c r="C588" s="40"/>
      <c r="D588" s="40"/>
      <c r="E588" s="40"/>
      <c r="F588" s="134"/>
      <c r="N588" s="40"/>
    </row>
    <row r="589" s="3" customFormat="1" spans="1:14">
      <c r="A589" s="40"/>
      <c r="B589" s="40"/>
      <c r="C589" s="40"/>
      <c r="D589" s="40"/>
      <c r="E589" s="40"/>
      <c r="F589" s="134"/>
      <c r="N589" s="40"/>
    </row>
    <row r="590" s="3" customFormat="1" spans="1:14">
      <c r="A590" s="40"/>
      <c r="B590" s="40"/>
      <c r="C590" s="40"/>
      <c r="D590" s="40"/>
      <c r="E590" s="40"/>
      <c r="F590" s="134"/>
      <c r="N590" s="40"/>
    </row>
    <row r="591" s="3" customFormat="1" spans="1:14">
      <c r="A591" s="40"/>
      <c r="B591" s="40"/>
      <c r="C591" s="40"/>
      <c r="D591" s="40"/>
      <c r="E591" s="40"/>
      <c r="F591" s="134"/>
      <c r="N591" s="40"/>
    </row>
    <row r="592" s="3" customFormat="1" spans="1:14">
      <c r="A592" s="40"/>
      <c r="B592" s="40"/>
      <c r="C592" s="40"/>
      <c r="D592" s="40"/>
      <c r="E592" s="40"/>
      <c r="F592" s="134"/>
      <c r="N592" s="40"/>
    </row>
    <row r="593" s="3" customFormat="1" spans="1:14">
      <c r="A593" s="40"/>
      <c r="B593" s="40"/>
      <c r="C593" s="40"/>
      <c r="D593" s="40"/>
      <c r="E593" s="40"/>
      <c r="F593" s="134"/>
      <c r="N593" s="40"/>
    </row>
    <row r="594" s="3" customFormat="1" spans="1:14">
      <c r="A594" s="40"/>
      <c r="B594" s="40"/>
      <c r="C594" s="40"/>
      <c r="D594" s="40"/>
      <c r="E594" s="40"/>
      <c r="F594" s="134"/>
      <c r="N594" s="40"/>
    </row>
    <row r="595" s="3" customFormat="1" spans="1:14">
      <c r="A595" s="40"/>
      <c r="B595" s="40"/>
      <c r="C595" s="40"/>
      <c r="D595" s="40"/>
      <c r="E595" s="40"/>
      <c r="F595" s="134"/>
      <c r="N595" s="40"/>
    </row>
    <row r="596" s="3" customFormat="1" spans="1:14">
      <c r="A596" s="40"/>
      <c r="B596" s="40"/>
      <c r="C596" s="40"/>
      <c r="D596" s="40"/>
      <c r="E596" s="40"/>
      <c r="F596" s="134"/>
      <c r="N596" s="40"/>
    </row>
    <row r="597" s="3" customFormat="1" spans="1:14">
      <c r="A597" s="40"/>
      <c r="B597" s="40"/>
      <c r="C597" s="40"/>
      <c r="D597" s="40"/>
      <c r="E597" s="40"/>
      <c r="F597" s="134"/>
      <c r="N597" s="40"/>
    </row>
    <row r="598" s="3" customFormat="1" spans="1:14">
      <c r="A598" s="40"/>
      <c r="B598" s="40"/>
      <c r="C598" s="40"/>
      <c r="D598" s="40"/>
      <c r="E598" s="40"/>
      <c r="F598" s="134"/>
      <c r="N598" s="40"/>
    </row>
    <row r="599" s="3" customFormat="1" spans="1:14">
      <c r="A599" s="40"/>
      <c r="B599" s="40"/>
      <c r="C599" s="40"/>
      <c r="D599" s="40"/>
      <c r="E599" s="40"/>
      <c r="F599" s="134"/>
      <c r="N599" s="40"/>
    </row>
    <row r="600" s="3" customFormat="1" spans="1:14">
      <c r="A600" s="40"/>
      <c r="B600" s="40"/>
      <c r="C600" s="40"/>
      <c r="D600" s="40"/>
      <c r="E600" s="40"/>
      <c r="F600" s="134"/>
      <c r="N600" s="40"/>
    </row>
    <row r="601" s="3" customFormat="1" spans="1:14">
      <c r="A601" s="40"/>
      <c r="B601" s="40"/>
      <c r="C601" s="40"/>
      <c r="D601" s="40"/>
      <c r="E601" s="40"/>
      <c r="F601" s="134"/>
      <c r="N601" s="40"/>
    </row>
    <row r="602" s="3" customFormat="1" spans="1:14">
      <c r="A602" s="40"/>
      <c r="B602" s="40"/>
      <c r="C602" s="40"/>
      <c r="D602" s="40"/>
      <c r="E602" s="40"/>
      <c r="F602" s="134"/>
      <c r="N602" s="40"/>
    </row>
    <row r="603" s="3" customFormat="1" spans="1:14">
      <c r="A603" s="40"/>
      <c r="B603" s="40"/>
      <c r="C603" s="40"/>
      <c r="D603" s="40"/>
      <c r="E603" s="40"/>
      <c r="F603" s="134"/>
      <c r="N603" s="40"/>
    </row>
    <row r="604" s="3" customFormat="1" spans="1:14">
      <c r="A604" s="40"/>
      <c r="B604" s="40"/>
      <c r="C604" s="40"/>
      <c r="D604" s="40"/>
      <c r="E604" s="40"/>
      <c r="F604" s="134"/>
      <c r="N604" s="40"/>
    </row>
    <row r="605" s="3" customFormat="1" spans="1:14">
      <c r="A605" s="40"/>
      <c r="B605" s="40"/>
      <c r="C605" s="40"/>
      <c r="D605" s="40"/>
      <c r="E605" s="40"/>
      <c r="F605" s="134"/>
      <c r="N605" s="40"/>
    </row>
    <row r="606" s="3" customFormat="1" spans="1:14">
      <c r="A606" s="40"/>
      <c r="B606" s="40"/>
      <c r="C606" s="40"/>
      <c r="D606" s="40"/>
      <c r="E606" s="40"/>
      <c r="F606" s="134"/>
      <c r="N606" s="40"/>
    </row>
    <row r="607" s="3" customFormat="1" spans="1:14">
      <c r="A607" s="40"/>
      <c r="B607" s="40"/>
      <c r="C607" s="40"/>
      <c r="D607" s="40"/>
      <c r="E607" s="40"/>
      <c r="F607" s="134"/>
      <c r="N607" s="40"/>
    </row>
    <row r="608" s="3" customFormat="1" spans="1:14">
      <c r="A608" s="40"/>
      <c r="B608" s="40"/>
      <c r="C608" s="40"/>
      <c r="D608" s="40"/>
      <c r="E608" s="40"/>
      <c r="F608" s="134"/>
      <c r="N608" s="40"/>
    </row>
    <row r="609" s="3" customFormat="1" spans="1:14">
      <c r="A609" s="40"/>
      <c r="B609" s="40"/>
      <c r="C609" s="40"/>
      <c r="D609" s="40"/>
      <c r="E609" s="40"/>
      <c r="F609" s="134"/>
      <c r="N609" s="40"/>
    </row>
    <row r="610" s="3" customFormat="1" spans="1:14">
      <c r="A610" s="40"/>
      <c r="B610" s="40"/>
      <c r="C610" s="40"/>
      <c r="D610" s="40"/>
      <c r="E610" s="40"/>
      <c r="F610" s="134"/>
      <c r="N610" s="40"/>
    </row>
    <row r="611" s="3" customFormat="1" spans="1:14">
      <c r="A611" s="40"/>
      <c r="B611" s="40"/>
      <c r="C611" s="40"/>
      <c r="D611" s="40"/>
      <c r="E611" s="40"/>
      <c r="F611" s="134"/>
      <c r="N611" s="40"/>
    </row>
    <row r="612" s="3" customFormat="1" spans="1:14">
      <c r="A612" s="40"/>
      <c r="B612" s="40"/>
      <c r="C612" s="40"/>
      <c r="D612" s="40"/>
      <c r="E612" s="40"/>
      <c r="F612" s="134"/>
      <c r="N612" s="40"/>
    </row>
    <row r="613" s="3" customFormat="1" spans="1:14">
      <c r="A613" s="40"/>
      <c r="B613" s="40"/>
      <c r="C613" s="40"/>
      <c r="D613" s="40"/>
      <c r="E613" s="40"/>
      <c r="F613" s="134"/>
      <c r="N613" s="40"/>
    </row>
    <row r="614" s="3" customFormat="1" spans="1:14">
      <c r="A614" s="40"/>
      <c r="B614" s="40"/>
      <c r="C614" s="40"/>
      <c r="D614" s="40"/>
      <c r="E614" s="40"/>
      <c r="F614" s="134"/>
      <c r="N614" s="40"/>
    </row>
    <row r="615" s="3" customFormat="1" spans="1:14">
      <c r="A615" s="40"/>
      <c r="B615" s="40"/>
      <c r="C615" s="40"/>
      <c r="D615" s="40"/>
      <c r="E615" s="40"/>
      <c r="F615" s="134"/>
      <c r="N615" s="40"/>
    </row>
    <row r="616" s="3" customFormat="1" spans="1:14">
      <c r="A616" s="40"/>
      <c r="B616" s="40"/>
      <c r="C616" s="40"/>
      <c r="D616" s="40"/>
      <c r="E616" s="40"/>
      <c r="F616" s="134"/>
      <c r="N616" s="40"/>
    </row>
    <row r="617" s="3" customFormat="1" spans="1:14">
      <c r="A617" s="40"/>
      <c r="B617" s="40"/>
      <c r="C617" s="40"/>
      <c r="D617" s="40"/>
      <c r="E617" s="40"/>
      <c r="F617" s="134"/>
      <c r="N617" s="40"/>
    </row>
    <row r="618" s="3" customFormat="1" spans="1:14">
      <c r="A618" s="40"/>
      <c r="B618" s="40"/>
      <c r="C618" s="40"/>
      <c r="D618" s="40"/>
      <c r="E618" s="40"/>
      <c r="F618" s="134"/>
      <c r="N618" s="40"/>
    </row>
    <row r="619" s="3" customFormat="1" spans="1:14">
      <c r="A619" s="40"/>
      <c r="B619" s="40"/>
      <c r="C619" s="40"/>
      <c r="D619" s="40"/>
      <c r="E619" s="40"/>
      <c r="F619" s="134"/>
      <c r="N619" s="40"/>
    </row>
    <row r="620" s="3" customFormat="1" spans="1:14">
      <c r="A620" s="40"/>
      <c r="B620" s="40"/>
      <c r="C620" s="40"/>
      <c r="D620" s="40"/>
      <c r="E620" s="40"/>
      <c r="F620" s="134"/>
      <c r="N620" s="40"/>
    </row>
    <row r="621" s="3" customFormat="1" spans="1:14">
      <c r="A621" s="40"/>
      <c r="B621" s="40"/>
      <c r="C621" s="40"/>
      <c r="D621" s="40"/>
      <c r="E621" s="40"/>
      <c r="F621" s="134"/>
      <c r="N621" s="40"/>
    </row>
    <row r="622" s="3" customFormat="1" spans="1:14">
      <c r="A622" s="40"/>
      <c r="B622" s="40"/>
      <c r="C622" s="40"/>
      <c r="D622" s="40"/>
      <c r="E622" s="40"/>
      <c r="F622" s="134"/>
      <c r="N622" s="40"/>
    </row>
    <row r="623" s="3" customFormat="1" spans="1:14">
      <c r="A623" s="40"/>
      <c r="B623" s="40"/>
      <c r="C623" s="40"/>
      <c r="D623" s="40"/>
      <c r="E623" s="40"/>
      <c r="F623" s="134"/>
      <c r="N623" s="40"/>
    </row>
    <row r="624" s="3" customFormat="1" spans="1:14">
      <c r="A624" s="40"/>
      <c r="B624" s="40"/>
      <c r="C624" s="40"/>
      <c r="D624" s="40"/>
      <c r="E624" s="40"/>
      <c r="F624" s="134"/>
      <c r="N624" s="40"/>
    </row>
    <row r="625" s="3" customFormat="1" spans="1:14">
      <c r="A625" s="40"/>
      <c r="B625" s="40"/>
      <c r="C625" s="40"/>
      <c r="D625" s="40"/>
      <c r="E625" s="40"/>
      <c r="F625" s="134"/>
      <c r="N625" s="40"/>
    </row>
    <row r="626" s="3" customFormat="1" spans="1:14">
      <c r="A626" s="40"/>
      <c r="B626" s="40"/>
      <c r="C626" s="40"/>
      <c r="D626" s="40"/>
      <c r="E626" s="40"/>
      <c r="F626" s="134"/>
      <c r="N626" s="40"/>
    </row>
    <row r="627" s="3" customFormat="1" spans="1:14">
      <c r="A627" s="40"/>
      <c r="B627" s="40"/>
      <c r="C627" s="40"/>
      <c r="D627" s="40"/>
      <c r="E627" s="40"/>
      <c r="F627" s="134"/>
      <c r="N627" s="40"/>
    </row>
    <row r="628" s="3" customFormat="1" spans="1:14">
      <c r="A628" s="40"/>
      <c r="B628" s="40"/>
      <c r="C628" s="40"/>
      <c r="D628" s="40"/>
      <c r="E628" s="40"/>
      <c r="F628" s="134"/>
      <c r="N628" s="40"/>
    </row>
    <row r="629" s="3" customFormat="1" spans="1:14">
      <c r="A629" s="40"/>
      <c r="B629" s="40"/>
      <c r="C629" s="40"/>
      <c r="D629" s="40"/>
      <c r="E629" s="40"/>
      <c r="F629" s="134"/>
      <c r="N629" s="40"/>
    </row>
    <row r="630" s="3" customFormat="1" spans="1:14">
      <c r="A630" s="40"/>
      <c r="B630" s="40"/>
      <c r="C630" s="40"/>
      <c r="D630" s="40"/>
      <c r="E630" s="40"/>
      <c r="F630" s="134"/>
      <c r="N630" s="40"/>
    </row>
    <row r="631" s="3" customFormat="1" spans="1:14">
      <c r="A631" s="40"/>
      <c r="B631" s="40"/>
      <c r="C631" s="40"/>
      <c r="D631" s="40"/>
      <c r="E631" s="40"/>
      <c r="F631" s="134"/>
      <c r="N631" s="40"/>
    </row>
    <row r="632" s="3" customFormat="1" spans="1:14">
      <c r="A632" s="40"/>
      <c r="B632" s="40"/>
      <c r="C632" s="40"/>
      <c r="D632" s="40"/>
      <c r="E632" s="40"/>
      <c r="F632" s="134"/>
      <c r="N632" s="40"/>
    </row>
    <row r="633" s="3" customFormat="1" spans="1:14">
      <c r="A633" s="40"/>
      <c r="B633" s="40"/>
      <c r="C633" s="40"/>
      <c r="D633" s="40"/>
      <c r="E633" s="40"/>
      <c r="F633" s="134"/>
      <c r="N633" s="40"/>
    </row>
    <row r="634" s="3" customFormat="1" spans="1:14">
      <c r="A634" s="40"/>
      <c r="B634" s="40"/>
      <c r="C634" s="40"/>
      <c r="D634" s="40"/>
      <c r="E634" s="40"/>
      <c r="F634" s="134"/>
      <c r="N634" s="40"/>
    </row>
    <row r="635" s="3" customFormat="1" spans="1:14">
      <c r="A635" s="40"/>
      <c r="B635" s="40"/>
      <c r="C635" s="40"/>
      <c r="D635" s="40"/>
      <c r="E635" s="40"/>
      <c r="F635" s="134"/>
      <c r="N635" s="40"/>
    </row>
    <row r="636" s="3" customFormat="1" spans="1:14">
      <c r="A636" s="40"/>
      <c r="B636" s="40"/>
      <c r="C636" s="40"/>
      <c r="D636" s="40"/>
      <c r="E636" s="40"/>
      <c r="F636" s="134"/>
      <c r="N636" s="40"/>
    </row>
    <row r="637" s="3" customFormat="1" spans="1:14">
      <c r="A637" s="40"/>
      <c r="B637" s="40"/>
      <c r="C637" s="40"/>
      <c r="D637" s="40"/>
      <c r="E637" s="40"/>
      <c r="F637" s="134"/>
      <c r="N637" s="40"/>
    </row>
    <row r="638" s="3" customFormat="1" spans="1:14">
      <c r="A638" s="40"/>
      <c r="B638" s="40"/>
      <c r="C638" s="40"/>
      <c r="D638" s="40"/>
      <c r="E638" s="40"/>
      <c r="F638" s="134"/>
      <c r="N638" s="40"/>
    </row>
    <row r="639" s="3" customFormat="1" spans="1:14">
      <c r="A639" s="40"/>
      <c r="B639" s="40"/>
      <c r="C639" s="40"/>
      <c r="D639" s="40"/>
      <c r="E639" s="40"/>
      <c r="F639" s="134"/>
      <c r="N639" s="40"/>
    </row>
    <row r="640" s="3" customFormat="1" spans="1:14">
      <c r="A640" s="40"/>
      <c r="B640" s="40"/>
      <c r="C640" s="40"/>
      <c r="D640" s="40"/>
      <c r="E640" s="40"/>
      <c r="F640" s="134"/>
      <c r="N640" s="40"/>
    </row>
    <row r="641" s="3" customFormat="1" spans="1:14">
      <c r="A641" s="40"/>
      <c r="B641" s="40"/>
      <c r="C641" s="40"/>
      <c r="D641" s="40"/>
      <c r="E641" s="40"/>
      <c r="F641" s="134"/>
      <c r="N641" s="40"/>
    </row>
    <row r="642" s="3" customFormat="1" spans="1:14">
      <c r="A642" s="40"/>
      <c r="B642" s="40"/>
      <c r="C642" s="40"/>
      <c r="D642" s="40"/>
      <c r="E642" s="40"/>
      <c r="F642" s="134"/>
      <c r="N642" s="40"/>
    </row>
    <row r="643" s="3" customFormat="1" spans="1:14">
      <c r="A643" s="40"/>
      <c r="B643" s="40"/>
      <c r="C643" s="40"/>
      <c r="D643" s="40"/>
      <c r="E643" s="40"/>
      <c r="F643" s="134"/>
      <c r="N643" s="40"/>
    </row>
    <row r="644" s="3" customFormat="1" spans="1:14">
      <c r="A644" s="40"/>
      <c r="B644" s="40"/>
      <c r="C644" s="40"/>
      <c r="D644" s="40"/>
      <c r="E644" s="40"/>
      <c r="F644" s="134"/>
      <c r="N644" s="40"/>
    </row>
    <row r="645" s="3" customFormat="1" spans="1:14">
      <c r="A645" s="40"/>
      <c r="B645" s="40"/>
      <c r="C645" s="40"/>
      <c r="D645" s="40"/>
      <c r="E645" s="40"/>
      <c r="F645" s="134"/>
      <c r="N645" s="40"/>
    </row>
    <row r="646" s="3" customFormat="1" spans="1:14">
      <c r="A646" s="40"/>
      <c r="B646" s="40"/>
      <c r="C646" s="40"/>
      <c r="D646" s="40"/>
      <c r="E646" s="40"/>
      <c r="F646" s="134"/>
      <c r="N646" s="40"/>
    </row>
    <row r="647" s="3" customFormat="1" spans="1:14">
      <c r="A647" s="40"/>
      <c r="B647" s="40"/>
      <c r="C647" s="40"/>
      <c r="D647" s="40"/>
      <c r="E647" s="40"/>
      <c r="F647" s="134"/>
      <c r="N647" s="40"/>
    </row>
    <row r="648" s="3" customFormat="1" spans="1:14">
      <c r="A648" s="40"/>
      <c r="B648" s="40"/>
      <c r="C648" s="40"/>
      <c r="D648" s="40"/>
      <c r="E648" s="40"/>
      <c r="F648" s="134"/>
      <c r="N648" s="40"/>
    </row>
    <row r="649" s="3" customFormat="1" spans="1:14">
      <c r="A649" s="40"/>
      <c r="B649" s="40"/>
      <c r="C649" s="40"/>
      <c r="D649" s="40"/>
      <c r="E649" s="40"/>
      <c r="F649" s="134"/>
      <c r="N649" s="40"/>
    </row>
    <row r="650" s="3" customFormat="1" spans="1:14">
      <c r="A650" s="40"/>
      <c r="B650" s="40"/>
      <c r="C650" s="40"/>
      <c r="D650" s="40"/>
      <c r="E650" s="40"/>
      <c r="F650" s="134"/>
      <c r="N650" s="40"/>
    </row>
    <row r="651" s="3" customFormat="1" spans="1:14">
      <c r="A651" s="40"/>
      <c r="B651" s="40"/>
      <c r="C651" s="40"/>
      <c r="D651" s="40"/>
      <c r="E651" s="40"/>
      <c r="F651" s="134"/>
      <c r="N651" s="40"/>
    </row>
    <row r="652" s="3" customFormat="1" spans="1:14">
      <c r="A652" s="40"/>
      <c r="B652" s="40"/>
      <c r="C652" s="40"/>
      <c r="D652" s="40"/>
      <c r="E652" s="40"/>
      <c r="F652" s="134"/>
      <c r="N652" s="40"/>
    </row>
    <row r="653" s="3" customFormat="1" spans="1:14">
      <c r="A653" s="40"/>
      <c r="B653" s="40"/>
      <c r="C653" s="40"/>
      <c r="D653" s="40"/>
      <c r="E653" s="40"/>
      <c r="F653" s="134"/>
      <c r="N653" s="40"/>
    </row>
    <row r="654" s="3" customFormat="1" spans="1:14">
      <c r="A654" s="40"/>
      <c r="B654" s="40"/>
      <c r="C654" s="40"/>
      <c r="D654" s="40"/>
      <c r="E654" s="40"/>
      <c r="F654" s="134"/>
      <c r="N654" s="40"/>
    </row>
    <row r="655" s="3" customFormat="1" spans="1:14">
      <c r="A655" s="40"/>
      <c r="B655" s="40"/>
      <c r="C655" s="40"/>
      <c r="D655" s="40"/>
      <c r="E655" s="40"/>
      <c r="F655" s="134"/>
      <c r="N655" s="40"/>
    </row>
    <row r="656" s="3" customFormat="1" spans="1:14">
      <c r="A656" s="40"/>
      <c r="B656" s="40"/>
      <c r="C656" s="40"/>
      <c r="D656" s="40"/>
      <c r="E656" s="40"/>
      <c r="F656" s="134"/>
      <c r="N656" s="40"/>
    </row>
    <row r="657" s="3" customFormat="1" spans="1:14">
      <c r="A657" s="40"/>
      <c r="B657" s="40"/>
      <c r="C657" s="40"/>
      <c r="D657" s="40"/>
      <c r="E657" s="40"/>
      <c r="F657" s="134"/>
      <c r="N657" s="40"/>
    </row>
    <row r="658" s="3" customFormat="1" spans="1:14">
      <c r="A658" s="40"/>
      <c r="B658" s="40"/>
      <c r="C658" s="40"/>
      <c r="D658" s="40"/>
      <c r="E658" s="40"/>
      <c r="F658" s="134"/>
      <c r="N658" s="40"/>
    </row>
    <row r="659" s="3" customFormat="1" spans="1:14">
      <c r="A659" s="40"/>
      <c r="B659" s="40"/>
      <c r="C659" s="40"/>
      <c r="D659" s="40"/>
      <c r="E659" s="40"/>
      <c r="F659" s="134"/>
      <c r="N659" s="40"/>
    </row>
    <row r="660" s="3" customFormat="1" spans="1:14">
      <c r="A660" s="40"/>
      <c r="B660" s="40"/>
      <c r="C660" s="40"/>
      <c r="D660" s="40"/>
      <c r="E660" s="40"/>
      <c r="F660" s="134"/>
      <c r="N660" s="40"/>
    </row>
    <row r="661" s="3" customFormat="1" spans="1:14">
      <c r="A661" s="40"/>
      <c r="B661" s="40"/>
      <c r="C661" s="40"/>
      <c r="D661" s="40"/>
      <c r="E661" s="40"/>
      <c r="F661" s="134"/>
      <c r="N661" s="40"/>
    </row>
    <row r="662" s="3" customFormat="1" spans="1:14">
      <c r="A662" s="40"/>
      <c r="B662" s="40"/>
      <c r="C662" s="40"/>
      <c r="D662" s="40"/>
      <c r="E662" s="40"/>
      <c r="F662" s="134"/>
      <c r="N662" s="40"/>
    </row>
    <row r="663" s="3" customFormat="1" spans="1:14">
      <c r="A663" s="40"/>
      <c r="B663" s="40"/>
      <c r="C663" s="40"/>
      <c r="D663" s="40"/>
      <c r="E663" s="40"/>
      <c r="F663" s="134"/>
      <c r="N663" s="40"/>
    </row>
    <row r="664" s="3" customFormat="1" spans="1:14">
      <c r="A664" s="40"/>
      <c r="B664" s="40"/>
      <c r="C664" s="40"/>
      <c r="D664" s="40"/>
      <c r="E664" s="40"/>
      <c r="F664" s="134"/>
      <c r="N664" s="40"/>
    </row>
    <row r="665" s="3" customFormat="1" spans="1:14">
      <c r="A665" s="40"/>
      <c r="B665" s="40"/>
      <c r="C665" s="40"/>
      <c r="D665" s="40"/>
      <c r="E665" s="40"/>
      <c r="F665" s="134"/>
      <c r="N665" s="40"/>
    </row>
    <row r="666" s="3" customFormat="1" spans="1:14">
      <c r="A666" s="40"/>
      <c r="B666" s="40"/>
      <c r="C666" s="40"/>
      <c r="D666" s="40"/>
      <c r="E666" s="40"/>
      <c r="F666" s="134"/>
      <c r="N666" s="40"/>
    </row>
    <row r="667" s="3" customFormat="1" spans="1:14">
      <c r="A667" s="40"/>
      <c r="B667" s="40"/>
      <c r="C667" s="40"/>
      <c r="D667" s="40"/>
      <c r="E667" s="40"/>
      <c r="F667" s="134"/>
      <c r="N667" s="40"/>
    </row>
    <row r="668" s="3" customFormat="1" spans="1:14">
      <c r="A668" s="40"/>
      <c r="B668" s="40"/>
      <c r="C668" s="40"/>
      <c r="D668" s="40"/>
      <c r="E668" s="40"/>
      <c r="F668" s="134"/>
      <c r="N668" s="40"/>
    </row>
    <row r="669" s="3" customFormat="1" spans="1:14">
      <c r="A669" s="40"/>
      <c r="B669" s="40"/>
      <c r="C669" s="40"/>
      <c r="D669" s="40"/>
      <c r="E669" s="40"/>
      <c r="F669" s="134"/>
      <c r="N669" s="40"/>
    </row>
    <row r="670" s="3" customFormat="1" spans="1:14">
      <c r="A670" s="40"/>
      <c r="B670" s="40"/>
      <c r="C670" s="40"/>
      <c r="D670" s="40"/>
      <c r="E670" s="40"/>
      <c r="F670" s="134"/>
      <c r="N670" s="40"/>
    </row>
    <row r="671" s="3" customFormat="1" spans="1:14">
      <c r="A671" s="40"/>
      <c r="B671" s="40"/>
      <c r="C671" s="40"/>
      <c r="D671" s="40"/>
      <c r="E671" s="40"/>
      <c r="F671" s="134"/>
      <c r="N671" s="40"/>
    </row>
    <row r="672" s="3" customFormat="1" spans="1:14">
      <c r="A672" s="40"/>
      <c r="B672" s="40"/>
      <c r="C672" s="40"/>
      <c r="D672" s="40"/>
      <c r="E672" s="40"/>
      <c r="F672" s="134"/>
      <c r="N672" s="40"/>
    </row>
    <row r="673" s="3" customFormat="1" spans="1:14">
      <c r="A673" s="40"/>
      <c r="B673" s="40"/>
      <c r="C673" s="40"/>
      <c r="D673" s="40"/>
      <c r="E673" s="40"/>
      <c r="F673" s="134"/>
      <c r="N673" s="40"/>
    </row>
    <row r="674" s="3" customFormat="1" spans="1:14">
      <c r="A674" s="40"/>
      <c r="B674" s="40"/>
      <c r="C674" s="40"/>
      <c r="D674" s="40"/>
      <c r="E674" s="40"/>
      <c r="F674" s="134"/>
      <c r="N674" s="40"/>
    </row>
    <row r="675" s="3" customFormat="1" spans="1:14">
      <c r="A675" s="40"/>
      <c r="B675" s="40"/>
      <c r="C675" s="40"/>
      <c r="D675" s="40"/>
      <c r="E675" s="40"/>
      <c r="F675" s="134"/>
      <c r="N675" s="40"/>
    </row>
    <row r="676" s="3" customFormat="1" spans="1:14">
      <c r="A676" s="40"/>
      <c r="B676" s="40"/>
      <c r="C676" s="40"/>
      <c r="D676" s="40"/>
      <c r="E676" s="40"/>
      <c r="F676" s="134"/>
      <c r="N676" s="40"/>
    </row>
    <row r="677" s="3" customFormat="1" spans="1:14">
      <c r="A677" s="40"/>
      <c r="B677" s="40"/>
      <c r="C677" s="40"/>
      <c r="D677" s="40"/>
      <c r="E677" s="40"/>
      <c r="F677" s="134"/>
      <c r="N677" s="40"/>
    </row>
    <row r="678" s="3" customFormat="1" spans="1:14">
      <c r="A678" s="40"/>
      <c r="B678" s="40"/>
      <c r="C678" s="40"/>
      <c r="D678" s="40"/>
      <c r="E678" s="40"/>
      <c r="F678" s="134"/>
      <c r="N678" s="40"/>
    </row>
    <row r="679" s="3" customFormat="1" spans="1:14">
      <c r="A679" s="40"/>
      <c r="B679" s="40"/>
      <c r="C679" s="40"/>
      <c r="D679" s="40"/>
      <c r="E679" s="40"/>
      <c r="F679" s="134"/>
      <c r="N679" s="40"/>
    </row>
    <row r="680" s="3" customFormat="1" spans="1:14">
      <c r="A680" s="40"/>
      <c r="B680" s="40"/>
      <c r="C680" s="40"/>
      <c r="D680" s="40"/>
      <c r="E680" s="40"/>
      <c r="F680" s="134"/>
      <c r="N680" s="40"/>
    </row>
    <row r="681" s="3" customFormat="1" spans="1:14">
      <c r="A681" s="40"/>
      <c r="B681" s="40"/>
      <c r="C681" s="40"/>
      <c r="D681" s="40"/>
      <c r="E681" s="40"/>
      <c r="F681" s="134"/>
      <c r="N681" s="40"/>
    </row>
    <row r="682" s="3" customFormat="1" spans="1:14">
      <c r="A682" s="40"/>
      <c r="B682" s="40"/>
      <c r="C682" s="40"/>
      <c r="D682" s="40"/>
      <c r="E682" s="40"/>
      <c r="F682" s="134"/>
      <c r="N682" s="40"/>
    </row>
    <row r="683" s="3" customFormat="1" spans="1:14">
      <c r="A683" s="40"/>
      <c r="B683" s="40"/>
      <c r="C683" s="40"/>
      <c r="D683" s="40"/>
      <c r="E683" s="40"/>
      <c r="F683" s="134"/>
      <c r="N683" s="40"/>
    </row>
    <row r="684" s="3" customFormat="1" spans="1:14">
      <c r="A684" s="40"/>
      <c r="B684" s="40"/>
      <c r="C684" s="40"/>
      <c r="D684" s="40"/>
      <c r="E684" s="40"/>
      <c r="F684" s="134"/>
      <c r="N684" s="40"/>
    </row>
    <row r="685" s="3" customFormat="1" spans="1:14">
      <c r="A685" s="40"/>
      <c r="B685" s="40"/>
      <c r="C685" s="40"/>
      <c r="D685" s="40"/>
      <c r="E685" s="40"/>
      <c r="F685" s="134"/>
      <c r="N685" s="40"/>
    </row>
    <row r="686" s="3" customFormat="1" spans="1:14">
      <c r="A686" s="40"/>
      <c r="B686" s="40"/>
      <c r="C686" s="40"/>
      <c r="D686" s="40"/>
      <c r="E686" s="40"/>
      <c r="F686" s="134"/>
      <c r="N686" s="40"/>
    </row>
    <row r="687" s="3" customFormat="1" spans="1:14">
      <c r="A687" s="40"/>
      <c r="B687" s="40"/>
      <c r="C687" s="40"/>
      <c r="D687" s="40"/>
      <c r="E687" s="40"/>
      <c r="F687" s="134"/>
      <c r="N687" s="40"/>
    </row>
    <row r="688" s="3" customFormat="1" spans="1:14">
      <c r="A688" s="40"/>
      <c r="B688" s="40"/>
      <c r="C688" s="40"/>
      <c r="D688" s="40"/>
      <c r="E688" s="40"/>
      <c r="F688" s="134"/>
      <c r="N688" s="40"/>
    </row>
    <row r="689" s="3" customFormat="1" spans="1:14">
      <c r="A689" s="40"/>
      <c r="B689" s="40"/>
      <c r="C689" s="40"/>
      <c r="D689" s="40"/>
      <c r="E689" s="40"/>
      <c r="F689" s="134"/>
      <c r="N689" s="40"/>
    </row>
    <row r="690" s="3" customFormat="1" spans="1:14">
      <c r="A690" s="40"/>
      <c r="B690" s="40"/>
      <c r="C690" s="40"/>
      <c r="D690" s="40"/>
      <c r="E690" s="40"/>
      <c r="F690" s="134"/>
      <c r="N690" s="40"/>
    </row>
    <row r="691" s="3" customFormat="1" spans="1:14">
      <c r="A691" s="40"/>
      <c r="B691" s="40"/>
      <c r="C691" s="40"/>
      <c r="D691" s="40"/>
      <c r="E691" s="40"/>
      <c r="F691" s="134"/>
      <c r="N691" s="40"/>
    </row>
    <row r="692" s="3" customFormat="1" spans="1:14">
      <c r="A692" s="40"/>
      <c r="B692" s="40"/>
      <c r="C692" s="40"/>
      <c r="D692" s="40"/>
      <c r="E692" s="40"/>
      <c r="F692" s="134"/>
      <c r="N692" s="40"/>
    </row>
    <row r="693" s="3" customFormat="1" spans="1:14">
      <c r="A693" s="40"/>
      <c r="B693" s="40"/>
      <c r="C693" s="40"/>
      <c r="D693" s="40"/>
      <c r="E693" s="40"/>
      <c r="F693" s="134"/>
      <c r="N693" s="40"/>
    </row>
    <row r="694" s="3" customFormat="1" spans="1:14">
      <c r="A694" s="40"/>
      <c r="B694" s="40"/>
      <c r="C694" s="40"/>
      <c r="D694" s="40"/>
      <c r="E694" s="40"/>
      <c r="F694" s="134"/>
      <c r="N694" s="40"/>
    </row>
    <row r="695" s="3" customFormat="1" spans="1:14">
      <c r="A695" s="40"/>
      <c r="B695" s="40"/>
      <c r="C695" s="40"/>
      <c r="D695" s="40"/>
      <c r="E695" s="40"/>
      <c r="F695" s="134"/>
      <c r="N695" s="40"/>
    </row>
    <row r="696" s="3" customFormat="1" spans="1:14">
      <c r="A696" s="40"/>
      <c r="B696" s="40"/>
      <c r="C696" s="40"/>
      <c r="D696" s="40"/>
      <c r="E696" s="40"/>
      <c r="F696" s="134"/>
      <c r="N696" s="40"/>
    </row>
    <row r="697" s="3" customFormat="1" spans="1:14">
      <c r="A697" s="40"/>
      <c r="B697" s="40"/>
      <c r="C697" s="40"/>
      <c r="D697" s="40"/>
      <c r="E697" s="40"/>
      <c r="F697" s="134"/>
      <c r="N697" s="40"/>
    </row>
    <row r="698" s="3" customFormat="1" spans="1:14">
      <c r="A698" s="40"/>
      <c r="B698" s="40"/>
      <c r="C698" s="40"/>
      <c r="D698" s="40"/>
      <c r="E698" s="40"/>
      <c r="F698" s="134"/>
      <c r="N698" s="40"/>
    </row>
    <row r="699" s="3" customFormat="1" spans="1:14">
      <c r="A699" s="40"/>
      <c r="B699" s="40"/>
      <c r="C699" s="40"/>
      <c r="D699" s="40"/>
      <c r="E699" s="40"/>
      <c r="F699" s="134"/>
      <c r="N699" s="40"/>
    </row>
    <row r="700" s="3" customFormat="1" spans="1:14">
      <c r="A700" s="40"/>
      <c r="B700" s="40"/>
      <c r="C700" s="40"/>
      <c r="D700" s="40"/>
      <c r="E700" s="40"/>
      <c r="F700" s="134"/>
      <c r="N700" s="40"/>
    </row>
    <row r="701" s="3" customFormat="1" spans="1:14">
      <c r="A701" s="40"/>
      <c r="B701" s="40"/>
      <c r="C701" s="40"/>
      <c r="D701" s="40"/>
      <c r="E701" s="40"/>
      <c r="F701" s="134"/>
      <c r="N701" s="40"/>
    </row>
    <row r="702" s="3" customFormat="1" spans="1:14">
      <c r="A702" s="40"/>
      <c r="B702" s="40"/>
      <c r="C702" s="40"/>
      <c r="D702" s="40"/>
      <c r="E702" s="40"/>
      <c r="F702" s="134"/>
      <c r="N702" s="40"/>
    </row>
    <row r="703" s="3" customFormat="1" spans="1:14">
      <c r="A703" s="40"/>
      <c r="B703" s="40"/>
      <c r="C703" s="40"/>
      <c r="D703" s="40"/>
      <c r="E703" s="40"/>
      <c r="F703" s="134"/>
      <c r="N703" s="40"/>
    </row>
    <row r="704" s="3" customFormat="1" spans="1:14">
      <c r="A704" s="40"/>
      <c r="B704" s="40"/>
      <c r="C704" s="40"/>
      <c r="D704" s="40"/>
      <c r="E704" s="40"/>
      <c r="F704" s="134"/>
      <c r="N704" s="40"/>
    </row>
    <row r="705" s="3" customFormat="1" spans="1:14">
      <c r="A705" s="40"/>
      <c r="B705" s="40"/>
      <c r="C705" s="40"/>
      <c r="D705" s="40"/>
      <c r="E705" s="40"/>
      <c r="F705" s="134"/>
      <c r="N705" s="40"/>
    </row>
    <row r="706" s="3" customFormat="1" spans="1:14">
      <c r="A706" s="40"/>
      <c r="B706" s="40"/>
      <c r="C706" s="40"/>
      <c r="D706" s="40"/>
      <c r="E706" s="40"/>
      <c r="F706" s="134"/>
      <c r="N706" s="40"/>
    </row>
    <row r="707" s="3" customFormat="1" spans="1:14">
      <c r="A707" s="40"/>
      <c r="B707" s="40"/>
      <c r="C707" s="40"/>
      <c r="D707" s="40"/>
      <c r="E707" s="40"/>
      <c r="F707" s="134"/>
      <c r="N707" s="40"/>
    </row>
    <row r="708" s="3" customFormat="1" spans="1:14">
      <c r="A708" s="40"/>
      <c r="B708" s="40"/>
      <c r="C708" s="40"/>
      <c r="D708" s="40"/>
      <c r="E708" s="40"/>
      <c r="F708" s="134"/>
      <c r="N708" s="40"/>
    </row>
    <row r="709" s="3" customFormat="1" spans="1:14">
      <c r="A709" s="40"/>
      <c r="B709" s="40"/>
      <c r="C709" s="40"/>
      <c r="D709" s="40"/>
      <c r="E709" s="40"/>
      <c r="F709" s="134"/>
      <c r="N709" s="40"/>
    </row>
    <row r="710" s="3" customFormat="1" spans="1:14">
      <c r="A710" s="40"/>
      <c r="B710" s="40"/>
      <c r="C710" s="40"/>
      <c r="D710" s="40"/>
      <c r="E710" s="40"/>
      <c r="F710" s="134"/>
      <c r="N710" s="40"/>
    </row>
    <row r="711" s="3" customFormat="1" spans="1:14">
      <c r="A711" s="40"/>
      <c r="B711" s="40"/>
      <c r="C711" s="40"/>
      <c r="D711" s="40"/>
      <c r="E711" s="40"/>
      <c r="F711" s="134"/>
      <c r="N711" s="40"/>
    </row>
    <row r="712" s="3" customFormat="1" spans="1:14">
      <c r="A712" s="40"/>
      <c r="B712" s="40"/>
      <c r="C712" s="40"/>
      <c r="D712" s="40"/>
      <c r="E712" s="40"/>
      <c r="F712" s="134"/>
      <c r="N712" s="40"/>
    </row>
    <row r="713" s="3" customFormat="1" spans="1:14">
      <c r="A713" s="40"/>
      <c r="B713" s="40"/>
      <c r="C713" s="40"/>
      <c r="D713" s="40"/>
      <c r="E713" s="40"/>
      <c r="F713" s="134"/>
      <c r="N713" s="40"/>
    </row>
    <row r="714" s="3" customFormat="1" spans="1:14">
      <c r="A714" s="40"/>
      <c r="B714" s="40"/>
      <c r="C714" s="40"/>
      <c r="D714" s="40"/>
      <c r="E714" s="40"/>
      <c r="F714" s="134"/>
      <c r="N714" s="40"/>
    </row>
    <row r="715" s="3" customFormat="1" spans="1:14">
      <c r="A715" s="40"/>
      <c r="B715" s="40"/>
      <c r="C715" s="40"/>
      <c r="D715" s="40"/>
      <c r="E715" s="40"/>
      <c r="F715" s="134"/>
      <c r="N715" s="40"/>
    </row>
    <row r="716" s="3" customFormat="1" spans="1:14">
      <c r="A716" s="40"/>
      <c r="B716" s="40"/>
      <c r="C716" s="40"/>
      <c r="D716" s="40"/>
      <c r="E716" s="40"/>
      <c r="F716" s="134"/>
      <c r="N716" s="40"/>
    </row>
    <row r="717" s="3" customFormat="1" spans="1:14">
      <c r="A717" s="40"/>
      <c r="B717" s="40"/>
      <c r="C717" s="40"/>
      <c r="D717" s="40"/>
      <c r="E717" s="40"/>
      <c r="F717" s="134"/>
      <c r="N717" s="40"/>
    </row>
    <row r="718" s="3" customFormat="1" spans="1:14">
      <c r="A718" s="40"/>
      <c r="B718" s="40"/>
      <c r="C718" s="40"/>
      <c r="D718" s="40"/>
      <c r="E718" s="40"/>
      <c r="F718" s="134"/>
      <c r="N718" s="40"/>
    </row>
    <row r="719" s="3" customFormat="1" spans="1:14">
      <c r="A719" s="40"/>
      <c r="B719" s="40"/>
      <c r="C719" s="40"/>
      <c r="D719" s="40"/>
      <c r="E719" s="40"/>
      <c r="F719" s="134"/>
      <c r="N719" s="40"/>
    </row>
    <row r="720" s="3" customFormat="1" spans="1:14">
      <c r="A720" s="40"/>
      <c r="B720" s="40"/>
      <c r="C720" s="40"/>
      <c r="D720" s="40"/>
      <c r="E720" s="40"/>
      <c r="F720" s="134"/>
      <c r="N720" s="40"/>
    </row>
    <row r="721" s="3" customFormat="1" spans="1:14">
      <c r="A721" s="40"/>
      <c r="B721" s="40"/>
      <c r="C721" s="40"/>
      <c r="D721" s="40"/>
      <c r="E721" s="40"/>
      <c r="F721" s="134"/>
      <c r="N721" s="40"/>
    </row>
    <row r="722" s="3" customFormat="1" spans="1:14">
      <c r="A722" s="40"/>
      <c r="B722" s="40"/>
      <c r="C722" s="40"/>
      <c r="D722" s="40"/>
      <c r="E722" s="40"/>
      <c r="F722" s="134"/>
      <c r="N722" s="40"/>
    </row>
    <row r="723" s="3" customFormat="1" spans="1:14">
      <c r="A723" s="40"/>
      <c r="B723" s="40"/>
      <c r="C723" s="40"/>
      <c r="D723" s="40"/>
      <c r="E723" s="40"/>
      <c r="F723" s="134"/>
      <c r="N723" s="40"/>
    </row>
    <row r="724" s="3" customFormat="1" spans="1:14">
      <c r="A724" s="40"/>
      <c r="B724" s="40"/>
      <c r="C724" s="40"/>
      <c r="D724" s="40"/>
      <c r="E724" s="40"/>
      <c r="F724" s="134"/>
      <c r="N724" s="40"/>
    </row>
    <row r="725" s="3" customFormat="1" spans="1:14">
      <c r="A725" s="40"/>
      <c r="B725" s="40"/>
      <c r="C725" s="40"/>
      <c r="D725" s="40"/>
      <c r="E725" s="40"/>
      <c r="F725" s="134"/>
      <c r="N725" s="40"/>
    </row>
    <row r="726" s="3" customFormat="1" spans="1:14">
      <c r="A726" s="40"/>
      <c r="B726" s="40"/>
      <c r="C726" s="40"/>
      <c r="D726" s="40"/>
      <c r="E726" s="40"/>
      <c r="F726" s="134"/>
      <c r="N726" s="40"/>
    </row>
    <row r="727" s="3" customFormat="1" spans="1:14">
      <c r="A727" s="40"/>
      <c r="B727" s="40"/>
      <c r="C727" s="40"/>
      <c r="D727" s="40"/>
      <c r="E727" s="40"/>
      <c r="F727" s="134"/>
      <c r="N727" s="40"/>
    </row>
    <row r="728" s="3" customFormat="1" spans="1:14">
      <c r="A728" s="40"/>
      <c r="B728" s="40"/>
      <c r="C728" s="40"/>
      <c r="D728" s="40"/>
      <c r="E728" s="40"/>
      <c r="F728" s="134"/>
      <c r="N728" s="40"/>
    </row>
    <row r="729" s="3" customFormat="1" spans="1:14">
      <c r="A729" s="40"/>
      <c r="B729" s="40"/>
      <c r="C729" s="40"/>
      <c r="D729" s="40"/>
      <c r="E729" s="40"/>
      <c r="F729" s="134"/>
      <c r="N729" s="40"/>
    </row>
    <row r="730" s="3" customFormat="1" spans="1:14">
      <c r="A730" s="40"/>
      <c r="B730" s="40"/>
      <c r="C730" s="40"/>
      <c r="D730" s="40"/>
      <c r="E730" s="40"/>
      <c r="F730" s="134"/>
      <c r="N730" s="40"/>
    </row>
    <row r="731" s="3" customFormat="1" spans="1:14">
      <c r="A731" s="40"/>
      <c r="B731" s="40"/>
      <c r="C731" s="40"/>
      <c r="D731" s="40"/>
      <c r="E731" s="40"/>
      <c r="F731" s="134"/>
      <c r="N731" s="40"/>
    </row>
    <row r="732" s="3" customFormat="1" spans="1:14">
      <c r="A732" s="40"/>
      <c r="B732" s="40"/>
      <c r="C732" s="40"/>
      <c r="D732" s="40"/>
      <c r="E732" s="40"/>
      <c r="F732" s="134"/>
      <c r="N732" s="40"/>
    </row>
    <row r="733" s="3" customFormat="1" spans="1:14">
      <c r="A733" s="40"/>
      <c r="B733" s="40"/>
      <c r="C733" s="40"/>
      <c r="D733" s="40"/>
      <c r="E733" s="40"/>
      <c r="F733" s="134"/>
      <c r="N733" s="40"/>
    </row>
    <row r="734" s="3" customFormat="1" spans="1:14">
      <c r="A734" s="40"/>
      <c r="B734" s="40"/>
      <c r="C734" s="40"/>
      <c r="D734" s="40"/>
      <c r="E734" s="40"/>
      <c r="F734" s="134"/>
      <c r="N734" s="40"/>
    </row>
    <row r="735" s="3" customFormat="1" spans="1:14">
      <c r="A735" s="40"/>
      <c r="B735" s="40"/>
      <c r="C735" s="40"/>
      <c r="D735" s="40"/>
      <c r="E735" s="40"/>
      <c r="F735" s="134"/>
      <c r="N735" s="40"/>
    </row>
    <row r="736" s="3" customFormat="1" spans="1:14">
      <c r="A736" s="40"/>
      <c r="B736" s="40"/>
      <c r="C736" s="40"/>
      <c r="D736" s="40"/>
      <c r="E736" s="40"/>
      <c r="F736" s="134"/>
      <c r="N736" s="40"/>
    </row>
    <row r="737" s="3" customFormat="1" spans="1:14">
      <c r="A737" s="40"/>
      <c r="B737" s="40"/>
      <c r="C737" s="40"/>
      <c r="D737" s="40"/>
      <c r="E737" s="40"/>
      <c r="F737" s="134"/>
      <c r="N737" s="40"/>
    </row>
    <row r="738" s="3" customFormat="1" spans="1:14">
      <c r="A738" s="40"/>
      <c r="B738" s="40"/>
      <c r="C738" s="40"/>
      <c r="D738" s="40"/>
      <c r="E738" s="40"/>
      <c r="F738" s="134"/>
      <c r="N738" s="40"/>
    </row>
    <row r="739" s="3" customFormat="1" spans="1:14">
      <c r="A739" s="40"/>
      <c r="B739" s="40"/>
      <c r="C739" s="40"/>
      <c r="D739" s="40"/>
      <c r="E739" s="40"/>
      <c r="F739" s="134"/>
      <c r="N739" s="40"/>
    </row>
    <row r="740" s="3" customFormat="1" spans="1:14">
      <c r="A740" s="40"/>
      <c r="B740" s="40"/>
      <c r="C740" s="40"/>
      <c r="D740" s="40"/>
      <c r="E740" s="40"/>
      <c r="F740" s="134"/>
      <c r="N740" s="40"/>
    </row>
    <row r="741" s="3" customFormat="1" spans="1:14">
      <c r="A741" s="40"/>
      <c r="B741" s="40"/>
      <c r="C741" s="40"/>
      <c r="D741" s="40"/>
      <c r="E741" s="40"/>
      <c r="F741" s="134"/>
      <c r="N741" s="40"/>
    </row>
    <row r="742" s="3" customFormat="1" spans="1:14">
      <c r="A742" s="40"/>
      <c r="B742" s="40"/>
      <c r="C742" s="40"/>
      <c r="D742" s="40"/>
      <c r="E742" s="40"/>
      <c r="F742" s="134"/>
      <c r="N742" s="40"/>
    </row>
    <row r="743" s="3" customFormat="1" spans="1:14">
      <c r="A743" s="40"/>
      <c r="B743" s="40"/>
      <c r="C743" s="40"/>
      <c r="D743" s="40"/>
      <c r="E743" s="40"/>
      <c r="F743" s="134"/>
      <c r="N743" s="40"/>
    </row>
    <row r="744" s="3" customFormat="1" spans="1:14">
      <c r="A744" s="40"/>
      <c r="B744" s="40"/>
      <c r="C744" s="40"/>
      <c r="D744" s="40"/>
      <c r="E744" s="40"/>
      <c r="F744" s="134"/>
      <c r="N744" s="40"/>
    </row>
    <row r="745" s="3" customFormat="1" spans="1:14">
      <c r="A745" s="40"/>
      <c r="B745" s="40"/>
      <c r="C745" s="40"/>
      <c r="D745" s="40"/>
      <c r="E745" s="40"/>
      <c r="F745" s="134"/>
      <c r="N745" s="40"/>
    </row>
    <row r="746" s="3" customFormat="1" spans="1:14">
      <c r="A746" s="40"/>
      <c r="B746" s="40"/>
      <c r="C746" s="40"/>
      <c r="D746" s="40"/>
      <c r="E746" s="40"/>
      <c r="F746" s="134"/>
      <c r="N746" s="40"/>
    </row>
    <row r="747" s="3" customFormat="1" spans="1:14">
      <c r="A747" s="40"/>
      <c r="B747" s="40"/>
      <c r="C747" s="40"/>
      <c r="D747" s="40"/>
      <c r="E747" s="40"/>
      <c r="F747" s="134"/>
      <c r="N747" s="40"/>
    </row>
    <row r="748" s="3" customFormat="1" spans="1:14">
      <c r="A748" s="40"/>
      <c r="B748" s="40"/>
      <c r="C748" s="40"/>
      <c r="D748" s="40"/>
      <c r="E748" s="40"/>
      <c r="F748" s="134"/>
      <c r="N748" s="40"/>
    </row>
    <row r="749" s="3" customFormat="1" spans="1:14">
      <c r="A749" s="40"/>
      <c r="B749" s="40"/>
      <c r="C749" s="40"/>
      <c r="D749" s="40"/>
      <c r="E749" s="40"/>
      <c r="F749" s="134"/>
      <c r="N749" s="40"/>
    </row>
    <row r="750" s="3" customFormat="1" spans="1:14">
      <c r="A750" s="40"/>
      <c r="B750" s="40"/>
      <c r="C750" s="40"/>
      <c r="D750" s="40"/>
      <c r="E750" s="40"/>
      <c r="F750" s="134"/>
      <c r="N750" s="40"/>
    </row>
    <row r="751" s="3" customFormat="1" spans="1:14">
      <c r="A751" s="40"/>
      <c r="B751" s="40"/>
      <c r="C751" s="40"/>
      <c r="D751" s="40"/>
      <c r="E751" s="40"/>
      <c r="F751" s="134"/>
      <c r="N751" s="40"/>
    </row>
    <row r="752" s="3" customFormat="1" spans="1:14">
      <c r="A752" s="40"/>
      <c r="B752" s="40"/>
      <c r="C752" s="40"/>
      <c r="D752" s="40"/>
      <c r="E752" s="40"/>
      <c r="F752" s="134"/>
      <c r="N752" s="40"/>
    </row>
    <row r="753" s="3" customFormat="1" spans="1:14">
      <c r="A753" s="40"/>
      <c r="B753" s="40"/>
      <c r="C753" s="40"/>
      <c r="D753" s="40"/>
      <c r="E753" s="40"/>
      <c r="F753" s="134"/>
      <c r="N753" s="40"/>
    </row>
    <row r="754" s="3" customFormat="1" spans="1:14">
      <c r="A754" s="40"/>
      <c r="B754" s="40"/>
      <c r="C754" s="40"/>
      <c r="D754" s="40"/>
      <c r="E754" s="40"/>
      <c r="F754" s="134"/>
      <c r="N754" s="40"/>
    </row>
    <row r="755" s="3" customFormat="1" spans="1:14">
      <c r="A755" s="40"/>
      <c r="B755" s="40"/>
      <c r="C755" s="40"/>
      <c r="D755" s="40"/>
      <c r="E755" s="40"/>
      <c r="F755" s="134"/>
      <c r="N755" s="40"/>
    </row>
    <row r="756" s="3" customFormat="1" spans="1:14">
      <c r="A756" s="40"/>
      <c r="B756" s="40"/>
      <c r="C756" s="40"/>
      <c r="D756" s="40"/>
      <c r="E756" s="40"/>
      <c r="F756" s="134"/>
      <c r="N756" s="40"/>
    </row>
    <row r="757" s="3" customFormat="1" spans="1:14">
      <c r="A757" s="40"/>
      <c r="B757" s="40"/>
      <c r="C757" s="40"/>
      <c r="D757" s="40"/>
      <c r="E757" s="40"/>
      <c r="F757" s="134"/>
      <c r="N757" s="40"/>
    </row>
    <row r="758" s="3" customFormat="1" spans="1:14">
      <c r="A758" s="40"/>
      <c r="B758" s="40"/>
      <c r="C758" s="40"/>
      <c r="D758" s="40"/>
      <c r="E758" s="40"/>
      <c r="F758" s="134"/>
      <c r="N758" s="40"/>
    </row>
    <row r="759" s="3" customFormat="1" spans="1:14">
      <c r="A759" s="40"/>
      <c r="B759" s="40"/>
      <c r="C759" s="40"/>
      <c r="D759" s="40"/>
      <c r="E759" s="40"/>
      <c r="F759" s="134"/>
      <c r="N759" s="40"/>
    </row>
    <row r="760" s="3" customFormat="1" spans="1:14">
      <c r="A760" s="40"/>
      <c r="B760" s="40"/>
      <c r="C760" s="40"/>
      <c r="D760" s="40"/>
      <c r="E760" s="40"/>
      <c r="F760" s="134"/>
      <c r="N760" s="40"/>
    </row>
    <row r="761" s="3" customFormat="1" spans="1:14">
      <c r="A761" s="40"/>
      <c r="B761" s="40"/>
      <c r="C761" s="40"/>
      <c r="D761" s="40"/>
      <c r="E761" s="40"/>
      <c r="F761" s="134"/>
      <c r="N761" s="40"/>
    </row>
    <row r="762" s="3" customFormat="1" spans="1:14">
      <c r="A762" s="40"/>
      <c r="B762" s="40"/>
      <c r="C762" s="40"/>
      <c r="D762" s="40"/>
      <c r="E762" s="40"/>
      <c r="F762" s="134"/>
      <c r="N762" s="40"/>
    </row>
    <row r="763" s="3" customFormat="1" spans="1:14">
      <c r="A763" s="40"/>
      <c r="B763" s="40"/>
      <c r="C763" s="40"/>
      <c r="D763" s="40"/>
      <c r="E763" s="40"/>
      <c r="F763" s="134"/>
      <c r="N763" s="40"/>
    </row>
    <row r="764" s="3" customFormat="1" spans="1:14">
      <c r="A764" s="40"/>
      <c r="B764" s="40"/>
      <c r="C764" s="40"/>
      <c r="D764" s="40"/>
      <c r="E764" s="40"/>
      <c r="F764" s="134"/>
      <c r="N764" s="40"/>
    </row>
    <row r="765" s="3" customFormat="1" spans="1:14">
      <c r="A765" s="40"/>
      <c r="B765" s="40"/>
      <c r="C765" s="40"/>
      <c r="D765" s="40"/>
      <c r="E765" s="40"/>
      <c r="F765" s="134"/>
      <c r="N765" s="40"/>
    </row>
    <row r="766" s="3" customFormat="1" spans="1:14">
      <c r="A766" s="40"/>
      <c r="B766" s="40"/>
      <c r="C766" s="40"/>
      <c r="D766" s="40"/>
      <c r="E766" s="40"/>
      <c r="F766" s="134"/>
      <c r="N766" s="40"/>
    </row>
    <row r="767" s="3" customFormat="1" spans="1:14">
      <c r="A767" s="40"/>
      <c r="B767" s="40"/>
      <c r="C767" s="40"/>
      <c r="D767" s="40"/>
      <c r="E767" s="40"/>
      <c r="F767" s="134"/>
      <c r="N767" s="40"/>
    </row>
    <row r="768" s="3" customFormat="1" spans="1:14">
      <c r="A768" s="40"/>
      <c r="B768" s="40"/>
      <c r="C768" s="40"/>
      <c r="D768" s="40"/>
      <c r="E768" s="40"/>
      <c r="F768" s="134"/>
      <c r="N768" s="40"/>
    </row>
    <row r="769" s="3" customFormat="1" spans="1:14">
      <c r="A769" s="40"/>
      <c r="B769" s="40"/>
      <c r="C769" s="40"/>
      <c r="D769" s="40"/>
      <c r="E769" s="40"/>
      <c r="F769" s="134"/>
      <c r="N769" s="40"/>
    </row>
    <row r="770" s="3" customFormat="1" spans="1:14">
      <c r="A770" s="40"/>
      <c r="B770" s="40"/>
      <c r="C770" s="40"/>
      <c r="D770" s="40"/>
      <c r="E770" s="40"/>
      <c r="F770" s="134"/>
      <c r="N770" s="40"/>
    </row>
    <row r="771" s="3" customFormat="1" spans="1:14">
      <c r="A771" s="40"/>
      <c r="B771" s="40"/>
      <c r="C771" s="40"/>
      <c r="D771" s="40"/>
      <c r="E771" s="40"/>
      <c r="F771" s="134"/>
      <c r="N771" s="40"/>
    </row>
    <row r="772" s="3" customFormat="1" spans="1:14">
      <c r="A772" s="40"/>
      <c r="B772" s="40"/>
      <c r="C772" s="40"/>
      <c r="D772" s="40"/>
      <c r="E772" s="40"/>
      <c r="F772" s="134"/>
      <c r="N772" s="40"/>
    </row>
    <row r="773" s="3" customFormat="1" spans="1:14">
      <c r="A773" s="40"/>
      <c r="B773" s="40"/>
      <c r="C773" s="40"/>
      <c r="D773" s="40"/>
      <c r="E773" s="40"/>
      <c r="F773" s="134"/>
      <c r="N773" s="40"/>
    </row>
    <row r="774" s="3" customFormat="1" spans="1:14">
      <c r="A774" s="40"/>
      <c r="B774" s="40"/>
      <c r="C774" s="40"/>
      <c r="D774" s="40"/>
      <c r="E774" s="40"/>
      <c r="F774" s="134"/>
      <c r="N774" s="40"/>
    </row>
    <row r="775" s="3" customFormat="1" spans="1:14">
      <c r="A775" s="40"/>
      <c r="B775" s="40"/>
      <c r="C775" s="40"/>
      <c r="D775" s="40"/>
      <c r="E775" s="40"/>
      <c r="F775" s="134"/>
      <c r="N775" s="40"/>
    </row>
    <row r="776" s="3" customFormat="1" spans="1:14">
      <c r="A776" s="40"/>
      <c r="B776" s="40"/>
      <c r="C776" s="40"/>
      <c r="D776" s="40"/>
      <c r="E776" s="40"/>
      <c r="F776" s="134"/>
      <c r="N776" s="40"/>
    </row>
    <row r="777" s="3" customFormat="1" spans="1:14">
      <c r="A777" s="40"/>
      <c r="B777" s="40"/>
      <c r="C777" s="40"/>
      <c r="D777" s="40"/>
      <c r="E777" s="40"/>
      <c r="F777" s="134"/>
      <c r="N777" s="40"/>
    </row>
    <row r="778" s="3" customFormat="1" spans="1:14">
      <c r="A778" s="40"/>
      <c r="B778" s="40"/>
      <c r="C778" s="40"/>
      <c r="D778" s="40"/>
      <c r="E778" s="40"/>
      <c r="F778" s="134"/>
      <c r="N778" s="40"/>
    </row>
    <row r="779" s="3" customFormat="1" spans="1:14">
      <c r="A779" s="40"/>
      <c r="B779" s="40"/>
      <c r="C779" s="40"/>
      <c r="D779" s="40"/>
      <c r="E779" s="40"/>
      <c r="F779" s="134"/>
      <c r="N779" s="40"/>
    </row>
    <row r="780" s="3" customFormat="1" spans="1:14">
      <c r="A780" s="40"/>
      <c r="B780" s="40"/>
      <c r="C780" s="40"/>
      <c r="D780" s="40"/>
      <c r="E780" s="40"/>
      <c r="F780" s="134"/>
      <c r="N780" s="40"/>
    </row>
    <row r="781" s="3" customFormat="1" spans="1:14">
      <c r="A781" s="40"/>
      <c r="B781" s="40"/>
      <c r="C781" s="40"/>
      <c r="D781" s="40"/>
      <c r="E781" s="40"/>
      <c r="F781" s="134"/>
      <c r="N781" s="40"/>
    </row>
    <row r="782" s="3" customFormat="1" spans="1:14">
      <c r="A782" s="40"/>
      <c r="B782" s="40"/>
      <c r="C782" s="40"/>
      <c r="D782" s="40"/>
      <c r="E782" s="40"/>
      <c r="F782" s="134"/>
      <c r="N782" s="40"/>
    </row>
    <row r="783" s="3" customFormat="1" spans="1:14">
      <c r="A783" s="40"/>
      <c r="B783" s="40"/>
      <c r="C783" s="40"/>
      <c r="D783" s="40"/>
      <c r="E783" s="40"/>
      <c r="F783" s="134"/>
      <c r="N783" s="40"/>
    </row>
    <row r="784" s="3" customFormat="1" spans="1:14">
      <c r="A784" s="40"/>
      <c r="B784" s="40"/>
      <c r="C784" s="40"/>
      <c r="D784" s="40"/>
      <c r="E784" s="40"/>
      <c r="F784" s="134"/>
      <c r="N784" s="40"/>
    </row>
    <row r="785" s="3" customFormat="1" spans="1:14">
      <c r="A785" s="40"/>
      <c r="B785" s="40"/>
      <c r="C785" s="40"/>
      <c r="D785" s="40"/>
      <c r="E785" s="40"/>
      <c r="F785" s="134"/>
      <c r="N785" s="40"/>
    </row>
    <row r="786" s="3" customFormat="1" spans="1:14">
      <c r="A786" s="40"/>
      <c r="B786" s="40"/>
      <c r="C786" s="40"/>
      <c r="D786" s="40"/>
      <c r="E786" s="40"/>
      <c r="F786" s="134"/>
      <c r="N786" s="40"/>
    </row>
    <row r="787" s="3" customFormat="1" spans="1:14">
      <c r="A787" s="40"/>
      <c r="B787" s="40"/>
      <c r="C787" s="40"/>
      <c r="D787" s="40"/>
      <c r="E787" s="40"/>
      <c r="F787" s="134"/>
      <c r="N787" s="40"/>
    </row>
    <row r="788" s="3" customFormat="1" spans="1:14">
      <c r="A788" s="40"/>
      <c r="B788" s="40"/>
      <c r="C788" s="40"/>
      <c r="D788" s="40"/>
      <c r="E788" s="40"/>
      <c r="F788" s="134"/>
      <c r="N788" s="40"/>
    </row>
    <row r="789" s="3" customFormat="1" spans="1:14">
      <c r="A789" s="40"/>
      <c r="B789" s="40"/>
      <c r="C789" s="40"/>
      <c r="D789" s="40"/>
      <c r="E789" s="40"/>
      <c r="F789" s="134"/>
      <c r="N789" s="40"/>
    </row>
    <row r="790" s="3" customFormat="1" spans="1:14">
      <c r="A790" s="40"/>
      <c r="B790" s="40"/>
      <c r="C790" s="40"/>
      <c r="D790" s="40"/>
      <c r="E790" s="40"/>
      <c r="F790" s="134"/>
      <c r="N790" s="40"/>
    </row>
    <row r="791" s="3" customFormat="1" spans="1:14">
      <c r="A791" s="40"/>
      <c r="B791" s="40"/>
      <c r="C791" s="40"/>
      <c r="D791" s="40"/>
      <c r="E791" s="40"/>
      <c r="F791" s="134"/>
      <c r="N791" s="40"/>
    </row>
    <row r="792" s="3" customFormat="1" spans="1:14">
      <c r="A792" s="40"/>
      <c r="B792" s="40"/>
      <c r="C792" s="40"/>
      <c r="D792" s="40"/>
      <c r="E792" s="40"/>
      <c r="F792" s="134"/>
      <c r="N792" s="40"/>
    </row>
    <row r="793" s="3" customFormat="1" spans="1:14">
      <c r="A793" s="40"/>
      <c r="B793" s="40"/>
      <c r="C793" s="40"/>
      <c r="D793" s="40"/>
      <c r="E793" s="40"/>
      <c r="F793" s="134"/>
      <c r="N793" s="40"/>
    </row>
    <row r="794" s="3" customFormat="1" spans="1:14">
      <c r="A794" s="40"/>
      <c r="B794" s="40"/>
      <c r="C794" s="40"/>
      <c r="D794" s="40"/>
      <c r="E794" s="40"/>
      <c r="F794" s="134"/>
      <c r="N794" s="40"/>
    </row>
    <row r="795" s="3" customFormat="1" spans="1:14">
      <c r="A795" s="40"/>
      <c r="B795" s="40"/>
      <c r="C795" s="40"/>
      <c r="D795" s="40"/>
      <c r="E795" s="40"/>
      <c r="F795" s="134"/>
      <c r="N795" s="40"/>
    </row>
    <row r="796" s="3" customFormat="1" spans="1:14">
      <c r="A796" s="40"/>
      <c r="B796" s="40"/>
      <c r="C796" s="40"/>
      <c r="D796" s="40"/>
      <c r="E796" s="40"/>
      <c r="F796" s="134"/>
      <c r="N796" s="40"/>
    </row>
    <row r="797" s="3" customFormat="1" spans="1:14">
      <c r="A797" s="40"/>
      <c r="B797" s="40"/>
      <c r="C797" s="40"/>
      <c r="D797" s="40"/>
      <c r="E797" s="40"/>
      <c r="F797" s="134"/>
      <c r="N797" s="40"/>
    </row>
    <row r="798" s="3" customFormat="1" spans="1:14">
      <c r="A798" s="40"/>
      <c r="B798" s="40"/>
      <c r="C798" s="40"/>
      <c r="D798" s="40"/>
      <c r="E798" s="40"/>
      <c r="F798" s="134"/>
      <c r="N798" s="40"/>
    </row>
    <row r="799" s="3" customFormat="1" spans="1:14">
      <c r="A799" s="40"/>
      <c r="B799" s="40"/>
      <c r="C799" s="40"/>
      <c r="D799" s="40"/>
      <c r="E799" s="40"/>
      <c r="F799" s="134"/>
      <c r="N799" s="40"/>
    </row>
    <row r="800" s="3" customFormat="1" spans="1:14">
      <c r="A800" s="40"/>
      <c r="B800" s="40"/>
      <c r="C800" s="40"/>
      <c r="D800" s="40"/>
      <c r="E800" s="40"/>
      <c r="F800" s="134"/>
      <c r="N800" s="40"/>
    </row>
    <row r="801" s="3" customFormat="1" spans="1:14">
      <c r="A801" s="40"/>
      <c r="B801" s="40"/>
      <c r="C801" s="40"/>
      <c r="D801" s="40"/>
      <c r="E801" s="40"/>
      <c r="F801" s="134"/>
      <c r="N801" s="40"/>
    </row>
    <row r="802" s="3" customFormat="1" spans="1:14">
      <c r="A802" s="40"/>
      <c r="B802" s="40"/>
      <c r="C802" s="40"/>
      <c r="D802" s="40"/>
      <c r="E802" s="40"/>
      <c r="F802" s="134"/>
      <c r="N802" s="40"/>
    </row>
    <row r="803" s="3" customFormat="1" spans="1:14">
      <c r="A803" s="40"/>
      <c r="B803" s="40"/>
      <c r="C803" s="40"/>
      <c r="D803" s="40"/>
      <c r="E803" s="40"/>
      <c r="F803" s="134"/>
      <c r="N803" s="40"/>
    </row>
    <row r="804" s="3" customFormat="1" spans="1:14">
      <c r="A804" s="40"/>
      <c r="B804" s="40"/>
      <c r="C804" s="40"/>
      <c r="D804" s="40"/>
      <c r="E804" s="40"/>
      <c r="F804" s="134"/>
      <c r="N804" s="40"/>
    </row>
    <row r="805" s="3" customFormat="1" spans="1:14">
      <c r="A805" s="40"/>
      <c r="B805" s="40"/>
      <c r="C805" s="40"/>
      <c r="D805" s="40"/>
      <c r="E805" s="40"/>
      <c r="F805" s="134"/>
      <c r="N805" s="40"/>
    </row>
    <row r="806" s="3" customFormat="1" spans="1:14">
      <c r="A806" s="40"/>
      <c r="B806" s="40"/>
      <c r="C806" s="40"/>
      <c r="D806" s="40"/>
      <c r="E806" s="40"/>
      <c r="F806" s="134"/>
      <c r="N806" s="40"/>
    </row>
    <row r="807" s="3" customFormat="1" spans="1:14">
      <c r="A807" s="40"/>
      <c r="B807" s="40"/>
      <c r="C807" s="40"/>
      <c r="D807" s="40"/>
      <c r="E807" s="40"/>
      <c r="F807" s="134"/>
      <c r="N807" s="40"/>
    </row>
    <row r="808" s="3" customFormat="1" spans="1:14">
      <c r="A808" s="40"/>
      <c r="B808" s="40"/>
      <c r="C808" s="40"/>
      <c r="D808" s="40"/>
      <c r="E808" s="40"/>
      <c r="F808" s="134"/>
      <c r="N808" s="40"/>
    </row>
    <row r="809" s="3" customFormat="1" spans="1:14">
      <c r="A809" s="40"/>
      <c r="B809" s="40"/>
      <c r="C809" s="40"/>
      <c r="D809" s="40"/>
      <c r="E809" s="40"/>
      <c r="F809" s="134"/>
      <c r="N809" s="40"/>
    </row>
    <row r="810" s="3" customFormat="1" spans="1:14">
      <c r="A810" s="40"/>
      <c r="B810" s="40"/>
      <c r="C810" s="40"/>
      <c r="D810" s="40"/>
      <c r="E810" s="40"/>
      <c r="F810" s="134"/>
      <c r="N810" s="40"/>
    </row>
    <row r="811" s="3" customFormat="1" spans="1:14">
      <c r="A811" s="40"/>
      <c r="B811" s="40"/>
      <c r="C811" s="40"/>
      <c r="D811" s="40"/>
      <c r="E811" s="40"/>
      <c r="F811" s="134"/>
      <c r="N811" s="40"/>
    </row>
    <row r="812" s="3" customFormat="1" spans="1:14">
      <c r="A812" s="40"/>
      <c r="B812" s="40"/>
      <c r="C812" s="40"/>
      <c r="D812" s="40"/>
      <c r="E812" s="40"/>
      <c r="F812" s="134"/>
      <c r="N812" s="40"/>
    </row>
    <row r="813" s="3" customFormat="1" spans="1:14">
      <c r="A813" s="40"/>
      <c r="B813" s="40"/>
      <c r="C813" s="40"/>
      <c r="D813" s="40"/>
      <c r="E813" s="40"/>
      <c r="F813" s="134"/>
      <c r="N813" s="40"/>
    </row>
    <row r="814" s="3" customFormat="1" spans="1:14">
      <c r="A814" s="40"/>
      <c r="B814" s="40"/>
      <c r="C814" s="40"/>
      <c r="D814" s="40"/>
      <c r="E814" s="40"/>
      <c r="F814" s="134"/>
      <c r="N814" s="40"/>
    </row>
    <row r="815" s="3" customFormat="1" spans="1:14">
      <c r="A815" s="40"/>
      <c r="B815" s="40"/>
      <c r="C815" s="40"/>
      <c r="D815" s="40"/>
      <c r="E815" s="40"/>
      <c r="F815" s="134"/>
      <c r="N815" s="40"/>
    </row>
    <row r="816" s="3" customFormat="1" spans="1:14">
      <c r="A816" s="40"/>
      <c r="B816" s="40"/>
      <c r="C816" s="40"/>
      <c r="D816" s="40"/>
      <c r="E816" s="40"/>
      <c r="F816" s="134"/>
      <c r="N816" s="40"/>
    </row>
    <row r="817" s="3" customFormat="1" spans="1:14">
      <c r="A817" s="40"/>
      <c r="B817" s="40"/>
      <c r="C817" s="40"/>
      <c r="D817" s="40"/>
      <c r="E817" s="40"/>
      <c r="F817" s="134"/>
      <c r="N817" s="40"/>
    </row>
    <row r="818" s="3" customFormat="1" spans="1:14">
      <c r="A818" s="40"/>
      <c r="B818" s="40"/>
      <c r="C818" s="40"/>
      <c r="D818" s="40"/>
      <c r="E818" s="40"/>
      <c r="F818" s="134"/>
      <c r="N818" s="40"/>
    </row>
    <row r="819" s="3" customFormat="1" spans="1:14">
      <c r="A819" s="40"/>
      <c r="B819" s="40"/>
      <c r="C819" s="40"/>
      <c r="D819" s="40"/>
      <c r="E819" s="40"/>
      <c r="F819" s="134"/>
      <c r="N819" s="40"/>
    </row>
    <row r="820" s="3" customFormat="1" spans="1:14">
      <c r="A820" s="40"/>
      <c r="B820" s="40"/>
      <c r="C820" s="40"/>
      <c r="D820" s="40"/>
      <c r="E820" s="40"/>
      <c r="F820" s="134"/>
      <c r="N820" s="40"/>
    </row>
    <row r="821" s="3" customFormat="1" spans="1:14">
      <c r="A821" s="40"/>
      <c r="B821" s="40"/>
      <c r="C821" s="40"/>
      <c r="D821" s="40"/>
      <c r="E821" s="40"/>
      <c r="F821" s="134"/>
      <c r="N821" s="40"/>
    </row>
    <row r="822" s="3" customFormat="1" spans="1:14">
      <c r="A822" s="40"/>
      <c r="B822" s="40"/>
      <c r="C822" s="40"/>
      <c r="D822" s="40"/>
      <c r="E822" s="40"/>
      <c r="F822" s="134"/>
      <c r="N822" s="40"/>
    </row>
    <row r="823" s="3" customFormat="1" spans="1:14">
      <c r="A823" s="40"/>
      <c r="B823" s="40"/>
      <c r="C823" s="40"/>
      <c r="D823" s="40"/>
      <c r="E823" s="40"/>
      <c r="F823" s="134"/>
      <c r="N823" s="40"/>
    </row>
    <row r="824" s="3" customFormat="1" spans="1:14">
      <c r="A824" s="40"/>
      <c r="B824" s="40"/>
      <c r="C824" s="40"/>
      <c r="D824" s="40"/>
      <c r="E824" s="40"/>
      <c r="F824" s="134"/>
      <c r="N824" s="40"/>
    </row>
    <row r="825" s="3" customFormat="1" spans="1:14">
      <c r="A825" s="40"/>
      <c r="B825" s="40"/>
      <c r="C825" s="40"/>
      <c r="D825" s="40"/>
      <c r="E825" s="40"/>
      <c r="F825" s="134"/>
      <c r="N825" s="40"/>
    </row>
    <row r="826" s="3" customFormat="1" spans="1:14">
      <c r="A826" s="40"/>
      <c r="B826" s="40"/>
      <c r="C826" s="40"/>
      <c r="D826" s="40"/>
      <c r="E826" s="40"/>
      <c r="F826" s="134"/>
      <c r="N826" s="40"/>
    </row>
    <row r="827" s="3" customFormat="1" spans="1:14">
      <c r="A827" s="40"/>
      <c r="B827" s="40"/>
      <c r="C827" s="40"/>
      <c r="D827" s="40"/>
      <c r="E827" s="40"/>
      <c r="F827" s="134"/>
      <c r="N827" s="40"/>
    </row>
    <row r="828" s="3" customFormat="1" spans="1:14">
      <c r="A828" s="40"/>
      <c r="B828" s="40"/>
      <c r="C828" s="40"/>
      <c r="D828" s="40"/>
      <c r="E828" s="40"/>
      <c r="F828" s="134"/>
      <c r="N828" s="40"/>
    </row>
    <row r="829" s="3" customFormat="1" spans="1:14">
      <c r="A829" s="40"/>
      <c r="B829" s="40"/>
      <c r="C829" s="40"/>
      <c r="D829" s="40"/>
      <c r="E829" s="40"/>
      <c r="F829" s="134"/>
      <c r="N829" s="40"/>
    </row>
    <row r="830" s="3" customFormat="1" spans="1:14">
      <c r="A830" s="40"/>
      <c r="B830" s="40"/>
      <c r="C830" s="40"/>
      <c r="D830" s="40"/>
      <c r="E830" s="40"/>
      <c r="F830" s="134"/>
      <c r="N830" s="40"/>
    </row>
    <row r="831" s="3" customFormat="1" spans="1:14">
      <c r="A831" s="40"/>
      <c r="B831" s="40"/>
      <c r="C831" s="40"/>
      <c r="D831" s="40"/>
      <c r="E831" s="40"/>
      <c r="F831" s="134"/>
      <c r="N831" s="40"/>
    </row>
    <row r="832" s="3" customFormat="1" spans="1:14">
      <c r="A832" s="40"/>
      <c r="B832" s="40"/>
      <c r="C832" s="40"/>
      <c r="D832" s="40"/>
      <c r="E832" s="40"/>
      <c r="F832" s="134"/>
      <c r="N832" s="40"/>
    </row>
    <row r="833" s="3" customFormat="1" spans="1:14">
      <c r="A833" s="40"/>
      <c r="B833" s="40"/>
      <c r="C833" s="40"/>
      <c r="D833" s="40"/>
      <c r="E833" s="40"/>
      <c r="F833" s="134"/>
      <c r="N833" s="40"/>
    </row>
    <row r="834" s="3" customFormat="1" spans="1:14">
      <c r="A834" s="40"/>
      <c r="B834" s="40"/>
      <c r="C834" s="40"/>
      <c r="D834" s="40"/>
      <c r="E834" s="40"/>
      <c r="F834" s="134"/>
      <c r="N834" s="40"/>
    </row>
    <row r="835" s="3" customFormat="1" spans="1:14">
      <c r="A835" s="40"/>
      <c r="B835" s="40"/>
      <c r="C835" s="40"/>
      <c r="D835" s="40"/>
      <c r="E835" s="40"/>
      <c r="F835" s="134"/>
      <c r="N835" s="40"/>
    </row>
    <row r="836" s="3" customFormat="1" spans="1:14">
      <c r="A836" s="40"/>
      <c r="B836" s="40"/>
      <c r="C836" s="40"/>
      <c r="D836" s="40"/>
      <c r="E836" s="40"/>
      <c r="F836" s="134"/>
      <c r="N836" s="40"/>
    </row>
    <row r="837" s="3" customFormat="1" spans="1:14">
      <c r="A837" s="40"/>
      <c r="B837" s="40"/>
      <c r="C837" s="40"/>
      <c r="D837" s="40"/>
      <c r="E837" s="40"/>
      <c r="F837" s="134"/>
      <c r="N837" s="40"/>
    </row>
    <row r="838" s="3" customFormat="1" spans="1:14">
      <c r="A838" s="40"/>
      <c r="B838" s="40"/>
      <c r="C838" s="40"/>
      <c r="D838" s="40"/>
      <c r="E838" s="40"/>
      <c r="F838" s="134"/>
      <c r="N838" s="40"/>
    </row>
    <row r="839" s="3" customFormat="1" spans="1:14">
      <c r="A839" s="40"/>
      <c r="B839" s="40"/>
      <c r="C839" s="40"/>
      <c r="D839" s="40"/>
      <c r="E839" s="40"/>
      <c r="F839" s="134"/>
      <c r="N839" s="40"/>
    </row>
    <row r="840" s="3" customFormat="1" spans="1:14">
      <c r="A840" s="40"/>
      <c r="B840" s="40"/>
      <c r="C840" s="40"/>
      <c r="D840" s="40"/>
      <c r="E840" s="40"/>
      <c r="F840" s="134"/>
      <c r="N840" s="40"/>
    </row>
    <row r="841" s="3" customFormat="1" spans="1:14">
      <c r="A841" s="40"/>
      <c r="B841" s="40"/>
      <c r="C841" s="40"/>
      <c r="D841" s="40"/>
      <c r="E841" s="40"/>
      <c r="F841" s="134"/>
      <c r="N841" s="40"/>
    </row>
    <row r="842" s="3" customFormat="1" spans="1:14">
      <c r="A842" s="40"/>
      <c r="B842" s="40"/>
      <c r="C842" s="40"/>
      <c r="D842" s="40"/>
      <c r="E842" s="40"/>
      <c r="F842" s="134"/>
      <c r="N842" s="40"/>
    </row>
    <row r="843" s="3" customFormat="1" spans="1:14">
      <c r="A843" s="40"/>
      <c r="B843" s="40"/>
      <c r="C843" s="40"/>
      <c r="D843" s="40"/>
      <c r="E843" s="40"/>
      <c r="F843" s="134"/>
      <c r="N843" s="40"/>
    </row>
    <row r="844" s="3" customFormat="1" spans="1:14">
      <c r="A844" s="40"/>
      <c r="B844" s="40"/>
      <c r="C844" s="40"/>
      <c r="D844" s="40"/>
      <c r="E844" s="40"/>
      <c r="F844" s="134"/>
      <c r="N844" s="40"/>
    </row>
    <row r="845" s="3" customFormat="1" spans="1:14">
      <c r="A845" s="40"/>
      <c r="B845" s="40"/>
      <c r="C845" s="40"/>
      <c r="D845" s="40"/>
      <c r="E845" s="40"/>
      <c r="F845" s="134"/>
      <c r="N845" s="40"/>
    </row>
    <row r="846" s="3" customFormat="1" spans="1:14">
      <c r="A846" s="40"/>
      <c r="B846" s="40"/>
      <c r="C846" s="40"/>
      <c r="D846" s="40"/>
      <c r="E846" s="40"/>
      <c r="F846" s="134"/>
      <c r="N846" s="40"/>
    </row>
    <row r="847" s="3" customFormat="1" spans="1:14">
      <c r="A847" s="40"/>
      <c r="B847" s="40"/>
      <c r="C847" s="40"/>
      <c r="D847" s="40"/>
      <c r="E847" s="40"/>
      <c r="F847" s="134"/>
      <c r="N847" s="40"/>
    </row>
    <row r="848" s="3" customFormat="1" spans="1:14">
      <c r="A848" s="40"/>
      <c r="B848" s="40"/>
      <c r="C848" s="40"/>
      <c r="D848" s="40"/>
      <c r="E848" s="40"/>
      <c r="F848" s="134"/>
      <c r="N848" s="40"/>
    </row>
    <row r="849" s="3" customFormat="1" spans="1:14">
      <c r="A849" s="40"/>
      <c r="B849" s="40"/>
      <c r="C849" s="40"/>
      <c r="D849" s="40"/>
      <c r="E849" s="40"/>
      <c r="F849" s="134"/>
      <c r="N849" s="40"/>
    </row>
    <row r="850" s="3" customFormat="1" spans="1:14">
      <c r="A850" s="40"/>
      <c r="B850" s="40"/>
      <c r="C850" s="40"/>
      <c r="D850" s="40"/>
      <c r="E850" s="40"/>
      <c r="F850" s="134"/>
      <c r="N850" s="40"/>
    </row>
    <row r="851" s="3" customFormat="1" spans="1:14">
      <c r="A851" s="40"/>
      <c r="B851" s="40"/>
      <c r="C851" s="40"/>
      <c r="D851" s="40"/>
      <c r="E851" s="40"/>
      <c r="F851" s="134"/>
      <c r="N851" s="40"/>
    </row>
    <row r="852" s="3" customFormat="1" spans="1:14">
      <c r="A852" s="40"/>
      <c r="B852" s="40"/>
      <c r="C852" s="40"/>
      <c r="D852" s="40"/>
      <c r="E852" s="40"/>
      <c r="F852" s="134"/>
      <c r="N852" s="40"/>
    </row>
    <row r="853" s="3" customFormat="1" spans="1:14">
      <c r="A853" s="40"/>
      <c r="B853" s="40"/>
      <c r="C853" s="40"/>
      <c r="D853" s="40"/>
      <c r="E853" s="40"/>
      <c r="F853" s="134"/>
      <c r="N853" s="40"/>
    </row>
    <row r="854" s="3" customFormat="1" spans="1:14">
      <c r="A854" s="40"/>
      <c r="B854" s="40"/>
      <c r="C854" s="40"/>
      <c r="D854" s="40"/>
      <c r="E854" s="40"/>
      <c r="F854" s="134"/>
      <c r="N854" s="40"/>
    </row>
    <row r="855" s="3" customFormat="1" spans="1:14">
      <c r="A855" s="40"/>
      <c r="B855" s="40"/>
      <c r="C855" s="40"/>
      <c r="D855" s="40"/>
      <c r="E855" s="40"/>
      <c r="F855" s="134"/>
      <c r="N855" s="40"/>
    </row>
    <row r="856" s="3" customFormat="1" spans="1:14">
      <c r="A856" s="40"/>
      <c r="B856" s="40"/>
      <c r="C856" s="40"/>
      <c r="D856" s="40"/>
      <c r="E856" s="40"/>
      <c r="F856" s="134"/>
      <c r="N856" s="40"/>
    </row>
    <row r="857" s="3" customFormat="1" spans="1:14">
      <c r="A857" s="40"/>
      <c r="B857" s="40"/>
      <c r="C857" s="40"/>
      <c r="D857" s="40"/>
      <c r="E857" s="40"/>
      <c r="F857" s="134"/>
      <c r="N857" s="40"/>
    </row>
    <row r="858" s="3" customFormat="1" spans="1:14">
      <c r="A858" s="40"/>
      <c r="B858" s="40"/>
      <c r="C858" s="40"/>
      <c r="D858" s="40"/>
      <c r="E858" s="40"/>
      <c r="F858" s="134"/>
      <c r="N858" s="40"/>
    </row>
    <row r="859" s="3" customFormat="1" spans="1:14">
      <c r="A859" s="40"/>
      <c r="B859" s="40"/>
      <c r="C859" s="40"/>
      <c r="D859" s="40"/>
      <c r="E859" s="40"/>
      <c r="F859" s="134"/>
      <c r="N859" s="40"/>
    </row>
    <row r="860" s="3" customFormat="1" spans="1:14">
      <c r="A860" s="40"/>
      <c r="B860" s="40"/>
      <c r="C860" s="40"/>
      <c r="D860" s="40"/>
      <c r="E860" s="40"/>
      <c r="F860" s="134"/>
      <c r="N860" s="40"/>
    </row>
    <row r="861" s="3" customFormat="1" spans="1:14">
      <c r="A861" s="40"/>
      <c r="B861" s="40"/>
      <c r="C861" s="40"/>
      <c r="D861" s="40"/>
      <c r="E861" s="40"/>
      <c r="F861" s="134"/>
      <c r="N861" s="40"/>
    </row>
    <row r="862" s="3" customFormat="1" spans="1:14">
      <c r="A862" s="40"/>
      <c r="B862" s="40"/>
      <c r="C862" s="40"/>
      <c r="D862" s="40"/>
      <c r="E862" s="40"/>
      <c r="F862" s="134"/>
      <c r="N862" s="40"/>
    </row>
    <row r="863" s="3" customFormat="1" spans="1:14">
      <c r="A863" s="40"/>
      <c r="B863" s="40"/>
      <c r="C863" s="40"/>
      <c r="D863" s="40"/>
      <c r="E863" s="40"/>
      <c r="F863" s="134"/>
      <c r="N863" s="40"/>
    </row>
    <row r="864" s="3" customFormat="1" spans="1:14">
      <c r="A864" s="40"/>
      <c r="B864" s="40"/>
      <c r="C864" s="40"/>
      <c r="D864" s="40"/>
      <c r="E864" s="40"/>
      <c r="F864" s="134"/>
      <c r="N864" s="40"/>
    </row>
    <row r="865" s="3" customFormat="1" spans="1:14">
      <c r="A865" s="40"/>
      <c r="B865" s="40"/>
      <c r="C865" s="40"/>
      <c r="D865" s="40"/>
      <c r="E865" s="40"/>
      <c r="F865" s="134"/>
      <c r="N865" s="40"/>
    </row>
    <row r="866" s="3" customFormat="1" spans="1:14">
      <c r="A866" s="40"/>
      <c r="B866" s="40"/>
      <c r="C866" s="40"/>
      <c r="D866" s="40"/>
      <c r="E866" s="40"/>
      <c r="F866" s="134"/>
      <c r="N866" s="40"/>
    </row>
    <row r="867" s="3" customFormat="1" spans="1:14">
      <c r="A867" s="40"/>
      <c r="B867" s="40"/>
      <c r="C867" s="40"/>
      <c r="D867" s="40"/>
      <c r="E867" s="40"/>
      <c r="F867" s="134"/>
      <c r="N867" s="40"/>
    </row>
    <row r="868" s="3" customFormat="1" spans="1:14">
      <c r="A868" s="40"/>
      <c r="B868" s="40"/>
      <c r="C868" s="40"/>
      <c r="D868" s="40"/>
      <c r="E868" s="40"/>
      <c r="F868" s="134"/>
      <c r="N868" s="40"/>
    </row>
    <row r="869" s="3" customFormat="1" spans="1:14">
      <c r="A869" s="40"/>
      <c r="B869" s="40"/>
      <c r="C869" s="40"/>
      <c r="D869" s="40"/>
      <c r="E869" s="40"/>
      <c r="F869" s="134"/>
      <c r="N869" s="40"/>
    </row>
    <row r="870" s="3" customFormat="1" spans="1:14">
      <c r="A870" s="40"/>
      <c r="B870" s="40"/>
      <c r="C870" s="40"/>
      <c r="D870" s="40"/>
      <c r="E870" s="40"/>
      <c r="F870" s="134"/>
      <c r="N870" s="40"/>
    </row>
    <row r="871" s="3" customFormat="1" spans="1:14">
      <c r="A871" s="40"/>
      <c r="B871" s="40"/>
      <c r="C871" s="40"/>
      <c r="D871" s="40"/>
      <c r="E871" s="40"/>
      <c r="F871" s="134"/>
      <c r="N871" s="40"/>
    </row>
    <row r="872" s="3" customFormat="1" spans="1:14">
      <c r="A872" s="40"/>
      <c r="B872" s="40"/>
      <c r="C872" s="40"/>
      <c r="D872" s="40"/>
      <c r="E872" s="40"/>
      <c r="F872" s="134"/>
      <c r="N872" s="40"/>
    </row>
    <row r="873" s="3" customFormat="1" spans="1:14">
      <c r="A873" s="40"/>
      <c r="B873" s="40"/>
      <c r="C873" s="40"/>
      <c r="D873" s="40"/>
      <c r="E873" s="40"/>
      <c r="F873" s="134"/>
      <c r="N873" s="40"/>
    </row>
    <row r="874" s="3" customFormat="1" spans="1:14">
      <c r="A874" s="40"/>
      <c r="B874" s="40"/>
      <c r="C874" s="40"/>
      <c r="D874" s="40"/>
      <c r="E874" s="40"/>
      <c r="F874" s="134"/>
      <c r="N874" s="40"/>
    </row>
    <row r="875" s="3" customFormat="1" spans="1:14">
      <c r="A875" s="40"/>
      <c r="B875" s="40"/>
      <c r="C875" s="40"/>
      <c r="D875" s="40"/>
      <c r="E875" s="40"/>
      <c r="F875" s="134"/>
      <c r="N875" s="40"/>
    </row>
    <row r="876" s="3" customFormat="1" spans="1:14">
      <c r="A876" s="40"/>
      <c r="B876" s="40"/>
      <c r="C876" s="40"/>
      <c r="D876" s="40"/>
      <c r="E876" s="40"/>
      <c r="F876" s="134"/>
      <c r="N876" s="40"/>
    </row>
    <row r="877" s="3" customFormat="1" spans="1:14">
      <c r="A877" s="40"/>
      <c r="B877" s="40"/>
      <c r="C877" s="40"/>
      <c r="D877" s="40"/>
      <c r="E877" s="40"/>
      <c r="F877" s="134"/>
      <c r="N877" s="40"/>
    </row>
    <row r="878" s="3" customFormat="1" spans="1:14">
      <c r="A878" s="40"/>
      <c r="B878" s="40"/>
      <c r="C878" s="40"/>
      <c r="D878" s="40"/>
      <c r="E878" s="40"/>
      <c r="F878" s="134"/>
      <c r="N878" s="40"/>
    </row>
    <row r="879" s="3" customFormat="1" spans="1:14">
      <c r="A879" s="40"/>
      <c r="B879" s="40"/>
      <c r="C879" s="40"/>
      <c r="D879" s="40"/>
      <c r="E879" s="40"/>
      <c r="F879" s="134"/>
      <c r="N879" s="40"/>
    </row>
    <row r="880" s="3" customFormat="1" spans="1:14">
      <c r="A880" s="40"/>
      <c r="B880" s="40"/>
      <c r="C880" s="40"/>
      <c r="D880" s="40"/>
      <c r="E880" s="40"/>
      <c r="F880" s="134"/>
      <c r="N880" s="40"/>
    </row>
    <row r="881" s="3" customFormat="1" spans="1:14">
      <c r="A881" s="40"/>
      <c r="B881" s="40"/>
      <c r="C881" s="40"/>
      <c r="D881" s="40"/>
      <c r="E881" s="40"/>
      <c r="F881" s="134"/>
      <c r="N881" s="40"/>
    </row>
    <row r="882" s="3" customFormat="1" spans="1:14">
      <c r="A882" s="40"/>
      <c r="B882" s="40"/>
      <c r="C882" s="40"/>
      <c r="D882" s="40"/>
      <c r="E882" s="40"/>
      <c r="F882" s="134"/>
      <c r="N882" s="40"/>
    </row>
    <row r="883" s="3" customFormat="1" spans="1:14">
      <c r="A883" s="40"/>
      <c r="B883" s="40"/>
      <c r="C883" s="40"/>
      <c r="D883" s="40"/>
      <c r="E883" s="40"/>
      <c r="F883" s="134"/>
      <c r="N883" s="40"/>
    </row>
    <row r="884" s="3" customFormat="1" spans="1:14">
      <c r="A884" s="40"/>
      <c r="B884" s="40"/>
      <c r="C884" s="40"/>
      <c r="D884" s="40"/>
      <c r="E884" s="40"/>
      <c r="F884" s="134"/>
      <c r="N884" s="40"/>
    </row>
    <row r="885" s="3" customFormat="1" spans="1:14">
      <c r="A885" s="40"/>
      <c r="B885" s="40"/>
      <c r="C885" s="40"/>
      <c r="D885" s="40"/>
      <c r="E885" s="40"/>
      <c r="F885" s="134"/>
      <c r="N885" s="40"/>
    </row>
    <row r="886" s="3" customFormat="1" spans="1:14">
      <c r="A886" s="40"/>
      <c r="B886" s="40"/>
      <c r="C886" s="40"/>
      <c r="D886" s="40"/>
      <c r="E886" s="40"/>
      <c r="F886" s="134"/>
      <c r="N886" s="40"/>
    </row>
    <row r="887" s="3" customFormat="1" spans="1:14">
      <c r="A887" s="40"/>
      <c r="B887" s="40"/>
      <c r="C887" s="40"/>
      <c r="D887" s="40"/>
      <c r="E887" s="40"/>
      <c r="F887" s="134"/>
      <c r="N887" s="40"/>
    </row>
    <row r="888" s="3" customFormat="1" spans="1:14">
      <c r="A888" s="40"/>
      <c r="B888" s="40"/>
      <c r="C888" s="40"/>
      <c r="D888" s="40"/>
      <c r="E888" s="40"/>
      <c r="F888" s="134"/>
      <c r="N888" s="40"/>
    </row>
    <row r="889" s="3" customFormat="1" spans="1:14">
      <c r="A889" s="40"/>
      <c r="B889" s="40"/>
      <c r="C889" s="40"/>
      <c r="D889" s="40"/>
      <c r="E889" s="40"/>
      <c r="F889" s="134"/>
      <c r="N889" s="40"/>
    </row>
  </sheetData>
  <autoFilter ref="A1:N568">
    <extLst/>
  </autoFilter>
  <mergeCells count="11">
    <mergeCell ref="A1:M1"/>
    <mergeCell ref="I2:L2"/>
    <mergeCell ref="A2:A3"/>
    <mergeCell ref="B2:B3"/>
    <mergeCell ref="C2:C3"/>
    <mergeCell ref="D2:D3"/>
    <mergeCell ref="E2:E3"/>
    <mergeCell ref="F2:F3"/>
    <mergeCell ref="G2:G3"/>
    <mergeCell ref="H2:H3"/>
    <mergeCell ref="M2:M3"/>
  </mergeCells>
  <pageMargins left="0.748031496062992" right="0.748031496062992" top="0.984251968503937" bottom="0.984251968503937" header="0.511811023622047" footer="0.511811023622047"/>
  <pageSetup paperSize="9" scale="65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B542"/>
  <sheetViews>
    <sheetView tabSelected="1" zoomScale="80" zoomScaleNormal="80" workbookViewId="0">
      <pane ySplit="3" topLeftCell="A193" activePane="bottomLeft" state="frozen"/>
      <selection/>
      <selection pane="bottomLeft" activeCell="H214" sqref="H214"/>
    </sheetView>
  </sheetViews>
  <sheetFormatPr defaultColWidth="9" defaultRowHeight="15.6"/>
  <cols>
    <col min="1" max="1" width="4.5" style="4" customWidth="1"/>
    <col min="2" max="2" width="9.625" style="4" customWidth="1"/>
    <col min="3" max="3" width="9.625" style="81" customWidth="1"/>
    <col min="4" max="4" width="11.375" style="4" customWidth="1"/>
    <col min="5" max="5" width="11" style="4" customWidth="1"/>
    <col min="6" max="6" width="22.875" style="82" customWidth="1"/>
    <col min="7" max="7" width="10.2166666666667" customWidth="1"/>
    <col min="8" max="8" width="31.6666666666667" customWidth="1"/>
    <col min="9" max="9" width="5" customWidth="1"/>
    <col min="10" max="10" width="12.625" customWidth="1"/>
    <col min="11" max="11" width="11.125" style="83" customWidth="1"/>
    <col min="12" max="12" width="13.75" customWidth="1"/>
    <col min="13" max="13" width="13.875" style="84" customWidth="1"/>
    <col min="14" max="14" width="11.5" customWidth="1"/>
    <col min="15" max="15" width="12.875" customWidth="1"/>
    <col min="16" max="16" width="12.75" style="83" customWidth="1"/>
    <col min="17" max="17" width="21.75" style="3" hidden="1" customWidth="1"/>
    <col min="18" max="18" width="9.5" style="85" hidden="1" customWidth="1"/>
    <col min="19" max="19" width="9" style="3" hidden="1" customWidth="1"/>
    <col min="20" max="20" width="11.8833333333333" style="3" customWidth="1"/>
    <col min="21" max="65" width="9" style="3"/>
  </cols>
  <sheetData>
    <row r="1" ht="51" customHeight="1" spans="1:19">
      <c r="A1" s="86" t="s">
        <v>0</v>
      </c>
      <c r="B1" s="87"/>
      <c r="C1" s="88"/>
      <c r="D1" s="87"/>
      <c r="E1" s="87"/>
      <c r="F1" s="87"/>
      <c r="G1" s="87"/>
      <c r="H1" s="87"/>
      <c r="I1" s="87"/>
      <c r="J1" s="87"/>
      <c r="K1" s="87"/>
      <c r="L1" s="87"/>
      <c r="M1" s="101"/>
      <c r="N1" s="102"/>
      <c r="O1" s="102"/>
      <c r="P1" s="103"/>
      <c r="Q1"/>
      <c r="R1"/>
      <c r="S1"/>
    </row>
    <row r="2" ht="22.5" customHeight="1" spans="1:19">
      <c r="A2" s="89" t="s">
        <v>1</v>
      </c>
      <c r="B2" s="90" t="s">
        <v>2</v>
      </c>
      <c r="C2" s="91" t="s">
        <v>3</v>
      </c>
      <c r="D2" s="90" t="s">
        <v>4</v>
      </c>
      <c r="E2" s="89" t="s">
        <v>5</v>
      </c>
      <c r="F2" s="92" t="s">
        <v>6</v>
      </c>
      <c r="G2" s="92" t="s">
        <v>966</v>
      </c>
      <c r="H2" s="92" t="s">
        <v>8</v>
      </c>
      <c r="I2" s="104" t="s">
        <v>9</v>
      </c>
      <c r="J2" s="104"/>
      <c r="K2" s="104"/>
      <c r="L2" s="104"/>
      <c r="M2" s="105" t="s">
        <v>967</v>
      </c>
      <c r="N2" s="106"/>
      <c r="O2" s="106"/>
      <c r="P2" s="107" t="s">
        <v>10</v>
      </c>
      <c r="Q2" s="111"/>
      <c r="R2" s="112" t="s">
        <v>968</v>
      </c>
      <c r="S2" s="113" t="s">
        <v>969</v>
      </c>
    </row>
    <row r="3" s="79" customFormat="1" ht="16.5" customHeight="1" spans="1:65">
      <c r="A3" s="89"/>
      <c r="B3" s="93"/>
      <c r="C3" s="94"/>
      <c r="D3" s="93"/>
      <c r="E3" s="89"/>
      <c r="F3" s="92"/>
      <c r="G3" s="92"/>
      <c r="H3" s="92"/>
      <c r="I3" s="89" t="s">
        <v>11</v>
      </c>
      <c r="J3" s="108" t="s">
        <v>12</v>
      </c>
      <c r="K3" s="108" t="s">
        <v>13</v>
      </c>
      <c r="L3" s="108" t="s">
        <v>14</v>
      </c>
      <c r="M3" s="105" t="s">
        <v>970</v>
      </c>
      <c r="N3" s="106" t="s">
        <v>971</v>
      </c>
      <c r="O3" s="106" t="s">
        <v>972</v>
      </c>
      <c r="P3" s="107"/>
      <c r="Q3" s="114" t="s">
        <v>15</v>
      </c>
      <c r="R3" s="115"/>
      <c r="S3" s="116"/>
      <c r="T3" s="117" t="s">
        <v>973</v>
      </c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</row>
    <row r="4" s="3" customFormat="1" spans="1:20">
      <c r="A4" s="14">
        <v>1</v>
      </c>
      <c r="B4" s="14" t="s">
        <v>310</v>
      </c>
      <c r="C4" s="95">
        <v>45411</v>
      </c>
      <c r="D4" s="96" t="s">
        <v>311</v>
      </c>
      <c r="E4" s="97" t="s">
        <v>312</v>
      </c>
      <c r="F4" s="98" t="s">
        <v>313</v>
      </c>
      <c r="G4" s="99" t="s">
        <v>20</v>
      </c>
      <c r="H4" s="100" t="s">
        <v>21</v>
      </c>
      <c r="I4" s="14">
        <v>1</v>
      </c>
      <c r="J4" s="109">
        <v>54867.26</v>
      </c>
      <c r="K4" s="109">
        <v>7132.74</v>
      </c>
      <c r="L4" s="109">
        <v>62000</v>
      </c>
      <c r="M4" s="110">
        <v>39592.27</v>
      </c>
      <c r="N4" s="109">
        <v>1367.85</v>
      </c>
      <c r="O4" s="109">
        <v>923.76</v>
      </c>
      <c r="P4" s="109">
        <v>41883.88</v>
      </c>
      <c r="R4" s="85"/>
      <c r="T4" s="119">
        <f>P4/J4</f>
        <v>0.763367443535544</v>
      </c>
    </row>
    <row r="5" s="3" customFormat="1" spans="1:20">
      <c r="A5" s="14">
        <v>2</v>
      </c>
      <c r="B5" s="14" t="s">
        <v>314</v>
      </c>
      <c r="C5" s="95">
        <v>45411</v>
      </c>
      <c r="D5" s="96" t="s">
        <v>311</v>
      </c>
      <c r="E5" s="97" t="s">
        <v>312</v>
      </c>
      <c r="F5" s="98" t="s">
        <v>313</v>
      </c>
      <c r="G5" s="99" t="s">
        <v>20</v>
      </c>
      <c r="H5" s="100" t="s">
        <v>21</v>
      </c>
      <c r="I5" s="14">
        <v>1</v>
      </c>
      <c r="J5" s="109">
        <v>54867.25</v>
      </c>
      <c r="K5" s="109">
        <v>7132.75</v>
      </c>
      <c r="L5" s="109">
        <v>62000</v>
      </c>
      <c r="M5" s="110">
        <v>39860.6</v>
      </c>
      <c r="N5" s="109">
        <v>1367.85</v>
      </c>
      <c r="O5" s="109">
        <v>932.59</v>
      </c>
      <c r="P5" s="109">
        <v>42161.04</v>
      </c>
      <c r="R5" s="85"/>
      <c r="T5" s="119">
        <f t="shared" ref="T4:T26" si="0">P5/J5</f>
        <v>0.768419047792627</v>
      </c>
    </row>
    <row r="6" s="3" customFormat="1" spans="1:20">
      <c r="A6" s="14">
        <v>3</v>
      </c>
      <c r="B6" s="14" t="s">
        <v>315</v>
      </c>
      <c r="C6" s="95">
        <v>45300</v>
      </c>
      <c r="D6" s="96" t="s">
        <v>311</v>
      </c>
      <c r="E6" s="97" t="s">
        <v>316</v>
      </c>
      <c r="F6" s="98" t="s">
        <v>317</v>
      </c>
      <c r="G6" s="99" t="s">
        <v>20</v>
      </c>
      <c r="H6" s="100" t="s">
        <v>21</v>
      </c>
      <c r="I6" s="14">
        <v>1</v>
      </c>
      <c r="J6" s="109">
        <v>76106.19</v>
      </c>
      <c r="K6" s="109">
        <v>9893.81</v>
      </c>
      <c r="L6" s="109">
        <v>86000</v>
      </c>
      <c r="M6" s="110">
        <v>41738.07</v>
      </c>
      <c r="N6" s="109">
        <v>1155.29</v>
      </c>
      <c r="O6" s="109">
        <v>1258.32</v>
      </c>
      <c r="P6" s="109">
        <v>44151.68</v>
      </c>
      <c r="R6" s="85"/>
      <c r="T6" s="119">
        <f t="shared" si="0"/>
        <v>0.58013257528724</v>
      </c>
    </row>
    <row r="7" s="3" customFormat="1" spans="1:20">
      <c r="A7" s="14">
        <v>4</v>
      </c>
      <c r="B7" s="14" t="s">
        <v>318</v>
      </c>
      <c r="C7" s="95">
        <v>45443</v>
      </c>
      <c r="D7" s="96" t="s">
        <v>311</v>
      </c>
      <c r="E7" s="97" t="s">
        <v>319</v>
      </c>
      <c r="F7" s="98" t="s">
        <v>320</v>
      </c>
      <c r="G7" s="99" t="s">
        <v>57</v>
      </c>
      <c r="H7" s="100" t="s">
        <v>58</v>
      </c>
      <c r="I7" s="14">
        <v>1</v>
      </c>
      <c r="J7" s="109">
        <v>119469.03</v>
      </c>
      <c r="K7" s="109">
        <v>15530.97</v>
      </c>
      <c r="L7" s="109">
        <v>135000</v>
      </c>
      <c r="M7" s="110">
        <v>90087.07</v>
      </c>
      <c r="N7" s="109">
        <v>1329.1</v>
      </c>
      <c r="O7" s="109">
        <v>1750.28</v>
      </c>
      <c r="P7" s="109">
        <v>93166.45</v>
      </c>
      <c r="R7" s="85"/>
      <c r="T7" s="119">
        <f t="shared" si="0"/>
        <v>0.779837670063949</v>
      </c>
    </row>
    <row r="8" s="3" customFormat="1" spans="1:20">
      <c r="A8" s="14">
        <v>5</v>
      </c>
      <c r="B8" s="14" t="s">
        <v>321</v>
      </c>
      <c r="C8" s="95">
        <v>45443</v>
      </c>
      <c r="D8" s="96" t="s">
        <v>311</v>
      </c>
      <c r="E8" s="97" t="s">
        <v>319</v>
      </c>
      <c r="F8" s="98" t="s">
        <v>320</v>
      </c>
      <c r="G8" s="99" t="s">
        <v>57</v>
      </c>
      <c r="H8" s="100" t="s">
        <v>58</v>
      </c>
      <c r="I8" s="14">
        <v>1</v>
      </c>
      <c r="J8" s="109">
        <v>119469.03</v>
      </c>
      <c r="K8" s="109">
        <v>15530.97</v>
      </c>
      <c r="L8" s="109">
        <v>135000</v>
      </c>
      <c r="M8" s="110">
        <v>90149.56</v>
      </c>
      <c r="N8" s="109">
        <v>1329.1</v>
      </c>
      <c r="O8" s="109">
        <v>1753.3</v>
      </c>
      <c r="P8" s="109">
        <v>93231.96</v>
      </c>
      <c r="R8" s="85"/>
      <c r="T8" s="119">
        <f t="shared" si="0"/>
        <v>0.780386013011071</v>
      </c>
    </row>
    <row r="9" s="3" customFormat="1" spans="1:20">
      <c r="A9" s="14">
        <v>6</v>
      </c>
      <c r="B9" s="14" t="s">
        <v>322</v>
      </c>
      <c r="C9" s="95">
        <v>45443</v>
      </c>
      <c r="D9" s="96" t="s">
        <v>311</v>
      </c>
      <c r="E9" s="97" t="s">
        <v>319</v>
      </c>
      <c r="F9" s="98" t="s">
        <v>320</v>
      </c>
      <c r="G9" s="99" t="s">
        <v>57</v>
      </c>
      <c r="H9" s="100" t="s">
        <v>58</v>
      </c>
      <c r="I9" s="14">
        <v>1</v>
      </c>
      <c r="J9" s="109">
        <v>119469.03</v>
      </c>
      <c r="K9" s="109">
        <v>15530.97</v>
      </c>
      <c r="L9" s="109">
        <v>135000</v>
      </c>
      <c r="M9" s="110">
        <v>90074.84</v>
      </c>
      <c r="N9" s="109">
        <v>1329.1</v>
      </c>
      <c r="O9" s="109">
        <v>1749.69</v>
      </c>
      <c r="P9" s="109">
        <v>93153.63</v>
      </c>
      <c r="R9" s="85"/>
      <c r="T9" s="119">
        <f t="shared" si="0"/>
        <v>0.779730361918901</v>
      </c>
    </row>
    <row r="10" s="3" customFormat="1" spans="1:20">
      <c r="A10" s="14">
        <v>7</v>
      </c>
      <c r="B10" s="14" t="s">
        <v>323</v>
      </c>
      <c r="C10" s="95">
        <v>45443</v>
      </c>
      <c r="D10" s="96" t="s">
        <v>311</v>
      </c>
      <c r="E10" s="97" t="s">
        <v>319</v>
      </c>
      <c r="F10" s="98" t="s">
        <v>320</v>
      </c>
      <c r="G10" s="99" t="s">
        <v>57</v>
      </c>
      <c r="H10" s="100" t="s">
        <v>58</v>
      </c>
      <c r="I10" s="14">
        <v>1</v>
      </c>
      <c r="J10" s="109">
        <v>122123.9</v>
      </c>
      <c r="K10" s="109">
        <v>15876.1</v>
      </c>
      <c r="L10" s="109">
        <v>138000</v>
      </c>
      <c r="M10" s="110">
        <v>90386.33</v>
      </c>
      <c r="N10" s="109">
        <v>1329.1</v>
      </c>
      <c r="O10" s="109">
        <v>1777.54</v>
      </c>
      <c r="P10" s="109">
        <v>93492.97</v>
      </c>
      <c r="R10" s="85"/>
      <c r="T10" s="119">
        <f t="shared" si="0"/>
        <v>0.765558338703563</v>
      </c>
    </row>
    <row r="11" s="3" customFormat="1" spans="1:20">
      <c r="A11" s="14">
        <v>8</v>
      </c>
      <c r="B11" s="14" t="s">
        <v>324</v>
      </c>
      <c r="C11" s="95">
        <v>45443</v>
      </c>
      <c r="D11" s="96" t="s">
        <v>311</v>
      </c>
      <c r="E11" s="97" t="s">
        <v>319</v>
      </c>
      <c r="F11" s="98" t="s">
        <v>320</v>
      </c>
      <c r="G11" s="99" t="s">
        <v>57</v>
      </c>
      <c r="H11" s="100" t="s">
        <v>58</v>
      </c>
      <c r="I11" s="14">
        <v>1</v>
      </c>
      <c r="J11" s="109">
        <v>119469.03</v>
      </c>
      <c r="K11" s="109">
        <v>15530.97</v>
      </c>
      <c r="L11" s="109">
        <v>135000</v>
      </c>
      <c r="M11" s="110">
        <v>91789.07</v>
      </c>
      <c r="N11" s="109">
        <v>1329.1</v>
      </c>
      <c r="O11" s="109">
        <v>1787.44</v>
      </c>
      <c r="P11" s="109">
        <v>94905.61</v>
      </c>
      <c r="R11" s="85"/>
      <c r="T11" s="119">
        <f t="shared" si="0"/>
        <v>0.794395082976735</v>
      </c>
    </row>
    <row r="12" s="3" customFormat="1" spans="1:20">
      <c r="A12" s="14">
        <v>9</v>
      </c>
      <c r="B12" s="14" t="s">
        <v>325</v>
      </c>
      <c r="C12" s="95">
        <v>45443</v>
      </c>
      <c r="D12" s="96" t="s">
        <v>311</v>
      </c>
      <c r="E12" s="97" t="s">
        <v>319</v>
      </c>
      <c r="F12" s="98" t="s">
        <v>320</v>
      </c>
      <c r="G12" s="99" t="s">
        <v>57</v>
      </c>
      <c r="H12" s="100" t="s">
        <v>58</v>
      </c>
      <c r="I12" s="14">
        <v>1</v>
      </c>
      <c r="J12" s="109">
        <v>119469.03</v>
      </c>
      <c r="K12" s="109">
        <v>15530.97</v>
      </c>
      <c r="L12" s="109">
        <v>135000</v>
      </c>
      <c r="M12" s="110">
        <v>91734.31</v>
      </c>
      <c r="N12" s="109">
        <v>1329.1</v>
      </c>
      <c r="O12" s="109">
        <v>1784.8</v>
      </c>
      <c r="P12" s="109">
        <v>94848.21</v>
      </c>
      <c r="R12" s="85"/>
      <c r="T12" s="119">
        <f t="shared" si="0"/>
        <v>0.793914623731355</v>
      </c>
    </row>
    <row r="13" s="3" customFormat="1" spans="1:20">
      <c r="A13" s="14">
        <v>10</v>
      </c>
      <c r="B13" s="14" t="s">
        <v>326</v>
      </c>
      <c r="C13" s="95">
        <v>45443</v>
      </c>
      <c r="D13" s="96" t="s">
        <v>311</v>
      </c>
      <c r="E13" s="97" t="s">
        <v>319</v>
      </c>
      <c r="F13" s="98" t="s">
        <v>320</v>
      </c>
      <c r="G13" s="99" t="s">
        <v>57</v>
      </c>
      <c r="H13" s="100" t="s">
        <v>58</v>
      </c>
      <c r="I13" s="14">
        <v>1</v>
      </c>
      <c r="J13" s="109">
        <v>119469.03</v>
      </c>
      <c r="K13" s="109">
        <v>15530.97</v>
      </c>
      <c r="L13" s="109">
        <v>135000</v>
      </c>
      <c r="M13" s="110">
        <v>91734.31</v>
      </c>
      <c r="N13" s="109">
        <v>1329.1</v>
      </c>
      <c r="O13" s="109">
        <v>1784.8</v>
      </c>
      <c r="P13" s="109">
        <v>94848.21</v>
      </c>
      <c r="R13" s="85"/>
      <c r="T13" s="119">
        <f t="shared" si="0"/>
        <v>0.793914623731355</v>
      </c>
    </row>
    <row r="14" s="3" customFormat="1" spans="1:20">
      <c r="A14" s="14">
        <v>11</v>
      </c>
      <c r="B14" s="14" t="s">
        <v>327</v>
      </c>
      <c r="C14" s="95">
        <v>45443</v>
      </c>
      <c r="D14" s="96" t="s">
        <v>311</v>
      </c>
      <c r="E14" s="97" t="s">
        <v>319</v>
      </c>
      <c r="F14" s="98" t="s">
        <v>320</v>
      </c>
      <c r="G14" s="99" t="s">
        <v>57</v>
      </c>
      <c r="H14" s="100" t="s">
        <v>58</v>
      </c>
      <c r="I14" s="14">
        <v>1</v>
      </c>
      <c r="J14" s="109">
        <v>119469</v>
      </c>
      <c r="K14" s="109">
        <v>15531</v>
      </c>
      <c r="L14" s="109">
        <v>135000</v>
      </c>
      <c r="M14" s="110">
        <v>91734.31</v>
      </c>
      <c r="N14" s="109">
        <v>1329.1</v>
      </c>
      <c r="O14" s="109">
        <v>1784.8</v>
      </c>
      <c r="P14" s="109">
        <v>94848.21</v>
      </c>
      <c r="R14" s="85"/>
      <c r="T14" s="119">
        <f t="shared" si="0"/>
        <v>0.793914823092183</v>
      </c>
    </row>
    <row r="15" s="3" customFormat="1" spans="1:20">
      <c r="A15" s="14">
        <v>12</v>
      </c>
      <c r="B15" s="14" t="s">
        <v>328</v>
      </c>
      <c r="C15" s="95">
        <v>45443</v>
      </c>
      <c r="D15" s="96" t="s">
        <v>311</v>
      </c>
      <c r="E15" s="97" t="s">
        <v>329</v>
      </c>
      <c r="F15" s="98" t="s">
        <v>320</v>
      </c>
      <c r="G15" s="99" t="s">
        <v>20</v>
      </c>
      <c r="H15" s="100" t="s">
        <v>21</v>
      </c>
      <c r="I15" s="14">
        <v>1</v>
      </c>
      <c r="J15" s="109">
        <v>57522.12</v>
      </c>
      <c r="K15" s="109">
        <v>7477.88</v>
      </c>
      <c r="L15" s="109">
        <v>65000</v>
      </c>
      <c r="M15" s="110">
        <v>39571.14</v>
      </c>
      <c r="N15" s="109">
        <v>1480.4</v>
      </c>
      <c r="O15" s="109">
        <v>1035.02</v>
      </c>
      <c r="P15" s="109">
        <v>42086.56</v>
      </c>
      <c r="R15" s="85"/>
      <c r="T15" s="119">
        <f t="shared" si="0"/>
        <v>0.731658707989205</v>
      </c>
    </row>
    <row r="16" s="3" customFormat="1" spans="1:20">
      <c r="A16" s="14">
        <v>13</v>
      </c>
      <c r="B16" s="14" t="s">
        <v>330</v>
      </c>
      <c r="C16" s="95">
        <v>45411</v>
      </c>
      <c r="D16" s="96" t="s">
        <v>311</v>
      </c>
      <c r="E16" s="97" t="s">
        <v>331</v>
      </c>
      <c r="F16" s="98" t="s">
        <v>332</v>
      </c>
      <c r="G16" s="99" t="s">
        <v>57</v>
      </c>
      <c r="H16" s="100" t="s">
        <v>58</v>
      </c>
      <c r="I16" s="14">
        <v>1</v>
      </c>
      <c r="J16" s="109">
        <v>96283.19</v>
      </c>
      <c r="K16" s="109">
        <v>12516.81</v>
      </c>
      <c r="L16" s="109">
        <v>108800</v>
      </c>
      <c r="M16" s="110">
        <v>68727.86</v>
      </c>
      <c r="N16" s="109">
        <v>1221.22</v>
      </c>
      <c r="O16" s="109">
        <v>1191.05</v>
      </c>
      <c r="P16" s="109">
        <v>71140.13</v>
      </c>
      <c r="R16" s="85"/>
      <c r="T16" s="119">
        <f t="shared" si="0"/>
        <v>0.73886345061895</v>
      </c>
    </row>
    <row r="17" s="3" customFormat="1" spans="1:20">
      <c r="A17" s="14">
        <v>14</v>
      </c>
      <c r="B17" s="14" t="s">
        <v>333</v>
      </c>
      <c r="C17" s="95">
        <v>45411</v>
      </c>
      <c r="D17" s="96" t="s">
        <v>311</v>
      </c>
      <c r="E17" s="97" t="s">
        <v>331</v>
      </c>
      <c r="F17" s="98" t="s">
        <v>332</v>
      </c>
      <c r="G17" s="99" t="s">
        <v>57</v>
      </c>
      <c r="H17" s="100" t="s">
        <v>58</v>
      </c>
      <c r="I17" s="14">
        <v>1</v>
      </c>
      <c r="J17" s="109">
        <v>157522.12</v>
      </c>
      <c r="K17" s="109">
        <v>20477.88</v>
      </c>
      <c r="L17" s="109">
        <v>178000</v>
      </c>
      <c r="M17" s="110">
        <v>117781.35</v>
      </c>
      <c r="N17" s="109">
        <v>1569.59</v>
      </c>
      <c r="O17" s="109">
        <v>2023.6</v>
      </c>
      <c r="P17" s="109">
        <v>121374.54</v>
      </c>
      <c r="R17" s="85"/>
      <c r="T17" s="119">
        <f t="shared" si="0"/>
        <v>0.770523784215195</v>
      </c>
    </row>
    <row r="18" s="3" customFormat="1" spans="1:20">
      <c r="A18" s="14">
        <v>15</v>
      </c>
      <c r="B18" s="14" t="s">
        <v>334</v>
      </c>
      <c r="C18" s="95">
        <v>45406</v>
      </c>
      <c r="D18" s="96" t="s">
        <v>311</v>
      </c>
      <c r="E18" s="97" t="s">
        <v>335</v>
      </c>
      <c r="F18" s="98" t="s">
        <v>118</v>
      </c>
      <c r="G18" s="99" t="s">
        <v>20</v>
      </c>
      <c r="H18" s="100" t="s">
        <v>21</v>
      </c>
      <c r="I18" s="14">
        <v>1</v>
      </c>
      <c r="J18" s="109">
        <v>45132.74</v>
      </c>
      <c r="K18" s="109">
        <v>5867.26</v>
      </c>
      <c r="L18" s="109">
        <v>51000</v>
      </c>
      <c r="M18" s="110">
        <v>38554.73</v>
      </c>
      <c r="N18" s="109">
        <v>974.56</v>
      </c>
      <c r="O18" s="109">
        <v>1078.95</v>
      </c>
      <c r="P18" s="109">
        <v>40608.24</v>
      </c>
      <c r="R18" s="85"/>
      <c r="T18" s="119">
        <f t="shared" si="0"/>
        <v>0.899751267040291</v>
      </c>
    </row>
    <row r="19" s="3" customFormat="1" spans="1:20">
      <c r="A19" s="14">
        <v>16</v>
      </c>
      <c r="B19" s="14" t="s">
        <v>336</v>
      </c>
      <c r="C19" s="95">
        <v>45411</v>
      </c>
      <c r="D19" s="96" t="s">
        <v>42</v>
      </c>
      <c r="E19" s="97" t="s">
        <v>337</v>
      </c>
      <c r="F19" s="98" t="s">
        <v>338</v>
      </c>
      <c r="G19" s="99" t="s">
        <v>20</v>
      </c>
      <c r="H19" s="100" t="s">
        <v>21</v>
      </c>
      <c r="I19" s="14">
        <v>1</v>
      </c>
      <c r="J19" s="109">
        <v>72566.37</v>
      </c>
      <c r="K19" s="109">
        <v>9433.63</v>
      </c>
      <c r="L19" s="109">
        <v>82000</v>
      </c>
      <c r="M19" s="110">
        <v>47082.85</v>
      </c>
      <c r="N19" s="109">
        <v>986.86</v>
      </c>
      <c r="O19" s="109">
        <v>1083.64</v>
      </c>
      <c r="P19" s="109">
        <v>49153.35</v>
      </c>
      <c r="R19" s="85"/>
      <c r="T19" s="119">
        <f t="shared" si="0"/>
        <v>0.677357155938763</v>
      </c>
    </row>
    <row r="20" s="3" customFormat="1" spans="1:20">
      <c r="A20" s="14">
        <v>17</v>
      </c>
      <c r="B20" s="14" t="s">
        <v>339</v>
      </c>
      <c r="C20" s="95">
        <v>45401</v>
      </c>
      <c r="D20" s="96" t="s">
        <v>340</v>
      </c>
      <c r="E20" s="97" t="s">
        <v>341</v>
      </c>
      <c r="F20" s="98" t="s">
        <v>19</v>
      </c>
      <c r="G20" s="99" t="s">
        <v>20</v>
      </c>
      <c r="H20" s="100" t="s">
        <v>21</v>
      </c>
      <c r="I20" s="14">
        <v>1</v>
      </c>
      <c r="J20" s="109">
        <v>90265.49</v>
      </c>
      <c r="K20" s="109">
        <v>11734.51</v>
      </c>
      <c r="L20" s="109">
        <v>102000</v>
      </c>
      <c r="M20" s="110">
        <v>73807.02</v>
      </c>
      <c r="N20" s="109">
        <v>933.09</v>
      </c>
      <c r="O20" s="109">
        <v>1660.31</v>
      </c>
      <c r="P20" s="109">
        <v>76400.42</v>
      </c>
      <c r="R20" s="85"/>
      <c r="T20" s="119">
        <f t="shared" si="0"/>
        <v>0.846396779101293</v>
      </c>
    </row>
    <row r="21" s="3" customFormat="1" spans="1:20">
      <c r="A21" s="14">
        <v>18</v>
      </c>
      <c r="B21" s="14" t="s">
        <v>342</v>
      </c>
      <c r="C21" s="95">
        <v>45401</v>
      </c>
      <c r="D21" s="96" t="s">
        <v>340</v>
      </c>
      <c r="E21" s="97" t="s">
        <v>341</v>
      </c>
      <c r="F21" s="98" t="s">
        <v>19</v>
      </c>
      <c r="G21" s="99" t="s">
        <v>20</v>
      </c>
      <c r="H21" s="100" t="s">
        <v>21</v>
      </c>
      <c r="I21" s="14">
        <v>1</v>
      </c>
      <c r="J21" s="109">
        <v>90265.48</v>
      </c>
      <c r="K21" s="109">
        <v>11734.52</v>
      </c>
      <c r="L21" s="109">
        <v>102000</v>
      </c>
      <c r="M21" s="110">
        <v>71150.24</v>
      </c>
      <c r="N21" s="109">
        <v>933.09</v>
      </c>
      <c r="O21" s="109">
        <v>1572.01</v>
      </c>
      <c r="P21" s="109">
        <v>73655.34</v>
      </c>
      <c r="R21" s="85"/>
      <c r="T21" s="119">
        <f t="shared" si="0"/>
        <v>0.815985690210698</v>
      </c>
    </row>
    <row r="22" s="3" customFormat="1" spans="1:20">
      <c r="A22" s="14">
        <v>19</v>
      </c>
      <c r="B22" s="14" t="s">
        <v>343</v>
      </c>
      <c r="C22" s="95">
        <v>45418</v>
      </c>
      <c r="D22" s="96" t="s">
        <v>344</v>
      </c>
      <c r="E22" s="97" t="s">
        <v>345</v>
      </c>
      <c r="F22" s="98" t="s">
        <v>346</v>
      </c>
      <c r="G22" s="99" t="s">
        <v>20</v>
      </c>
      <c r="H22" s="100" t="s">
        <v>21</v>
      </c>
      <c r="I22" s="14">
        <v>1</v>
      </c>
      <c r="J22" s="109">
        <v>68141.59</v>
      </c>
      <c r="K22" s="109">
        <v>8858.41</v>
      </c>
      <c r="L22" s="109">
        <v>77000</v>
      </c>
      <c r="M22" s="110">
        <v>52907.35</v>
      </c>
      <c r="N22" s="109">
        <v>1274.23</v>
      </c>
      <c r="O22" s="109">
        <v>1275.7</v>
      </c>
      <c r="P22" s="109">
        <v>55457.28</v>
      </c>
      <c r="R22" s="85"/>
      <c r="T22" s="119">
        <f t="shared" si="0"/>
        <v>0.813853624489831</v>
      </c>
    </row>
    <row r="23" s="3" customFormat="1" spans="1:20">
      <c r="A23" s="14">
        <v>20</v>
      </c>
      <c r="B23" s="14" t="s">
        <v>347</v>
      </c>
      <c r="C23" s="95">
        <v>45418</v>
      </c>
      <c r="D23" s="96" t="s">
        <v>344</v>
      </c>
      <c r="E23" s="97" t="s">
        <v>345</v>
      </c>
      <c r="F23" s="98" t="s">
        <v>346</v>
      </c>
      <c r="G23" s="99" t="s">
        <v>20</v>
      </c>
      <c r="H23" s="100" t="s">
        <v>21</v>
      </c>
      <c r="I23" s="14">
        <v>1</v>
      </c>
      <c r="J23" s="109">
        <v>69911.5</v>
      </c>
      <c r="K23" s="109">
        <v>9088.5</v>
      </c>
      <c r="L23" s="109">
        <v>79000</v>
      </c>
      <c r="M23" s="110">
        <v>53593.63</v>
      </c>
      <c r="N23" s="109">
        <v>1274.23</v>
      </c>
      <c r="O23" s="109">
        <v>1302.32</v>
      </c>
      <c r="P23" s="109">
        <v>56170.18</v>
      </c>
      <c r="R23" s="85"/>
      <c r="T23" s="119">
        <f t="shared" si="0"/>
        <v>0.803446929332084</v>
      </c>
    </row>
    <row r="24" s="3" customFormat="1" spans="1:20">
      <c r="A24" s="14">
        <v>21</v>
      </c>
      <c r="B24" s="14" t="s">
        <v>348</v>
      </c>
      <c r="C24" s="95">
        <v>45418</v>
      </c>
      <c r="D24" s="96" t="s">
        <v>344</v>
      </c>
      <c r="E24" s="97" t="s">
        <v>345</v>
      </c>
      <c r="F24" s="98" t="s">
        <v>346</v>
      </c>
      <c r="G24" s="99" t="s">
        <v>20</v>
      </c>
      <c r="H24" s="100" t="s">
        <v>21</v>
      </c>
      <c r="I24" s="14">
        <v>1</v>
      </c>
      <c r="J24" s="109">
        <v>66371.68</v>
      </c>
      <c r="K24" s="109">
        <v>8628.32</v>
      </c>
      <c r="L24" s="109">
        <v>75000</v>
      </c>
      <c r="M24" s="110">
        <v>55430.54</v>
      </c>
      <c r="N24" s="109">
        <v>938.61</v>
      </c>
      <c r="O24" s="109">
        <v>1308.84</v>
      </c>
      <c r="P24" s="109">
        <v>57677.99</v>
      </c>
      <c r="R24" s="85"/>
      <c r="T24" s="119">
        <f t="shared" si="0"/>
        <v>0.869015067872322</v>
      </c>
    </row>
    <row r="25" s="3" customFormat="1" spans="1:20">
      <c r="A25" s="14">
        <v>22</v>
      </c>
      <c r="B25" s="14" t="s">
        <v>349</v>
      </c>
      <c r="C25" s="95">
        <v>45411</v>
      </c>
      <c r="D25" s="96" t="s">
        <v>344</v>
      </c>
      <c r="E25" s="97" t="s">
        <v>350</v>
      </c>
      <c r="F25" s="98" t="s">
        <v>346</v>
      </c>
      <c r="G25" s="99" t="s">
        <v>20</v>
      </c>
      <c r="H25" s="100" t="s">
        <v>21</v>
      </c>
      <c r="I25" s="14">
        <v>1</v>
      </c>
      <c r="J25" s="109">
        <v>50442.48</v>
      </c>
      <c r="K25" s="109">
        <v>6557.52</v>
      </c>
      <c r="L25" s="109">
        <v>57000</v>
      </c>
      <c r="M25" s="110">
        <v>38640.21</v>
      </c>
      <c r="N25" s="109">
        <v>1137.98</v>
      </c>
      <c r="O25" s="109">
        <v>930.53</v>
      </c>
      <c r="P25" s="109">
        <v>40708.72</v>
      </c>
      <c r="R25" s="85"/>
      <c r="T25" s="119">
        <f t="shared" si="0"/>
        <v>0.80703248531793</v>
      </c>
    </row>
    <row r="26" s="3" customFormat="1" spans="1:20">
      <c r="A26" s="14">
        <v>23</v>
      </c>
      <c r="B26" s="14" t="s">
        <v>351</v>
      </c>
      <c r="C26" s="95">
        <v>45425</v>
      </c>
      <c r="D26" s="96" t="s">
        <v>340</v>
      </c>
      <c r="E26" s="97" t="s">
        <v>352</v>
      </c>
      <c r="F26" s="98" t="s">
        <v>353</v>
      </c>
      <c r="G26" s="99" t="s">
        <v>20</v>
      </c>
      <c r="H26" s="100" t="s">
        <v>21</v>
      </c>
      <c r="I26" s="14">
        <v>1</v>
      </c>
      <c r="J26" s="109">
        <v>48672.57</v>
      </c>
      <c r="K26" s="109">
        <v>6327.43</v>
      </c>
      <c r="L26" s="109">
        <v>55000</v>
      </c>
      <c r="M26" s="110">
        <v>34136.87</v>
      </c>
      <c r="N26" s="109">
        <v>978.73</v>
      </c>
      <c r="O26" s="109">
        <v>1180.21</v>
      </c>
      <c r="P26" s="109">
        <v>36295.81</v>
      </c>
      <c r="R26" s="85"/>
      <c r="T26" s="119">
        <f t="shared" si="0"/>
        <v>0.745713858955876</v>
      </c>
    </row>
    <row r="27" s="3" customFormat="1" spans="1:20">
      <c r="A27" s="14">
        <v>24</v>
      </c>
      <c r="B27" s="14" t="s">
        <v>354</v>
      </c>
      <c r="C27" s="95">
        <v>45425</v>
      </c>
      <c r="D27" s="96" t="s">
        <v>340</v>
      </c>
      <c r="E27" s="97" t="s">
        <v>355</v>
      </c>
      <c r="F27" s="98" t="s">
        <v>25</v>
      </c>
      <c r="G27" s="99" t="s">
        <v>20</v>
      </c>
      <c r="H27" s="100" t="s">
        <v>21</v>
      </c>
      <c r="I27" s="14">
        <v>1</v>
      </c>
      <c r="J27" s="109">
        <v>48672.57</v>
      </c>
      <c r="K27" s="109">
        <v>6327.43</v>
      </c>
      <c r="L27" s="109">
        <v>55000</v>
      </c>
      <c r="M27" s="110">
        <v>37034.25</v>
      </c>
      <c r="N27" s="109">
        <v>1263.06</v>
      </c>
      <c r="O27" s="109">
        <v>1096.51</v>
      </c>
      <c r="P27" s="109">
        <v>39393.82</v>
      </c>
      <c r="R27" s="85"/>
      <c r="T27" s="119">
        <f t="shared" ref="T27:T83" si="1">P27/J27</f>
        <v>0.80936387784742</v>
      </c>
    </row>
    <row r="28" s="3" customFormat="1" spans="1:20">
      <c r="A28" s="14">
        <v>25</v>
      </c>
      <c r="B28" s="14" t="s">
        <v>356</v>
      </c>
      <c r="C28" s="95">
        <v>45425</v>
      </c>
      <c r="D28" s="96" t="s">
        <v>340</v>
      </c>
      <c r="E28" s="97" t="s">
        <v>357</v>
      </c>
      <c r="F28" s="98" t="s">
        <v>358</v>
      </c>
      <c r="G28" s="99" t="s">
        <v>20</v>
      </c>
      <c r="H28" s="100" t="s">
        <v>21</v>
      </c>
      <c r="I28" s="14">
        <v>1</v>
      </c>
      <c r="J28" s="109">
        <v>58407.08</v>
      </c>
      <c r="K28" s="109">
        <v>7592.92</v>
      </c>
      <c r="L28" s="109">
        <v>66000</v>
      </c>
      <c r="M28" s="110">
        <v>39538.15</v>
      </c>
      <c r="N28" s="109">
        <v>978.73</v>
      </c>
      <c r="O28" s="109">
        <v>1154.95</v>
      </c>
      <c r="P28" s="109">
        <v>41671.83</v>
      </c>
      <c r="R28" s="85"/>
      <c r="T28" s="119">
        <f t="shared" si="1"/>
        <v>0.713472236585017</v>
      </c>
    </row>
    <row r="29" s="3" customFormat="1" spans="1:20">
      <c r="A29" s="14">
        <v>26</v>
      </c>
      <c r="B29" s="14" t="s">
        <v>359</v>
      </c>
      <c r="C29" s="95">
        <v>45408</v>
      </c>
      <c r="D29" s="96" t="s">
        <v>340</v>
      </c>
      <c r="E29" s="97" t="s">
        <v>360</v>
      </c>
      <c r="F29" s="98" t="s">
        <v>361</v>
      </c>
      <c r="G29" s="99" t="s">
        <v>57</v>
      </c>
      <c r="H29" s="100" t="s">
        <v>58</v>
      </c>
      <c r="I29" s="14">
        <v>1</v>
      </c>
      <c r="J29" s="109">
        <v>134513.27</v>
      </c>
      <c r="K29" s="109">
        <v>17486.73</v>
      </c>
      <c r="L29" s="109">
        <v>152000</v>
      </c>
      <c r="M29" s="110">
        <v>100347.3</v>
      </c>
      <c r="N29" s="109">
        <v>1454.09</v>
      </c>
      <c r="O29" s="109">
        <v>1660.83</v>
      </c>
      <c r="P29" s="109">
        <v>103462.22</v>
      </c>
      <c r="R29" s="85"/>
      <c r="T29" s="119">
        <f t="shared" si="1"/>
        <v>0.769159949795288</v>
      </c>
    </row>
    <row r="30" s="3" customFormat="1" spans="1:20">
      <c r="A30" s="14">
        <v>27</v>
      </c>
      <c r="B30" s="14" t="s">
        <v>362</v>
      </c>
      <c r="C30" s="95">
        <v>45408</v>
      </c>
      <c r="D30" s="96" t="s">
        <v>17</v>
      </c>
      <c r="E30" s="97" t="s">
        <v>363</v>
      </c>
      <c r="F30" s="98" t="s">
        <v>361</v>
      </c>
      <c r="G30" s="99" t="s">
        <v>20</v>
      </c>
      <c r="H30" s="100" t="s">
        <v>21</v>
      </c>
      <c r="I30" s="14">
        <v>1</v>
      </c>
      <c r="J30" s="109">
        <v>53097.35</v>
      </c>
      <c r="K30" s="109">
        <v>6902.65</v>
      </c>
      <c r="L30" s="109">
        <v>60000</v>
      </c>
      <c r="M30" s="110">
        <v>39934.66</v>
      </c>
      <c r="N30" s="109">
        <v>1240.36</v>
      </c>
      <c r="O30" s="109">
        <v>975.19</v>
      </c>
      <c r="P30" s="109">
        <v>42150.21</v>
      </c>
      <c r="R30" s="85"/>
      <c r="T30" s="119">
        <f t="shared" si="1"/>
        <v>0.793828882232352</v>
      </c>
    </row>
    <row r="31" s="3" customFormat="1" spans="1:20">
      <c r="A31" s="14">
        <v>28</v>
      </c>
      <c r="B31" s="14" t="s">
        <v>364</v>
      </c>
      <c r="C31" s="95">
        <v>45423</v>
      </c>
      <c r="D31" s="96" t="s">
        <v>78</v>
      </c>
      <c r="E31" s="97" t="s">
        <v>365</v>
      </c>
      <c r="F31" s="98" t="s">
        <v>366</v>
      </c>
      <c r="G31" s="99" t="s">
        <v>20</v>
      </c>
      <c r="H31" s="100" t="s">
        <v>21</v>
      </c>
      <c r="I31" s="14">
        <v>1</v>
      </c>
      <c r="J31" s="109">
        <v>58407.08</v>
      </c>
      <c r="K31" s="109">
        <v>7592.92</v>
      </c>
      <c r="L31" s="109">
        <v>66000</v>
      </c>
      <c r="M31" s="110">
        <v>45893.3</v>
      </c>
      <c r="N31" s="109">
        <v>1097.54</v>
      </c>
      <c r="O31" s="109">
        <v>1203.88</v>
      </c>
      <c r="P31" s="109">
        <v>48194.72</v>
      </c>
      <c r="R31" s="85"/>
      <c r="T31" s="119">
        <f t="shared" si="1"/>
        <v>0.825152019241503</v>
      </c>
    </row>
    <row r="32" s="3" customFormat="1" spans="1:20">
      <c r="A32" s="14">
        <v>29</v>
      </c>
      <c r="B32" s="14" t="s">
        <v>367</v>
      </c>
      <c r="C32" s="95">
        <v>45423</v>
      </c>
      <c r="D32" s="96" t="s">
        <v>78</v>
      </c>
      <c r="E32" s="97" t="s">
        <v>368</v>
      </c>
      <c r="F32" s="98" t="s">
        <v>366</v>
      </c>
      <c r="G32" s="99" t="s">
        <v>20</v>
      </c>
      <c r="H32" s="100" t="s">
        <v>21</v>
      </c>
      <c r="I32" s="14">
        <v>1</v>
      </c>
      <c r="J32" s="109">
        <v>78761.06</v>
      </c>
      <c r="K32" s="109">
        <v>10238.94</v>
      </c>
      <c r="L32" s="109">
        <v>89000</v>
      </c>
      <c r="M32" s="110">
        <v>60136.14</v>
      </c>
      <c r="N32" s="109">
        <v>1088.48</v>
      </c>
      <c r="O32" s="109">
        <v>1519.78</v>
      </c>
      <c r="P32" s="109">
        <v>62744.4</v>
      </c>
      <c r="R32" s="85"/>
      <c r="T32" s="119">
        <f t="shared" si="1"/>
        <v>0.796642401714756</v>
      </c>
    </row>
    <row r="33" s="3" customFormat="1" spans="1:20">
      <c r="A33" s="14">
        <v>30</v>
      </c>
      <c r="B33" s="14" t="s">
        <v>369</v>
      </c>
      <c r="C33" s="95">
        <v>45418</v>
      </c>
      <c r="D33" s="96" t="s">
        <v>78</v>
      </c>
      <c r="E33" s="97" t="s">
        <v>370</v>
      </c>
      <c r="F33" s="98" t="s">
        <v>106</v>
      </c>
      <c r="G33" s="99" t="s">
        <v>20</v>
      </c>
      <c r="H33" s="100" t="s">
        <v>21</v>
      </c>
      <c r="I33" s="14">
        <v>1</v>
      </c>
      <c r="J33" s="109">
        <v>63805.31</v>
      </c>
      <c r="K33" s="109">
        <v>8294.69</v>
      </c>
      <c r="L33" s="109">
        <v>72100</v>
      </c>
      <c r="M33" s="110">
        <v>48408.12</v>
      </c>
      <c r="N33" s="109">
        <v>1478.35</v>
      </c>
      <c r="O33" s="109">
        <v>1086.41</v>
      </c>
      <c r="P33" s="109">
        <v>50972.88</v>
      </c>
      <c r="R33" s="85"/>
      <c r="T33" s="119">
        <f t="shared" si="1"/>
        <v>0.798881472404099</v>
      </c>
    </row>
    <row r="34" s="3" customFormat="1" spans="1:20">
      <c r="A34" s="14">
        <v>31</v>
      </c>
      <c r="B34" s="14" t="s">
        <v>371</v>
      </c>
      <c r="C34" s="95">
        <v>45418</v>
      </c>
      <c r="D34" s="96" t="s">
        <v>78</v>
      </c>
      <c r="E34" s="97" t="s">
        <v>370</v>
      </c>
      <c r="F34" s="98" t="s">
        <v>106</v>
      </c>
      <c r="G34" s="99" t="s">
        <v>20</v>
      </c>
      <c r="H34" s="100" t="s">
        <v>21</v>
      </c>
      <c r="I34" s="14">
        <v>1</v>
      </c>
      <c r="J34" s="109">
        <v>63805.31</v>
      </c>
      <c r="K34" s="109">
        <v>8294.69</v>
      </c>
      <c r="L34" s="109">
        <v>72100</v>
      </c>
      <c r="M34" s="110">
        <v>47605.98</v>
      </c>
      <c r="N34" s="109">
        <v>1478.35</v>
      </c>
      <c r="O34" s="109">
        <v>1055.29</v>
      </c>
      <c r="P34" s="109">
        <v>50139.62</v>
      </c>
      <c r="R34" s="85"/>
      <c r="T34" s="119">
        <f t="shared" si="1"/>
        <v>0.785822057756635</v>
      </c>
    </row>
    <row r="35" s="3" customFormat="1" spans="1:20">
      <c r="A35" s="14">
        <v>32</v>
      </c>
      <c r="B35" s="14" t="s">
        <v>372</v>
      </c>
      <c r="C35" s="95">
        <v>45418</v>
      </c>
      <c r="D35" s="96" t="s">
        <v>78</v>
      </c>
      <c r="E35" s="97" t="s">
        <v>370</v>
      </c>
      <c r="F35" s="98" t="s">
        <v>106</v>
      </c>
      <c r="G35" s="99" t="s">
        <v>20</v>
      </c>
      <c r="H35" s="100" t="s">
        <v>21</v>
      </c>
      <c r="I35" s="14">
        <v>1</v>
      </c>
      <c r="J35" s="109">
        <v>63805.31</v>
      </c>
      <c r="K35" s="109">
        <v>8294.69</v>
      </c>
      <c r="L35" s="109">
        <v>72100</v>
      </c>
      <c r="M35" s="110">
        <v>47605.98</v>
      </c>
      <c r="N35" s="109">
        <v>1478.35</v>
      </c>
      <c r="O35" s="109">
        <v>1055.29</v>
      </c>
      <c r="P35" s="109">
        <v>50139.62</v>
      </c>
      <c r="R35" s="85"/>
      <c r="T35" s="119">
        <f t="shared" si="1"/>
        <v>0.785822057756635</v>
      </c>
    </row>
    <row r="36" s="3" customFormat="1" spans="1:20">
      <c r="A36" s="14">
        <v>33</v>
      </c>
      <c r="B36" s="14" t="s">
        <v>373</v>
      </c>
      <c r="C36" s="95">
        <v>45418</v>
      </c>
      <c r="D36" s="96" t="s">
        <v>78</v>
      </c>
      <c r="E36" s="97" t="s">
        <v>370</v>
      </c>
      <c r="F36" s="98" t="s">
        <v>106</v>
      </c>
      <c r="G36" s="99" t="s">
        <v>20</v>
      </c>
      <c r="H36" s="100" t="s">
        <v>21</v>
      </c>
      <c r="I36" s="14">
        <v>1</v>
      </c>
      <c r="J36" s="109">
        <v>63805.31</v>
      </c>
      <c r="K36" s="109">
        <v>8294.69</v>
      </c>
      <c r="L36" s="109">
        <v>72100</v>
      </c>
      <c r="M36" s="110">
        <v>47576.99</v>
      </c>
      <c r="N36" s="109">
        <v>1478.35</v>
      </c>
      <c r="O36" s="109">
        <v>1054.07</v>
      </c>
      <c r="P36" s="109">
        <v>50109.41</v>
      </c>
      <c r="R36" s="85"/>
      <c r="T36" s="119">
        <f t="shared" si="1"/>
        <v>0.785348586191337</v>
      </c>
    </row>
    <row r="37" s="3" customFormat="1" spans="1:20">
      <c r="A37" s="14">
        <v>34</v>
      </c>
      <c r="B37" s="14" t="s">
        <v>374</v>
      </c>
      <c r="C37" s="95">
        <v>45418</v>
      </c>
      <c r="D37" s="96" t="s">
        <v>78</v>
      </c>
      <c r="E37" s="97" t="s">
        <v>370</v>
      </c>
      <c r="F37" s="98" t="s">
        <v>106</v>
      </c>
      <c r="G37" s="99" t="s">
        <v>20</v>
      </c>
      <c r="H37" s="100" t="s">
        <v>21</v>
      </c>
      <c r="I37" s="14">
        <v>1</v>
      </c>
      <c r="J37" s="109">
        <v>63805.31</v>
      </c>
      <c r="K37" s="109">
        <v>8294.69</v>
      </c>
      <c r="L37" s="109">
        <v>72100</v>
      </c>
      <c r="M37" s="110">
        <v>47576.99</v>
      </c>
      <c r="N37" s="109">
        <v>1478.35</v>
      </c>
      <c r="O37" s="109">
        <v>1054.07</v>
      </c>
      <c r="P37" s="109">
        <v>50109.41</v>
      </c>
      <c r="R37" s="85"/>
      <c r="T37" s="119">
        <f t="shared" si="1"/>
        <v>0.785348586191337</v>
      </c>
    </row>
    <row r="38" s="3" customFormat="1" spans="1:20">
      <c r="A38" s="14">
        <v>35</v>
      </c>
      <c r="B38" s="14" t="s">
        <v>375</v>
      </c>
      <c r="C38" s="95">
        <v>45418</v>
      </c>
      <c r="D38" s="96" t="s">
        <v>78</v>
      </c>
      <c r="E38" s="97" t="s">
        <v>370</v>
      </c>
      <c r="F38" s="98" t="s">
        <v>106</v>
      </c>
      <c r="G38" s="99" t="s">
        <v>20</v>
      </c>
      <c r="H38" s="100" t="s">
        <v>21</v>
      </c>
      <c r="I38" s="14">
        <v>1</v>
      </c>
      <c r="J38" s="109">
        <v>63805.31</v>
      </c>
      <c r="K38" s="109">
        <v>8294.69</v>
      </c>
      <c r="L38" s="109">
        <v>72100</v>
      </c>
      <c r="M38" s="110">
        <v>47576.99</v>
      </c>
      <c r="N38" s="109">
        <v>1478.35</v>
      </c>
      <c r="O38" s="109">
        <v>1054.07</v>
      </c>
      <c r="P38" s="109">
        <v>50109.41</v>
      </c>
      <c r="R38" s="85"/>
      <c r="T38" s="119">
        <f t="shared" si="1"/>
        <v>0.785348586191337</v>
      </c>
    </row>
    <row r="39" s="3" customFormat="1" spans="1:20">
      <c r="A39" s="14">
        <v>36</v>
      </c>
      <c r="B39" s="14" t="s">
        <v>376</v>
      </c>
      <c r="C39" s="95">
        <v>45418</v>
      </c>
      <c r="D39" s="96" t="s">
        <v>78</v>
      </c>
      <c r="E39" s="97" t="s">
        <v>370</v>
      </c>
      <c r="F39" s="98" t="s">
        <v>106</v>
      </c>
      <c r="G39" s="99" t="s">
        <v>20</v>
      </c>
      <c r="H39" s="100" t="s">
        <v>21</v>
      </c>
      <c r="I39" s="14">
        <v>1</v>
      </c>
      <c r="J39" s="109">
        <v>63805.31</v>
      </c>
      <c r="K39" s="109">
        <v>8294.69</v>
      </c>
      <c r="L39" s="109">
        <v>72100</v>
      </c>
      <c r="M39" s="110">
        <v>47576.99</v>
      </c>
      <c r="N39" s="109">
        <v>1478.35</v>
      </c>
      <c r="O39" s="109">
        <v>1054.07</v>
      </c>
      <c r="P39" s="109">
        <v>50109.41</v>
      </c>
      <c r="R39" s="85"/>
      <c r="T39" s="119">
        <f t="shared" si="1"/>
        <v>0.785348586191337</v>
      </c>
    </row>
    <row r="40" s="3" customFormat="1" spans="1:20">
      <c r="A40" s="14">
        <v>37</v>
      </c>
      <c r="B40" s="14" t="s">
        <v>377</v>
      </c>
      <c r="C40" s="95">
        <v>45418</v>
      </c>
      <c r="D40" s="96" t="s">
        <v>78</v>
      </c>
      <c r="E40" s="97" t="s">
        <v>370</v>
      </c>
      <c r="F40" s="98" t="s">
        <v>106</v>
      </c>
      <c r="G40" s="99" t="s">
        <v>20</v>
      </c>
      <c r="H40" s="100" t="s">
        <v>21</v>
      </c>
      <c r="I40" s="14">
        <v>1</v>
      </c>
      <c r="J40" s="109">
        <v>63805.31</v>
      </c>
      <c r="K40" s="109">
        <v>8294.69</v>
      </c>
      <c r="L40" s="109">
        <v>72100</v>
      </c>
      <c r="M40" s="110">
        <v>47576.99</v>
      </c>
      <c r="N40" s="109">
        <v>1478.35</v>
      </c>
      <c r="O40" s="109">
        <v>1054.07</v>
      </c>
      <c r="P40" s="109">
        <v>50109.41</v>
      </c>
      <c r="R40" s="85"/>
      <c r="T40" s="119">
        <f t="shared" si="1"/>
        <v>0.785348586191337</v>
      </c>
    </row>
    <row r="41" s="3" customFormat="1" spans="1:20">
      <c r="A41" s="14">
        <v>38</v>
      </c>
      <c r="B41" s="14" t="s">
        <v>378</v>
      </c>
      <c r="C41" s="95">
        <v>45418</v>
      </c>
      <c r="D41" s="96" t="s">
        <v>78</v>
      </c>
      <c r="E41" s="97" t="s">
        <v>370</v>
      </c>
      <c r="F41" s="98" t="s">
        <v>106</v>
      </c>
      <c r="G41" s="99" t="s">
        <v>20</v>
      </c>
      <c r="H41" s="100" t="s">
        <v>21</v>
      </c>
      <c r="I41" s="14">
        <v>1</v>
      </c>
      <c r="J41" s="109">
        <v>63805.31</v>
      </c>
      <c r="K41" s="109">
        <v>8294.69</v>
      </c>
      <c r="L41" s="109">
        <v>72100</v>
      </c>
      <c r="M41" s="110">
        <v>47576.99</v>
      </c>
      <c r="N41" s="109">
        <v>1478.35</v>
      </c>
      <c r="O41" s="109">
        <v>1056.62</v>
      </c>
      <c r="P41" s="109">
        <v>50111.96</v>
      </c>
      <c r="R41" s="85"/>
      <c r="T41" s="119">
        <f t="shared" si="1"/>
        <v>0.785388551517107</v>
      </c>
    </row>
    <row r="42" s="3" customFormat="1" spans="1:20">
      <c r="A42" s="14">
        <v>39</v>
      </c>
      <c r="B42" s="14" t="s">
        <v>379</v>
      </c>
      <c r="C42" s="95">
        <v>45418</v>
      </c>
      <c r="D42" s="96" t="s">
        <v>78</v>
      </c>
      <c r="E42" s="97" t="s">
        <v>370</v>
      </c>
      <c r="F42" s="98" t="s">
        <v>106</v>
      </c>
      <c r="G42" s="99" t="s">
        <v>20</v>
      </c>
      <c r="H42" s="100" t="s">
        <v>21</v>
      </c>
      <c r="I42" s="14">
        <v>1</v>
      </c>
      <c r="J42" s="109">
        <v>63805.31</v>
      </c>
      <c r="K42" s="109">
        <v>8294.69</v>
      </c>
      <c r="L42" s="109">
        <v>72100</v>
      </c>
      <c r="M42" s="110">
        <v>47576.99</v>
      </c>
      <c r="N42" s="109">
        <v>1478.35</v>
      </c>
      <c r="O42" s="109">
        <v>1056.62</v>
      </c>
      <c r="P42" s="109">
        <v>50111.96</v>
      </c>
      <c r="R42" s="85"/>
      <c r="T42" s="119">
        <f t="shared" si="1"/>
        <v>0.785388551517107</v>
      </c>
    </row>
    <row r="43" s="3" customFormat="1" spans="1:20">
      <c r="A43" s="14">
        <v>40</v>
      </c>
      <c r="B43" s="14" t="s">
        <v>380</v>
      </c>
      <c r="C43" s="95">
        <v>45418</v>
      </c>
      <c r="D43" s="96" t="s">
        <v>78</v>
      </c>
      <c r="E43" s="97" t="s">
        <v>370</v>
      </c>
      <c r="F43" s="98" t="s">
        <v>106</v>
      </c>
      <c r="G43" s="99" t="s">
        <v>20</v>
      </c>
      <c r="H43" s="100" t="s">
        <v>21</v>
      </c>
      <c r="I43" s="14">
        <v>1</v>
      </c>
      <c r="J43" s="109">
        <v>63805.31</v>
      </c>
      <c r="K43" s="109">
        <v>8294.69</v>
      </c>
      <c r="L43" s="109">
        <v>72100</v>
      </c>
      <c r="M43" s="110">
        <v>47576.99</v>
      </c>
      <c r="N43" s="109">
        <v>1478.35</v>
      </c>
      <c r="O43" s="109">
        <v>1056.62</v>
      </c>
      <c r="P43" s="109">
        <v>50111.96</v>
      </c>
      <c r="R43" s="85"/>
      <c r="T43" s="119">
        <f t="shared" si="1"/>
        <v>0.785388551517107</v>
      </c>
    </row>
    <row r="44" s="3" customFormat="1" spans="1:20">
      <c r="A44" s="14">
        <v>41</v>
      </c>
      <c r="B44" s="14" t="s">
        <v>381</v>
      </c>
      <c r="C44" s="95">
        <v>45418</v>
      </c>
      <c r="D44" s="96" t="s">
        <v>78</v>
      </c>
      <c r="E44" s="97" t="s">
        <v>370</v>
      </c>
      <c r="F44" s="98" t="s">
        <v>106</v>
      </c>
      <c r="G44" s="99" t="s">
        <v>20</v>
      </c>
      <c r="H44" s="100" t="s">
        <v>21</v>
      </c>
      <c r="I44" s="14">
        <v>1</v>
      </c>
      <c r="J44" s="109">
        <v>63805.31</v>
      </c>
      <c r="K44" s="109">
        <v>8294.69</v>
      </c>
      <c r="L44" s="109">
        <v>72100</v>
      </c>
      <c r="M44" s="110">
        <v>47576.99</v>
      </c>
      <c r="N44" s="109">
        <v>1478.35</v>
      </c>
      <c r="O44" s="109">
        <v>1056.62</v>
      </c>
      <c r="P44" s="109">
        <v>50111.96</v>
      </c>
      <c r="R44" s="85"/>
      <c r="T44" s="119">
        <f t="shared" si="1"/>
        <v>0.785388551517107</v>
      </c>
    </row>
    <row r="45" s="3" customFormat="1" spans="1:20">
      <c r="A45" s="14">
        <v>42</v>
      </c>
      <c r="B45" s="14" t="s">
        <v>382</v>
      </c>
      <c r="C45" s="95">
        <v>45418</v>
      </c>
      <c r="D45" s="96" t="s">
        <v>78</v>
      </c>
      <c r="E45" s="97" t="s">
        <v>370</v>
      </c>
      <c r="F45" s="98" t="s">
        <v>106</v>
      </c>
      <c r="G45" s="99" t="s">
        <v>20</v>
      </c>
      <c r="H45" s="100" t="s">
        <v>21</v>
      </c>
      <c r="I45" s="14">
        <v>1</v>
      </c>
      <c r="J45" s="109">
        <v>63805.31</v>
      </c>
      <c r="K45" s="109">
        <v>8294.69</v>
      </c>
      <c r="L45" s="109">
        <v>72100</v>
      </c>
      <c r="M45" s="110">
        <v>47576.99</v>
      </c>
      <c r="N45" s="109">
        <v>1478.35</v>
      </c>
      <c r="O45" s="109">
        <v>1056.62</v>
      </c>
      <c r="P45" s="109">
        <v>50111.96</v>
      </c>
      <c r="R45" s="85"/>
      <c r="T45" s="119">
        <f t="shared" si="1"/>
        <v>0.785388551517107</v>
      </c>
    </row>
    <row r="46" s="3" customFormat="1" spans="1:20">
      <c r="A46" s="14">
        <v>43</v>
      </c>
      <c r="B46" s="14" t="s">
        <v>383</v>
      </c>
      <c r="C46" s="95">
        <v>45418</v>
      </c>
      <c r="D46" s="96" t="s">
        <v>78</v>
      </c>
      <c r="E46" s="97" t="s">
        <v>370</v>
      </c>
      <c r="F46" s="98" t="s">
        <v>106</v>
      </c>
      <c r="G46" s="99" t="s">
        <v>20</v>
      </c>
      <c r="H46" s="100" t="s">
        <v>21</v>
      </c>
      <c r="I46" s="14">
        <v>1</v>
      </c>
      <c r="J46" s="109">
        <v>63805.31</v>
      </c>
      <c r="K46" s="109">
        <v>8294.69</v>
      </c>
      <c r="L46" s="109">
        <v>72100</v>
      </c>
      <c r="M46" s="110">
        <v>47576.99</v>
      </c>
      <c r="N46" s="109">
        <v>1478.35</v>
      </c>
      <c r="O46" s="109">
        <v>1056.62</v>
      </c>
      <c r="P46" s="109">
        <v>50111.96</v>
      </c>
      <c r="R46" s="85"/>
      <c r="T46" s="119">
        <f t="shared" si="1"/>
        <v>0.785388551517107</v>
      </c>
    </row>
    <row r="47" s="3" customFormat="1" spans="1:20">
      <c r="A47" s="14">
        <v>44</v>
      </c>
      <c r="B47" s="14" t="s">
        <v>384</v>
      </c>
      <c r="C47" s="95">
        <v>45418</v>
      </c>
      <c r="D47" s="96" t="s">
        <v>78</v>
      </c>
      <c r="E47" s="97" t="s">
        <v>370</v>
      </c>
      <c r="F47" s="98" t="s">
        <v>106</v>
      </c>
      <c r="G47" s="99" t="s">
        <v>20</v>
      </c>
      <c r="H47" s="100" t="s">
        <v>21</v>
      </c>
      <c r="I47" s="14">
        <v>1</v>
      </c>
      <c r="J47" s="109">
        <v>63805.31</v>
      </c>
      <c r="K47" s="109">
        <v>8294.69</v>
      </c>
      <c r="L47" s="109">
        <v>72100</v>
      </c>
      <c r="M47" s="110">
        <v>47576.99</v>
      </c>
      <c r="N47" s="109">
        <v>1478.35</v>
      </c>
      <c r="O47" s="109">
        <v>1059.23</v>
      </c>
      <c r="P47" s="109">
        <v>50114.57</v>
      </c>
      <c r="R47" s="85"/>
      <c r="T47" s="119">
        <f>P47/J47</f>
        <v>0.785429457203484</v>
      </c>
    </row>
    <row r="48" s="3" customFormat="1" spans="1:20">
      <c r="A48" s="14">
        <v>45</v>
      </c>
      <c r="B48" s="14" t="s">
        <v>385</v>
      </c>
      <c r="C48" s="95">
        <v>45418</v>
      </c>
      <c r="D48" s="96" t="s">
        <v>78</v>
      </c>
      <c r="E48" s="97" t="s">
        <v>370</v>
      </c>
      <c r="F48" s="98" t="s">
        <v>106</v>
      </c>
      <c r="G48" s="99" t="s">
        <v>20</v>
      </c>
      <c r="H48" s="100" t="s">
        <v>21</v>
      </c>
      <c r="I48" s="14">
        <v>1</v>
      </c>
      <c r="J48" s="109">
        <v>63805.31</v>
      </c>
      <c r="K48" s="109">
        <v>8294.69</v>
      </c>
      <c r="L48" s="109">
        <v>72100</v>
      </c>
      <c r="M48" s="110">
        <v>47576.99</v>
      </c>
      <c r="N48" s="109">
        <v>1478.35</v>
      </c>
      <c r="O48" s="109">
        <v>1059.23</v>
      </c>
      <c r="P48" s="109">
        <v>50114.57</v>
      </c>
      <c r="R48" s="85"/>
      <c r="T48" s="119">
        <f t="shared" si="1"/>
        <v>0.785429457203484</v>
      </c>
    </row>
    <row r="49" s="3" customFormat="1" spans="1:20">
      <c r="A49" s="14">
        <v>46</v>
      </c>
      <c r="B49" s="14" t="s">
        <v>386</v>
      </c>
      <c r="C49" s="95">
        <v>45418</v>
      </c>
      <c r="D49" s="96" t="s">
        <v>78</v>
      </c>
      <c r="E49" s="97" t="s">
        <v>370</v>
      </c>
      <c r="F49" s="98" t="s">
        <v>106</v>
      </c>
      <c r="G49" s="99" t="s">
        <v>20</v>
      </c>
      <c r="H49" s="100" t="s">
        <v>21</v>
      </c>
      <c r="I49" s="14">
        <v>1</v>
      </c>
      <c r="J49" s="109">
        <v>63805.31</v>
      </c>
      <c r="K49" s="109">
        <v>8294.69</v>
      </c>
      <c r="L49" s="109">
        <v>72100</v>
      </c>
      <c r="M49" s="110">
        <v>47576.99</v>
      </c>
      <c r="N49" s="109">
        <v>1478.35</v>
      </c>
      <c r="O49" s="109">
        <v>1059.23</v>
      </c>
      <c r="P49" s="109">
        <v>50114.57</v>
      </c>
      <c r="R49" s="85"/>
      <c r="T49" s="119">
        <f t="shared" si="1"/>
        <v>0.785429457203484</v>
      </c>
    </row>
    <row r="50" s="3" customFormat="1" spans="1:20">
      <c r="A50" s="14">
        <v>47</v>
      </c>
      <c r="B50" s="14" t="s">
        <v>387</v>
      </c>
      <c r="C50" s="95">
        <v>45418</v>
      </c>
      <c r="D50" s="96" t="s">
        <v>78</v>
      </c>
      <c r="E50" s="97" t="s">
        <v>370</v>
      </c>
      <c r="F50" s="98" t="s">
        <v>106</v>
      </c>
      <c r="G50" s="99" t="s">
        <v>20</v>
      </c>
      <c r="H50" s="100" t="s">
        <v>21</v>
      </c>
      <c r="I50" s="14">
        <v>1</v>
      </c>
      <c r="J50" s="109">
        <v>63805.31</v>
      </c>
      <c r="K50" s="109">
        <v>8294.69</v>
      </c>
      <c r="L50" s="109">
        <v>72100</v>
      </c>
      <c r="M50" s="110">
        <v>47576.99</v>
      </c>
      <c r="N50" s="109">
        <v>1478.35</v>
      </c>
      <c r="O50" s="109">
        <v>1059.23</v>
      </c>
      <c r="P50" s="109">
        <v>50114.57</v>
      </c>
      <c r="R50" s="85"/>
      <c r="T50" s="119">
        <f t="shared" si="1"/>
        <v>0.785429457203484</v>
      </c>
    </row>
    <row r="51" s="3" customFormat="1" spans="1:20">
      <c r="A51" s="14">
        <v>48</v>
      </c>
      <c r="B51" s="14" t="s">
        <v>388</v>
      </c>
      <c r="C51" s="95">
        <v>45418</v>
      </c>
      <c r="D51" s="96" t="s">
        <v>78</v>
      </c>
      <c r="E51" s="97" t="s">
        <v>370</v>
      </c>
      <c r="F51" s="98" t="s">
        <v>106</v>
      </c>
      <c r="G51" s="99" t="s">
        <v>20</v>
      </c>
      <c r="H51" s="100" t="s">
        <v>21</v>
      </c>
      <c r="I51" s="14">
        <v>1</v>
      </c>
      <c r="J51" s="109">
        <v>63805.31</v>
      </c>
      <c r="K51" s="109">
        <v>8294.69</v>
      </c>
      <c r="L51" s="109">
        <v>72100</v>
      </c>
      <c r="M51" s="110">
        <v>47576.99</v>
      </c>
      <c r="N51" s="109">
        <v>1478.35</v>
      </c>
      <c r="O51" s="109">
        <v>1059.23</v>
      </c>
      <c r="P51" s="109">
        <v>50114.57</v>
      </c>
      <c r="R51" s="85"/>
      <c r="T51" s="119">
        <f t="shared" si="1"/>
        <v>0.785429457203484</v>
      </c>
    </row>
    <row r="52" s="3" customFormat="1" spans="1:20">
      <c r="A52" s="14">
        <v>49</v>
      </c>
      <c r="B52" s="14" t="s">
        <v>389</v>
      </c>
      <c r="C52" s="95">
        <v>45418</v>
      </c>
      <c r="D52" s="96" t="s">
        <v>78</v>
      </c>
      <c r="E52" s="97" t="s">
        <v>370</v>
      </c>
      <c r="F52" s="98" t="s">
        <v>106</v>
      </c>
      <c r="G52" s="99" t="s">
        <v>20</v>
      </c>
      <c r="H52" s="100" t="s">
        <v>21</v>
      </c>
      <c r="I52" s="14">
        <v>1</v>
      </c>
      <c r="J52" s="109">
        <v>63805.31</v>
      </c>
      <c r="K52" s="109">
        <v>8294.69</v>
      </c>
      <c r="L52" s="109">
        <v>72100</v>
      </c>
      <c r="M52" s="110">
        <v>47576.99</v>
      </c>
      <c r="N52" s="109">
        <v>1478.35</v>
      </c>
      <c r="O52" s="109">
        <v>1059.23</v>
      </c>
      <c r="P52" s="109">
        <v>50114.57</v>
      </c>
      <c r="R52" s="85"/>
      <c r="T52" s="119">
        <f t="shared" si="1"/>
        <v>0.785429457203484</v>
      </c>
    </row>
    <row r="53" s="3" customFormat="1" spans="1:20">
      <c r="A53" s="14">
        <v>50</v>
      </c>
      <c r="B53" s="14" t="s">
        <v>390</v>
      </c>
      <c r="C53" s="95">
        <v>45418</v>
      </c>
      <c r="D53" s="96" t="s">
        <v>78</v>
      </c>
      <c r="E53" s="97" t="s">
        <v>370</v>
      </c>
      <c r="F53" s="98" t="s">
        <v>106</v>
      </c>
      <c r="G53" s="99" t="s">
        <v>20</v>
      </c>
      <c r="H53" s="100" t="s">
        <v>21</v>
      </c>
      <c r="I53" s="14">
        <v>1</v>
      </c>
      <c r="J53" s="109">
        <v>63805.31</v>
      </c>
      <c r="K53" s="109">
        <v>8294.69</v>
      </c>
      <c r="L53" s="109">
        <v>72100</v>
      </c>
      <c r="M53" s="110">
        <v>47576.99</v>
      </c>
      <c r="N53" s="109">
        <v>1478.35</v>
      </c>
      <c r="O53" s="109">
        <v>1059.23</v>
      </c>
      <c r="P53" s="109">
        <v>50114.57</v>
      </c>
      <c r="R53" s="85"/>
      <c r="T53" s="119">
        <f t="shared" si="1"/>
        <v>0.785429457203484</v>
      </c>
    </row>
    <row r="54" s="3" customFormat="1" spans="1:20">
      <c r="A54" s="14">
        <v>51</v>
      </c>
      <c r="B54" s="14" t="s">
        <v>391</v>
      </c>
      <c r="C54" s="95">
        <v>45418</v>
      </c>
      <c r="D54" s="96" t="s">
        <v>78</v>
      </c>
      <c r="E54" s="97" t="s">
        <v>370</v>
      </c>
      <c r="F54" s="98" t="s">
        <v>106</v>
      </c>
      <c r="G54" s="99" t="s">
        <v>20</v>
      </c>
      <c r="H54" s="100" t="s">
        <v>21</v>
      </c>
      <c r="I54" s="14">
        <v>1</v>
      </c>
      <c r="J54" s="109">
        <v>63805.31</v>
      </c>
      <c r="K54" s="109">
        <v>8294.69</v>
      </c>
      <c r="L54" s="109">
        <v>72100</v>
      </c>
      <c r="M54" s="110">
        <v>47576.99</v>
      </c>
      <c r="N54" s="109">
        <v>1478.35</v>
      </c>
      <c r="O54" s="109">
        <v>1056.68</v>
      </c>
      <c r="P54" s="109">
        <v>50112.02</v>
      </c>
      <c r="R54" s="85"/>
      <c r="T54" s="119">
        <f t="shared" si="1"/>
        <v>0.785389491877714</v>
      </c>
    </row>
    <row r="55" s="3" customFormat="1" spans="1:20">
      <c r="A55" s="14">
        <v>52</v>
      </c>
      <c r="B55" s="14" t="s">
        <v>392</v>
      </c>
      <c r="C55" s="95">
        <v>45418</v>
      </c>
      <c r="D55" s="96" t="s">
        <v>78</v>
      </c>
      <c r="E55" s="97" t="s">
        <v>370</v>
      </c>
      <c r="F55" s="98" t="s">
        <v>106</v>
      </c>
      <c r="G55" s="99" t="s">
        <v>20</v>
      </c>
      <c r="H55" s="100" t="s">
        <v>21</v>
      </c>
      <c r="I55" s="14">
        <v>1</v>
      </c>
      <c r="J55" s="109">
        <v>63805.31</v>
      </c>
      <c r="K55" s="109">
        <v>8294.69</v>
      </c>
      <c r="L55" s="109">
        <v>72100</v>
      </c>
      <c r="M55" s="110">
        <v>47576.99</v>
      </c>
      <c r="N55" s="109">
        <v>1478.35</v>
      </c>
      <c r="O55" s="109">
        <v>1056.68</v>
      </c>
      <c r="P55" s="109">
        <v>50112.02</v>
      </c>
      <c r="R55" s="85"/>
      <c r="T55" s="119">
        <f t="shared" si="1"/>
        <v>0.785389491877714</v>
      </c>
    </row>
    <row r="56" s="3" customFormat="1" spans="1:20">
      <c r="A56" s="14">
        <v>53</v>
      </c>
      <c r="B56" s="14" t="s">
        <v>393</v>
      </c>
      <c r="C56" s="95">
        <v>45418</v>
      </c>
      <c r="D56" s="96" t="s">
        <v>78</v>
      </c>
      <c r="E56" s="97" t="s">
        <v>370</v>
      </c>
      <c r="F56" s="98" t="s">
        <v>106</v>
      </c>
      <c r="G56" s="99" t="s">
        <v>20</v>
      </c>
      <c r="H56" s="100" t="s">
        <v>21</v>
      </c>
      <c r="I56" s="14">
        <v>1</v>
      </c>
      <c r="J56" s="109">
        <v>63805.3</v>
      </c>
      <c r="K56" s="109">
        <v>8294.7</v>
      </c>
      <c r="L56" s="109">
        <v>72100</v>
      </c>
      <c r="M56" s="110">
        <v>47576.99</v>
      </c>
      <c r="N56" s="109">
        <v>1350.86</v>
      </c>
      <c r="O56" s="109">
        <v>1056.68</v>
      </c>
      <c r="P56" s="109">
        <v>49984.53</v>
      </c>
      <c r="R56" s="85"/>
      <c r="T56" s="119">
        <f t="shared" si="1"/>
        <v>0.783391505094404</v>
      </c>
    </row>
    <row r="57" s="3" customFormat="1" spans="1:20">
      <c r="A57" s="14">
        <v>54</v>
      </c>
      <c r="B57" s="14" t="s">
        <v>394</v>
      </c>
      <c r="C57" s="95">
        <v>45420</v>
      </c>
      <c r="D57" s="96" t="s">
        <v>78</v>
      </c>
      <c r="E57" s="97" t="s">
        <v>395</v>
      </c>
      <c r="F57" s="98" t="s">
        <v>396</v>
      </c>
      <c r="G57" s="99" t="s">
        <v>20</v>
      </c>
      <c r="H57" s="100" t="s">
        <v>21</v>
      </c>
      <c r="I57" s="14">
        <v>1</v>
      </c>
      <c r="J57" s="109">
        <v>60176.99</v>
      </c>
      <c r="K57" s="109">
        <v>7823.01</v>
      </c>
      <c r="L57" s="109">
        <v>68000</v>
      </c>
      <c r="M57" s="110">
        <v>45640.34</v>
      </c>
      <c r="N57" s="109">
        <v>1418.03</v>
      </c>
      <c r="O57" s="109">
        <v>1208.92</v>
      </c>
      <c r="P57" s="109">
        <v>48267.29</v>
      </c>
      <c r="R57" s="85"/>
      <c r="T57" s="119">
        <f t="shared" si="1"/>
        <v>0.802088805039933</v>
      </c>
    </row>
    <row r="58" s="3" customFormat="1" spans="1:20">
      <c r="A58" s="14">
        <v>55</v>
      </c>
      <c r="B58" s="14" t="s">
        <v>397</v>
      </c>
      <c r="C58" s="95">
        <v>45420</v>
      </c>
      <c r="D58" s="96" t="s">
        <v>78</v>
      </c>
      <c r="E58" s="97" t="s">
        <v>395</v>
      </c>
      <c r="F58" s="98" t="s">
        <v>396</v>
      </c>
      <c r="G58" s="99" t="s">
        <v>20</v>
      </c>
      <c r="H58" s="100" t="s">
        <v>21</v>
      </c>
      <c r="I58" s="14">
        <v>1</v>
      </c>
      <c r="J58" s="109">
        <v>61946.9</v>
      </c>
      <c r="K58" s="109">
        <v>8053.1</v>
      </c>
      <c r="L58" s="109">
        <v>70000</v>
      </c>
      <c r="M58" s="110">
        <v>46403.85</v>
      </c>
      <c r="N58" s="109">
        <v>1558.89</v>
      </c>
      <c r="O58" s="109">
        <v>1253</v>
      </c>
      <c r="P58" s="109">
        <v>49215.74</v>
      </c>
      <c r="R58" s="85"/>
      <c r="T58" s="119">
        <f t="shared" si="1"/>
        <v>0.794482694049258</v>
      </c>
    </row>
    <row r="59" s="3" customFormat="1" spans="1:20">
      <c r="A59" s="14">
        <v>56</v>
      </c>
      <c r="B59" s="14" t="s">
        <v>398</v>
      </c>
      <c r="C59" s="95">
        <v>45410</v>
      </c>
      <c r="D59" s="96" t="s">
        <v>399</v>
      </c>
      <c r="E59" s="97" t="s">
        <v>400</v>
      </c>
      <c r="F59" s="98" t="s">
        <v>401</v>
      </c>
      <c r="G59" s="99" t="s">
        <v>20</v>
      </c>
      <c r="H59" s="100" t="s">
        <v>21</v>
      </c>
      <c r="I59" s="14">
        <v>1</v>
      </c>
      <c r="J59" s="109">
        <v>56637.17</v>
      </c>
      <c r="K59" s="109">
        <v>7362.83</v>
      </c>
      <c r="L59" s="109">
        <v>64000</v>
      </c>
      <c r="M59" s="110">
        <v>43450.07</v>
      </c>
      <c r="N59" s="109">
        <v>1029.11</v>
      </c>
      <c r="O59" s="109">
        <v>1028.11</v>
      </c>
      <c r="P59" s="109">
        <v>45507.29</v>
      </c>
      <c r="R59" s="85"/>
      <c r="T59" s="119">
        <f t="shared" si="1"/>
        <v>0.803488062698048</v>
      </c>
    </row>
    <row r="60" s="3" customFormat="1" spans="1:20">
      <c r="A60" s="14">
        <v>57</v>
      </c>
      <c r="B60" s="14" t="s">
        <v>402</v>
      </c>
      <c r="C60" s="95">
        <v>45435</v>
      </c>
      <c r="D60" s="96" t="s">
        <v>266</v>
      </c>
      <c r="E60" s="97" t="s">
        <v>403</v>
      </c>
      <c r="F60" s="98" t="s">
        <v>404</v>
      </c>
      <c r="G60" s="99" t="s">
        <v>20</v>
      </c>
      <c r="H60" s="100" t="s">
        <v>21</v>
      </c>
      <c r="I60" s="14">
        <v>1</v>
      </c>
      <c r="J60" s="109">
        <v>59292.04</v>
      </c>
      <c r="K60" s="109">
        <v>7707.96</v>
      </c>
      <c r="L60" s="109">
        <v>67000</v>
      </c>
      <c r="M60" s="110">
        <v>49852.53</v>
      </c>
      <c r="N60" s="109">
        <v>1127.98</v>
      </c>
      <c r="O60" s="109">
        <v>1274.1</v>
      </c>
      <c r="P60" s="109">
        <v>52254.61</v>
      </c>
      <c r="R60" s="85"/>
      <c r="T60" s="119">
        <f t="shared" si="1"/>
        <v>0.881309025629747</v>
      </c>
    </row>
    <row r="61" s="3" customFormat="1" spans="1:20">
      <c r="A61" s="14">
        <v>58</v>
      </c>
      <c r="B61" s="14" t="s">
        <v>405</v>
      </c>
      <c r="C61" s="95">
        <v>45428</v>
      </c>
      <c r="D61" s="96" t="s">
        <v>399</v>
      </c>
      <c r="E61" s="97" t="s">
        <v>406</v>
      </c>
      <c r="F61" s="98" t="s">
        <v>401</v>
      </c>
      <c r="G61" s="99" t="s">
        <v>20</v>
      </c>
      <c r="H61" s="100" t="s">
        <v>21</v>
      </c>
      <c r="I61" s="14">
        <v>1</v>
      </c>
      <c r="J61" s="109">
        <v>54424.78</v>
      </c>
      <c r="K61" s="109">
        <v>7075.22</v>
      </c>
      <c r="L61" s="109">
        <v>61500</v>
      </c>
      <c r="M61" s="110">
        <v>34603.3</v>
      </c>
      <c r="N61" s="109">
        <v>997.58</v>
      </c>
      <c r="O61" s="109">
        <v>1137.31</v>
      </c>
      <c r="P61" s="109">
        <v>36738.19</v>
      </c>
      <c r="R61" s="85"/>
      <c r="T61" s="119">
        <f t="shared" si="1"/>
        <v>0.675026890324591</v>
      </c>
    </row>
    <row r="62" s="3" customFormat="1" spans="1:20">
      <c r="A62" s="14">
        <v>59</v>
      </c>
      <c r="B62" s="14" t="s">
        <v>407</v>
      </c>
      <c r="C62" s="95">
        <v>45429</v>
      </c>
      <c r="D62" s="96" t="s">
        <v>245</v>
      </c>
      <c r="E62" s="97" t="s">
        <v>408</v>
      </c>
      <c r="F62" s="98" t="s">
        <v>409</v>
      </c>
      <c r="G62" s="99" t="s">
        <v>20</v>
      </c>
      <c r="H62" s="100" t="s">
        <v>21</v>
      </c>
      <c r="I62" s="14">
        <v>1</v>
      </c>
      <c r="J62" s="109">
        <v>53362.83</v>
      </c>
      <c r="K62" s="109">
        <v>6937.17</v>
      </c>
      <c r="L62" s="109">
        <v>60300</v>
      </c>
      <c r="M62" s="110">
        <v>35273.6</v>
      </c>
      <c r="N62" s="109">
        <v>1101.07</v>
      </c>
      <c r="O62" s="109">
        <v>1168.01</v>
      </c>
      <c r="P62" s="109">
        <v>37542.68</v>
      </c>
      <c r="R62" s="85"/>
      <c r="T62" s="119">
        <f t="shared" si="1"/>
        <v>0.703536150537743</v>
      </c>
    </row>
    <row r="63" s="3" customFormat="1" spans="1:20">
      <c r="A63" s="14">
        <v>60</v>
      </c>
      <c r="B63" s="14" t="s">
        <v>410</v>
      </c>
      <c r="C63" s="95">
        <v>45410</v>
      </c>
      <c r="D63" s="96" t="s">
        <v>104</v>
      </c>
      <c r="E63" s="97" t="s">
        <v>411</v>
      </c>
      <c r="F63" s="98" t="s">
        <v>412</v>
      </c>
      <c r="G63" s="99" t="s">
        <v>20</v>
      </c>
      <c r="H63" s="100" t="s">
        <v>21</v>
      </c>
      <c r="I63" s="14">
        <v>1</v>
      </c>
      <c r="J63" s="109">
        <v>53982.3</v>
      </c>
      <c r="K63" s="109">
        <v>7017.7</v>
      </c>
      <c r="L63" s="109">
        <v>61000</v>
      </c>
      <c r="M63" s="110">
        <v>44784.69</v>
      </c>
      <c r="N63" s="109">
        <v>1047.36</v>
      </c>
      <c r="O63" s="109">
        <v>1105.99</v>
      </c>
      <c r="P63" s="109">
        <v>46938.04</v>
      </c>
      <c r="R63" s="85"/>
      <c r="T63" s="119">
        <f t="shared" si="1"/>
        <v>0.86950796835259</v>
      </c>
    </row>
    <row r="64" s="3" customFormat="1" spans="1:20">
      <c r="A64" s="14">
        <v>61</v>
      </c>
      <c r="B64" s="14" t="s">
        <v>413</v>
      </c>
      <c r="C64" s="95">
        <v>45412</v>
      </c>
      <c r="D64" s="96" t="s">
        <v>100</v>
      </c>
      <c r="E64" s="97" t="s">
        <v>414</v>
      </c>
      <c r="F64" s="98" t="s">
        <v>415</v>
      </c>
      <c r="G64" s="99" t="s">
        <v>20</v>
      </c>
      <c r="H64" s="100" t="s">
        <v>21</v>
      </c>
      <c r="I64" s="14">
        <v>1</v>
      </c>
      <c r="J64" s="109">
        <v>47876.11</v>
      </c>
      <c r="K64" s="109">
        <v>6223.89</v>
      </c>
      <c r="L64" s="109">
        <v>54100</v>
      </c>
      <c r="M64" s="110">
        <v>37049.59</v>
      </c>
      <c r="N64" s="109">
        <v>1034.11</v>
      </c>
      <c r="O64" s="109">
        <v>845.43</v>
      </c>
      <c r="P64" s="109">
        <v>38929.13</v>
      </c>
      <c r="R64" s="85"/>
      <c r="T64" s="119">
        <f t="shared" si="1"/>
        <v>0.813122244058676</v>
      </c>
    </row>
    <row r="65" s="3" customFormat="1" spans="1:20">
      <c r="A65" s="14">
        <v>62</v>
      </c>
      <c r="B65" s="14" t="s">
        <v>416</v>
      </c>
      <c r="C65" s="95">
        <v>45406</v>
      </c>
      <c r="D65" s="96" t="s">
        <v>100</v>
      </c>
      <c r="E65" s="97" t="s">
        <v>417</v>
      </c>
      <c r="F65" s="98" t="s">
        <v>418</v>
      </c>
      <c r="G65" s="99" t="s">
        <v>20</v>
      </c>
      <c r="H65" s="100" t="s">
        <v>21</v>
      </c>
      <c r="I65" s="14">
        <v>1</v>
      </c>
      <c r="J65" s="109">
        <v>56194.69</v>
      </c>
      <c r="K65" s="109">
        <v>7305.31</v>
      </c>
      <c r="L65" s="109">
        <v>63500</v>
      </c>
      <c r="M65" s="110">
        <v>40534</v>
      </c>
      <c r="N65" s="109">
        <v>1088.02</v>
      </c>
      <c r="O65" s="109">
        <v>904.54</v>
      </c>
      <c r="P65" s="109">
        <v>42526.56</v>
      </c>
      <c r="R65" s="85"/>
      <c r="T65" s="119">
        <f t="shared" si="1"/>
        <v>0.75677185869341</v>
      </c>
    </row>
    <row r="66" s="3" customFormat="1" spans="1:20">
      <c r="A66" s="14">
        <v>63</v>
      </c>
      <c r="B66" s="14" t="s">
        <v>422</v>
      </c>
      <c r="C66" s="95">
        <v>45408</v>
      </c>
      <c r="D66" s="96" t="s">
        <v>100</v>
      </c>
      <c r="E66" s="97" t="s">
        <v>423</v>
      </c>
      <c r="F66" s="98" t="s">
        <v>415</v>
      </c>
      <c r="G66" s="99" t="s">
        <v>20</v>
      </c>
      <c r="H66" s="100" t="s">
        <v>21</v>
      </c>
      <c r="I66" s="14">
        <v>1</v>
      </c>
      <c r="J66" s="109">
        <v>52079.65</v>
      </c>
      <c r="K66" s="109">
        <v>6770.35</v>
      </c>
      <c r="L66" s="109">
        <v>58850</v>
      </c>
      <c r="M66" s="110">
        <v>41442.94</v>
      </c>
      <c r="N66" s="109">
        <v>815.74</v>
      </c>
      <c r="O66" s="109">
        <v>840.02</v>
      </c>
      <c r="P66" s="109">
        <v>43098.7</v>
      </c>
      <c r="R66" s="85"/>
      <c r="T66" s="119">
        <f t="shared" si="1"/>
        <v>0.827553564588088</v>
      </c>
    </row>
    <row r="67" s="3" customFormat="1" spans="1:20">
      <c r="A67" s="14">
        <v>64</v>
      </c>
      <c r="B67" s="14" t="s">
        <v>424</v>
      </c>
      <c r="C67" s="95">
        <v>45411</v>
      </c>
      <c r="D67" s="96" t="s">
        <v>100</v>
      </c>
      <c r="E67" s="97" t="s">
        <v>425</v>
      </c>
      <c r="F67" s="98" t="s">
        <v>415</v>
      </c>
      <c r="G67" s="99" t="s">
        <v>20</v>
      </c>
      <c r="H67" s="100" t="s">
        <v>21</v>
      </c>
      <c r="I67" s="14">
        <v>1</v>
      </c>
      <c r="J67" s="109">
        <v>61061.95</v>
      </c>
      <c r="K67" s="109">
        <v>7938.05</v>
      </c>
      <c r="L67" s="109">
        <v>69000</v>
      </c>
      <c r="M67" s="110">
        <v>47962.72</v>
      </c>
      <c r="N67" s="109">
        <v>887.62</v>
      </c>
      <c r="O67" s="109">
        <v>1022.64</v>
      </c>
      <c r="P67" s="109">
        <v>49872.98</v>
      </c>
      <c r="R67" s="85"/>
      <c r="T67" s="119">
        <f t="shared" si="1"/>
        <v>0.816760355671576</v>
      </c>
    </row>
    <row r="68" s="3" customFormat="1" spans="1:20">
      <c r="A68" s="14">
        <v>65</v>
      </c>
      <c r="B68" s="14" t="s">
        <v>426</v>
      </c>
      <c r="C68" s="95">
        <v>45425</v>
      </c>
      <c r="D68" s="96" t="s">
        <v>245</v>
      </c>
      <c r="E68" s="97" t="s">
        <v>427</v>
      </c>
      <c r="F68" s="98" t="s">
        <v>428</v>
      </c>
      <c r="G68" s="99" t="s">
        <v>20</v>
      </c>
      <c r="H68" s="100" t="s">
        <v>21</v>
      </c>
      <c r="I68" s="14">
        <v>1</v>
      </c>
      <c r="J68" s="109">
        <v>51769.91</v>
      </c>
      <c r="K68" s="109">
        <v>6730.09</v>
      </c>
      <c r="L68" s="109">
        <v>58500</v>
      </c>
      <c r="M68" s="110">
        <v>42271.64</v>
      </c>
      <c r="N68" s="109">
        <v>1050.75</v>
      </c>
      <c r="O68" s="109">
        <v>1235.95</v>
      </c>
      <c r="P68" s="109">
        <v>44558.34</v>
      </c>
      <c r="R68" s="85"/>
      <c r="T68" s="119">
        <f t="shared" si="1"/>
        <v>0.860699583986142</v>
      </c>
    </row>
    <row r="69" s="3" customFormat="1" spans="1:20">
      <c r="A69" s="14">
        <v>66</v>
      </c>
      <c r="B69" s="14" t="s">
        <v>429</v>
      </c>
      <c r="C69" s="95">
        <v>45427</v>
      </c>
      <c r="D69" s="96" t="s">
        <v>245</v>
      </c>
      <c r="E69" s="97" t="s">
        <v>430</v>
      </c>
      <c r="F69" s="98" t="s">
        <v>431</v>
      </c>
      <c r="G69" s="99" t="s">
        <v>57</v>
      </c>
      <c r="H69" s="100" t="s">
        <v>58</v>
      </c>
      <c r="I69" s="14">
        <v>1</v>
      </c>
      <c r="J69" s="109">
        <v>81415.93</v>
      </c>
      <c r="K69" s="109">
        <v>10584.07</v>
      </c>
      <c r="L69" s="109">
        <v>92000</v>
      </c>
      <c r="M69" s="110">
        <v>50034.9</v>
      </c>
      <c r="N69" s="109">
        <v>1185.17</v>
      </c>
      <c r="O69" s="109">
        <v>1511.53</v>
      </c>
      <c r="P69" s="109">
        <v>52731.6</v>
      </c>
      <c r="R69" s="85"/>
      <c r="T69" s="119">
        <f t="shared" si="1"/>
        <v>0.647681602359637</v>
      </c>
    </row>
    <row r="70" s="3" customFormat="1" spans="1:20">
      <c r="A70" s="14">
        <v>67</v>
      </c>
      <c r="B70" s="14" t="s">
        <v>432</v>
      </c>
      <c r="C70" s="95">
        <v>45411</v>
      </c>
      <c r="D70" s="96" t="s">
        <v>399</v>
      </c>
      <c r="E70" s="97" t="s">
        <v>433</v>
      </c>
      <c r="F70" s="98" t="s">
        <v>434</v>
      </c>
      <c r="G70" s="99" t="s">
        <v>57</v>
      </c>
      <c r="H70" s="100" t="s">
        <v>58</v>
      </c>
      <c r="I70" s="14">
        <v>1</v>
      </c>
      <c r="J70" s="109">
        <v>61061.95</v>
      </c>
      <c r="K70" s="109">
        <v>7938.05</v>
      </c>
      <c r="L70" s="109">
        <v>69000</v>
      </c>
      <c r="M70" s="110">
        <v>45876.51</v>
      </c>
      <c r="N70" s="109">
        <v>998.1</v>
      </c>
      <c r="O70" s="109">
        <v>847.85</v>
      </c>
      <c r="P70" s="109">
        <v>47722.46</v>
      </c>
      <c r="R70" s="85"/>
      <c r="T70" s="119">
        <f t="shared" si="1"/>
        <v>0.781541696588465</v>
      </c>
    </row>
    <row r="71" s="3" customFormat="1" spans="1:20">
      <c r="A71" s="14">
        <v>68</v>
      </c>
      <c r="B71" s="14" t="s">
        <v>435</v>
      </c>
      <c r="C71" s="95">
        <v>45411</v>
      </c>
      <c r="D71" s="96" t="s">
        <v>399</v>
      </c>
      <c r="E71" s="97" t="s">
        <v>433</v>
      </c>
      <c r="F71" s="98" t="s">
        <v>434</v>
      </c>
      <c r="G71" s="99" t="s">
        <v>57</v>
      </c>
      <c r="H71" s="100" t="s">
        <v>58</v>
      </c>
      <c r="I71" s="14">
        <v>1</v>
      </c>
      <c r="J71" s="109">
        <v>75221.24</v>
      </c>
      <c r="K71" s="109">
        <v>9778.76</v>
      </c>
      <c r="L71" s="109">
        <v>85000</v>
      </c>
      <c r="M71" s="110">
        <v>54979.49</v>
      </c>
      <c r="N71" s="109">
        <v>1103.85</v>
      </c>
      <c r="O71" s="109">
        <v>997.25</v>
      </c>
      <c r="P71" s="109">
        <v>57080.59</v>
      </c>
      <c r="R71" s="85"/>
      <c r="T71" s="119">
        <f t="shared" si="1"/>
        <v>0.758836068110549</v>
      </c>
    </row>
    <row r="72" s="3" customFormat="1" spans="1:20">
      <c r="A72" s="14">
        <v>69</v>
      </c>
      <c r="B72" s="14" t="s">
        <v>436</v>
      </c>
      <c r="C72" s="95">
        <v>45429</v>
      </c>
      <c r="D72" s="96" t="s">
        <v>104</v>
      </c>
      <c r="E72" s="97" t="s">
        <v>437</v>
      </c>
      <c r="F72" s="98" t="s">
        <v>438</v>
      </c>
      <c r="G72" s="99" t="s">
        <v>57</v>
      </c>
      <c r="H72" s="100" t="s">
        <v>58</v>
      </c>
      <c r="I72" s="14">
        <v>1</v>
      </c>
      <c r="J72" s="109">
        <v>97345.13</v>
      </c>
      <c r="K72" s="109">
        <v>12654.87</v>
      </c>
      <c r="L72" s="109">
        <v>110000</v>
      </c>
      <c r="M72" s="110">
        <v>57423.92</v>
      </c>
      <c r="N72" s="109">
        <v>1468.73</v>
      </c>
      <c r="O72" s="109">
        <v>1472.07</v>
      </c>
      <c r="P72" s="109">
        <v>60364.72</v>
      </c>
      <c r="R72" s="85"/>
      <c r="T72" s="119">
        <f t="shared" si="1"/>
        <v>0.620110322930382</v>
      </c>
    </row>
    <row r="73" s="3" customFormat="1" spans="1:20">
      <c r="A73" s="14">
        <v>70</v>
      </c>
      <c r="B73" s="14" t="s">
        <v>439</v>
      </c>
      <c r="C73" s="95">
        <v>45404</v>
      </c>
      <c r="D73" s="96" t="s">
        <v>100</v>
      </c>
      <c r="E73" s="97" t="s">
        <v>440</v>
      </c>
      <c r="F73" s="98" t="s">
        <v>441</v>
      </c>
      <c r="G73" s="99" t="s">
        <v>20</v>
      </c>
      <c r="H73" s="100" t="s">
        <v>21</v>
      </c>
      <c r="I73" s="14">
        <v>1</v>
      </c>
      <c r="J73" s="109">
        <v>55752.21</v>
      </c>
      <c r="K73" s="109">
        <v>7247.79</v>
      </c>
      <c r="L73" s="109">
        <v>63000</v>
      </c>
      <c r="M73" s="110">
        <v>41983.34</v>
      </c>
      <c r="N73" s="109">
        <v>1146.11</v>
      </c>
      <c r="O73" s="109">
        <v>995.29</v>
      </c>
      <c r="P73" s="109">
        <v>44124.74</v>
      </c>
      <c r="R73" s="85"/>
      <c r="T73" s="119">
        <f t="shared" si="1"/>
        <v>0.791443783125368</v>
      </c>
    </row>
    <row r="74" s="3" customFormat="1" spans="1:20">
      <c r="A74" s="14">
        <v>71</v>
      </c>
      <c r="B74" s="14" t="s">
        <v>442</v>
      </c>
      <c r="C74" s="95">
        <v>45427</v>
      </c>
      <c r="D74" s="96" t="s">
        <v>245</v>
      </c>
      <c r="E74" s="97" t="s">
        <v>443</v>
      </c>
      <c r="F74" s="98" t="s">
        <v>444</v>
      </c>
      <c r="G74" s="99" t="s">
        <v>20</v>
      </c>
      <c r="H74" s="100" t="s">
        <v>21</v>
      </c>
      <c r="I74" s="14">
        <v>1</v>
      </c>
      <c r="J74" s="109">
        <v>50442.48</v>
      </c>
      <c r="K74" s="109">
        <v>6557.52</v>
      </c>
      <c r="L74" s="109">
        <v>57000</v>
      </c>
      <c r="M74" s="110">
        <v>25003.41</v>
      </c>
      <c r="N74" s="109">
        <v>1101.07</v>
      </c>
      <c r="O74" s="109">
        <v>1074.99</v>
      </c>
      <c r="P74" s="109">
        <v>27179.47</v>
      </c>
      <c r="R74" s="85"/>
      <c r="T74" s="119">
        <f t="shared" si="1"/>
        <v>0.538821049242623</v>
      </c>
    </row>
    <row r="75" s="3" customFormat="1" spans="1:20">
      <c r="A75" s="14">
        <v>72</v>
      </c>
      <c r="B75" s="14" t="s">
        <v>445</v>
      </c>
      <c r="C75" s="95">
        <v>45425</v>
      </c>
      <c r="D75" s="96" t="s">
        <v>78</v>
      </c>
      <c r="E75" s="97" t="s">
        <v>446</v>
      </c>
      <c r="F75" s="98" t="s">
        <v>25</v>
      </c>
      <c r="G75" s="99" t="s">
        <v>20</v>
      </c>
      <c r="H75" s="100" t="s">
        <v>21</v>
      </c>
      <c r="I75" s="14">
        <v>1</v>
      </c>
      <c r="J75" s="109">
        <v>47787.61</v>
      </c>
      <c r="K75" s="109">
        <v>6212.39</v>
      </c>
      <c r="L75" s="109">
        <v>54000</v>
      </c>
      <c r="M75" s="110">
        <v>33356.38</v>
      </c>
      <c r="N75" s="109">
        <v>1243.17</v>
      </c>
      <c r="O75" s="109">
        <v>1078.14</v>
      </c>
      <c r="P75" s="109">
        <v>35677.69</v>
      </c>
      <c r="R75" s="85"/>
      <c r="T75" s="119">
        <f t="shared" si="1"/>
        <v>0.74658870782615</v>
      </c>
    </row>
    <row r="76" s="3" customFormat="1" spans="1:20">
      <c r="A76" s="14">
        <v>73</v>
      </c>
      <c r="B76" s="14" t="s">
        <v>447</v>
      </c>
      <c r="C76" s="95">
        <v>45408</v>
      </c>
      <c r="D76" s="96" t="s">
        <v>104</v>
      </c>
      <c r="E76" s="97" t="s">
        <v>448</v>
      </c>
      <c r="F76" s="98" t="s">
        <v>449</v>
      </c>
      <c r="G76" s="99" t="s">
        <v>20</v>
      </c>
      <c r="H76" s="100" t="s">
        <v>21</v>
      </c>
      <c r="I76" s="14">
        <v>1</v>
      </c>
      <c r="J76" s="109">
        <v>71769.91</v>
      </c>
      <c r="K76" s="109">
        <v>9330.09</v>
      </c>
      <c r="L76" s="109">
        <v>81100</v>
      </c>
      <c r="M76" s="110">
        <v>48666.91</v>
      </c>
      <c r="N76" s="109">
        <v>1172.36</v>
      </c>
      <c r="O76" s="109">
        <v>1052.33</v>
      </c>
      <c r="P76" s="109">
        <v>50891.6</v>
      </c>
      <c r="R76" s="85"/>
      <c r="T76" s="119">
        <f t="shared" si="1"/>
        <v>0.70909382497484</v>
      </c>
    </row>
    <row r="77" s="3" customFormat="1" spans="1:20">
      <c r="A77" s="14">
        <v>74</v>
      </c>
      <c r="B77" s="14" t="s">
        <v>450</v>
      </c>
      <c r="C77" s="95">
        <v>45435</v>
      </c>
      <c r="D77" s="96" t="s">
        <v>451</v>
      </c>
      <c r="E77" s="97" t="s">
        <v>452</v>
      </c>
      <c r="F77" s="98" t="s">
        <v>453</v>
      </c>
      <c r="G77" s="99" t="s">
        <v>20</v>
      </c>
      <c r="H77" s="100" t="s">
        <v>21</v>
      </c>
      <c r="I77" s="14">
        <v>1</v>
      </c>
      <c r="J77" s="109">
        <v>47787.61</v>
      </c>
      <c r="K77" s="109">
        <v>6212.39</v>
      </c>
      <c r="L77" s="109">
        <v>54000</v>
      </c>
      <c r="M77" s="110">
        <v>39709.01</v>
      </c>
      <c r="N77" s="109">
        <v>1135.81</v>
      </c>
      <c r="O77" s="109">
        <v>1116.18</v>
      </c>
      <c r="P77" s="109">
        <v>41961</v>
      </c>
      <c r="R77" s="85"/>
      <c r="T77" s="119">
        <f t="shared" si="1"/>
        <v>0.878072789160203</v>
      </c>
    </row>
    <row r="78" s="3" customFormat="1" spans="1:20">
      <c r="A78" s="14">
        <v>75</v>
      </c>
      <c r="B78" s="14" t="s">
        <v>454</v>
      </c>
      <c r="C78" s="95">
        <v>45435</v>
      </c>
      <c r="D78" s="96" t="s">
        <v>451</v>
      </c>
      <c r="E78" s="97" t="s">
        <v>452</v>
      </c>
      <c r="F78" s="98" t="s">
        <v>453</v>
      </c>
      <c r="G78" s="99" t="s">
        <v>20</v>
      </c>
      <c r="H78" s="100" t="s">
        <v>21</v>
      </c>
      <c r="I78" s="14">
        <v>1</v>
      </c>
      <c r="J78" s="109">
        <v>45132.74</v>
      </c>
      <c r="K78" s="109">
        <v>5867.26</v>
      </c>
      <c r="L78" s="109">
        <v>51000</v>
      </c>
      <c r="M78" s="110">
        <v>36105.78</v>
      </c>
      <c r="N78" s="109">
        <v>1472.77</v>
      </c>
      <c r="O78" s="109">
        <v>1017.77</v>
      </c>
      <c r="P78" s="109">
        <v>38596.32</v>
      </c>
      <c r="R78" s="85"/>
      <c r="T78" s="119">
        <f t="shared" si="1"/>
        <v>0.855173428424687</v>
      </c>
    </row>
    <row r="79" s="3" customFormat="1" spans="1:20">
      <c r="A79" s="14">
        <v>76</v>
      </c>
      <c r="B79" s="14" t="s">
        <v>455</v>
      </c>
      <c r="C79" s="95">
        <v>45422</v>
      </c>
      <c r="D79" s="96" t="s">
        <v>266</v>
      </c>
      <c r="E79" s="97" t="s">
        <v>456</v>
      </c>
      <c r="F79" s="98" t="s">
        <v>457</v>
      </c>
      <c r="G79" s="99" t="s">
        <v>20</v>
      </c>
      <c r="H79" s="100" t="s">
        <v>21</v>
      </c>
      <c r="I79" s="14">
        <v>1</v>
      </c>
      <c r="J79" s="109">
        <v>48672.57</v>
      </c>
      <c r="K79" s="109">
        <v>6327.43</v>
      </c>
      <c r="L79" s="109">
        <v>55000</v>
      </c>
      <c r="M79" s="110">
        <v>39256.2</v>
      </c>
      <c r="N79" s="109">
        <v>1436.84</v>
      </c>
      <c r="O79" s="109">
        <v>1057.98</v>
      </c>
      <c r="P79" s="109">
        <v>41751.02</v>
      </c>
      <c r="R79" s="85"/>
      <c r="T79" s="119">
        <f t="shared" si="1"/>
        <v>0.857793619691748</v>
      </c>
    </row>
    <row r="80" s="3" customFormat="1" spans="1:20">
      <c r="A80" s="14">
        <v>77</v>
      </c>
      <c r="B80" s="14" t="s">
        <v>458</v>
      </c>
      <c r="C80" s="95">
        <v>45422</v>
      </c>
      <c r="D80" s="96" t="s">
        <v>266</v>
      </c>
      <c r="E80" s="97" t="s">
        <v>456</v>
      </c>
      <c r="F80" s="98" t="s">
        <v>457</v>
      </c>
      <c r="G80" s="99" t="s">
        <v>20</v>
      </c>
      <c r="H80" s="100" t="s">
        <v>21</v>
      </c>
      <c r="I80" s="14">
        <v>1</v>
      </c>
      <c r="J80" s="109">
        <v>48672.56</v>
      </c>
      <c r="K80" s="109">
        <v>6327.44</v>
      </c>
      <c r="L80" s="109">
        <v>55000</v>
      </c>
      <c r="M80" s="110">
        <v>39256.2</v>
      </c>
      <c r="N80" s="109">
        <v>1436.84</v>
      </c>
      <c r="O80" s="109">
        <v>1057.98</v>
      </c>
      <c r="P80" s="109">
        <v>41751.02</v>
      </c>
      <c r="R80" s="85"/>
      <c r="T80" s="119">
        <f t="shared" si="1"/>
        <v>0.85779379592937</v>
      </c>
    </row>
    <row r="81" s="3" customFormat="1" spans="1:20">
      <c r="A81" s="14">
        <v>78</v>
      </c>
      <c r="B81" s="14" t="s">
        <v>459</v>
      </c>
      <c r="C81" s="95">
        <v>45429</v>
      </c>
      <c r="D81" s="96" t="s">
        <v>266</v>
      </c>
      <c r="E81" s="97" t="s">
        <v>460</v>
      </c>
      <c r="F81" s="98" t="s">
        <v>461</v>
      </c>
      <c r="G81" s="99" t="s">
        <v>20</v>
      </c>
      <c r="H81" s="100" t="s">
        <v>21</v>
      </c>
      <c r="I81" s="14">
        <v>1</v>
      </c>
      <c r="J81" s="109">
        <v>56637.17</v>
      </c>
      <c r="K81" s="109">
        <v>7362.83</v>
      </c>
      <c r="L81" s="109">
        <v>64000</v>
      </c>
      <c r="M81" s="110">
        <v>36207.54</v>
      </c>
      <c r="N81" s="109">
        <v>960.4</v>
      </c>
      <c r="O81" s="109">
        <v>1161.6</v>
      </c>
      <c r="P81" s="109">
        <v>38329.54</v>
      </c>
      <c r="R81" s="85"/>
      <c r="T81" s="119">
        <f t="shared" si="1"/>
        <v>0.676755918418946</v>
      </c>
    </row>
    <row r="82" s="3" customFormat="1" spans="1:20">
      <c r="A82" s="14">
        <v>79</v>
      </c>
      <c r="B82" s="14" t="s">
        <v>462</v>
      </c>
      <c r="C82" s="95">
        <v>45391</v>
      </c>
      <c r="D82" s="96" t="s">
        <v>266</v>
      </c>
      <c r="E82" s="97" t="s">
        <v>463</v>
      </c>
      <c r="F82" s="98" t="s">
        <v>464</v>
      </c>
      <c r="G82" s="99" t="s">
        <v>194</v>
      </c>
      <c r="H82" s="100" t="s">
        <v>195</v>
      </c>
      <c r="I82" s="14">
        <v>1</v>
      </c>
      <c r="J82" s="109">
        <v>188495.58</v>
      </c>
      <c r="K82" s="109">
        <v>24504.42</v>
      </c>
      <c r="L82" s="109">
        <v>213000</v>
      </c>
      <c r="M82" s="110">
        <v>91752.34</v>
      </c>
      <c r="N82" s="109">
        <v>1781</v>
      </c>
      <c r="O82" s="109">
        <v>2103.66</v>
      </c>
      <c r="P82" s="109">
        <v>95637</v>
      </c>
      <c r="R82" s="85"/>
      <c r="T82" s="119">
        <f t="shared" si="1"/>
        <v>0.507369987137099</v>
      </c>
    </row>
    <row r="83" s="3" customFormat="1" spans="1:20">
      <c r="A83" s="14">
        <v>80</v>
      </c>
      <c r="B83" s="14" t="s">
        <v>465</v>
      </c>
      <c r="C83" s="95">
        <v>45391</v>
      </c>
      <c r="D83" s="96" t="s">
        <v>266</v>
      </c>
      <c r="E83" s="97" t="s">
        <v>463</v>
      </c>
      <c r="F83" s="98" t="s">
        <v>464</v>
      </c>
      <c r="G83" s="99" t="s">
        <v>194</v>
      </c>
      <c r="H83" s="100" t="s">
        <v>195</v>
      </c>
      <c r="I83" s="14">
        <v>1</v>
      </c>
      <c r="J83" s="109">
        <v>188495.57</v>
      </c>
      <c r="K83" s="109">
        <v>24504.43</v>
      </c>
      <c r="L83" s="109">
        <v>213000</v>
      </c>
      <c r="M83" s="110">
        <v>91752.34</v>
      </c>
      <c r="N83" s="109">
        <v>1781</v>
      </c>
      <c r="O83" s="109">
        <v>2103.66</v>
      </c>
      <c r="P83" s="109">
        <v>95637</v>
      </c>
      <c r="R83" s="85"/>
      <c r="T83" s="119">
        <f t="shared" si="1"/>
        <v>0.507370014053911</v>
      </c>
    </row>
    <row r="84" s="3" customFormat="1" spans="1:20">
      <c r="A84" s="14">
        <v>81</v>
      </c>
      <c r="B84" s="14" t="s">
        <v>468</v>
      </c>
      <c r="C84" s="95">
        <v>45391</v>
      </c>
      <c r="D84" s="96" t="s">
        <v>266</v>
      </c>
      <c r="E84" s="97" t="s">
        <v>463</v>
      </c>
      <c r="F84" s="98" t="s">
        <v>464</v>
      </c>
      <c r="G84" s="99" t="s">
        <v>194</v>
      </c>
      <c r="H84" s="100" t="s">
        <v>195</v>
      </c>
      <c r="I84" s="14">
        <v>1</v>
      </c>
      <c r="J84" s="109">
        <v>129203.54</v>
      </c>
      <c r="K84" s="109">
        <v>16796.46</v>
      </c>
      <c r="L84" s="109">
        <v>146000</v>
      </c>
      <c r="M84" s="110">
        <v>71017.32</v>
      </c>
      <c r="N84" s="109">
        <v>1646</v>
      </c>
      <c r="O84" s="109">
        <v>1718.39</v>
      </c>
      <c r="P84" s="109">
        <v>74381.71</v>
      </c>
      <c r="R84" s="85"/>
      <c r="T84" s="119">
        <f>P84/J84</f>
        <v>0.575694056060693</v>
      </c>
    </row>
    <row r="85" s="3" customFormat="1" spans="1:20">
      <c r="A85" s="14">
        <v>82</v>
      </c>
      <c r="B85" s="14" t="s">
        <v>469</v>
      </c>
      <c r="C85" s="95">
        <v>45391</v>
      </c>
      <c r="D85" s="96" t="s">
        <v>266</v>
      </c>
      <c r="E85" s="97" t="s">
        <v>463</v>
      </c>
      <c r="F85" s="98" t="s">
        <v>464</v>
      </c>
      <c r="G85" s="99" t="s">
        <v>194</v>
      </c>
      <c r="H85" s="100" t="s">
        <v>195</v>
      </c>
      <c r="I85" s="14">
        <v>1</v>
      </c>
      <c r="J85" s="109">
        <v>129203.54</v>
      </c>
      <c r="K85" s="109">
        <v>16796.46</v>
      </c>
      <c r="L85" s="109">
        <v>146000</v>
      </c>
      <c r="M85" s="110">
        <v>71017.32</v>
      </c>
      <c r="N85" s="109">
        <v>1646</v>
      </c>
      <c r="O85" s="109">
        <v>1718.39</v>
      </c>
      <c r="P85" s="109">
        <v>74381.71</v>
      </c>
      <c r="R85" s="85"/>
      <c r="T85" s="119">
        <f>P85/J85</f>
        <v>0.575694056060693</v>
      </c>
    </row>
    <row r="86" s="3" customFormat="1" spans="1:20">
      <c r="A86" s="14">
        <v>83</v>
      </c>
      <c r="B86" s="14" t="s">
        <v>470</v>
      </c>
      <c r="C86" s="95">
        <v>45391</v>
      </c>
      <c r="D86" s="96" t="s">
        <v>266</v>
      </c>
      <c r="E86" s="97" t="s">
        <v>463</v>
      </c>
      <c r="F86" s="98" t="s">
        <v>464</v>
      </c>
      <c r="G86" s="99" t="s">
        <v>194</v>
      </c>
      <c r="H86" s="100" t="s">
        <v>195</v>
      </c>
      <c r="I86" s="14">
        <v>1</v>
      </c>
      <c r="J86" s="109">
        <v>148672.57</v>
      </c>
      <c r="K86" s="109">
        <v>19327.43</v>
      </c>
      <c r="L86" s="109">
        <v>168000</v>
      </c>
      <c r="M86" s="110">
        <v>82553.59</v>
      </c>
      <c r="N86" s="109">
        <v>1781</v>
      </c>
      <c r="O86" s="109">
        <v>1932.74</v>
      </c>
      <c r="P86" s="109">
        <v>86267.33</v>
      </c>
      <c r="R86" s="85"/>
      <c r="T86" s="119">
        <f>P86/J86</f>
        <v>0.580250479291506</v>
      </c>
    </row>
    <row r="87" s="3" customFormat="1" spans="1:20">
      <c r="A87" s="14">
        <v>84</v>
      </c>
      <c r="B87" s="14" t="s">
        <v>471</v>
      </c>
      <c r="C87" s="95">
        <v>45391</v>
      </c>
      <c r="D87" s="96" t="s">
        <v>266</v>
      </c>
      <c r="E87" s="97" t="s">
        <v>463</v>
      </c>
      <c r="F87" s="98" t="s">
        <v>464</v>
      </c>
      <c r="G87" s="99" t="s">
        <v>194</v>
      </c>
      <c r="H87" s="100" t="s">
        <v>195</v>
      </c>
      <c r="I87" s="14">
        <v>1</v>
      </c>
      <c r="J87" s="109">
        <v>148672.56</v>
      </c>
      <c r="K87" s="109">
        <v>19327.44</v>
      </c>
      <c r="L87" s="109">
        <v>168000</v>
      </c>
      <c r="M87" s="110">
        <v>82553.59</v>
      </c>
      <c r="N87" s="109">
        <v>1781</v>
      </c>
      <c r="O87" s="109">
        <v>1932.74</v>
      </c>
      <c r="P87" s="109">
        <v>86267.33</v>
      </c>
      <c r="R87" s="85"/>
      <c r="T87" s="119">
        <f>P87/J87</f>
        <v>0.58025051832026</v>
      </c>
    </row>
    <row r="88" s="3" customFormat="1" spans="1:20">
      <c r="A88" s="14">
        <v>85</v>
      </c>
      <c r="B88" s="14" t="s">
        <v>484</v>
      </c>
      <c r="C88" s="95">
        <v>45435</v>
      </c>
      <c r="D88" s="96" t="s">
        <v>266</v>
      </c>
      <c r="E88" s="97" t="s">
        <v>485</v>
      </c>
      <c r="F88" s="98" t="s">
        <v>461</v>
      </c>
      <c r="G88" s="99" t="s">
        <v>57</v>
      </c>
      <c r="H88" s="100" t="s">
        <v>58</v>
      </c>
      <c r="I88" s="14">
        <v>1</v>
      </c>
      <c r="J88" s="109">
        <v>86283.19</v>
      </c>
      <c r="K88" s="109">
        <v>11216.81</v>
      </c>
      <c r="L88" s="109">
        <v>97500</v>
      </c>
      <c r="M88" s="110">
        <v>66213.7</v>
      </c>
      <c r="N88" s="109">
        <v>1240.43</v>
      </c>
      <c r="O88" s="109">
        <v>1588.87</v>
      </c>
      <c r="P88" s="109">
        <v>69043</v>
      </c>
      <c r="R88" s="85"/>
      <c r="T88" s="119">
        <f>P88/J88</f>
        <v>0.800190628093375</v>
      </c>
    </row>
    <row r="89" s="3" customFormat="1" spans="1:20">
      <c r="A89" s="14">
        <v>86</v>
      </c>
      <c r="B89" s="14" t="s">
        <v>486</v>
      </c>
      <c r="C89" s="95">
        <v>45436</v>
      </c>
      <c r="D89" s="96" t="s">
        <v>266</v>
      </c>
      <c r="E89" s="97" t="s">
        <v>487</v>
      </c>
      <c r="F89" s="98" t="s">
        <v>488</v>
      </c>
      <c r="G89" s="99" t="s">
        <v>20</v>
      </c>
      <c r="H89" s="100" t="s">
        <v>21</v>
      </c>
      <c r="I89" s="14">
        <v>1</v>
      </c>
      <c r="J89" s="109">
        <v>54867.26</v>
      </c>
      <c r="K89" s="109">
        <v>7132.74</v>
      </c>
      <c r="L89" s="109">
        <v>62000</v>
      </c>
      <c r="M89" s="110">
        <v>44681.24</v>
      </c>
      <c r="N89" s="109">
        <v>1431.03</v>
      </c>
      <c r="O89" s="109">
        <v>1200.72</v>
      </c>
      <c r="P89" s="109">
        <v>47312.99</v>
      </c>
      <c r="R89" s="85"/>
      <c r="T89" s="119">
        <f>P89/J89</f>
        <v>0.862317345535388</v>
      </c>
    </row>
    <row r="90" s="3" customFormat="1" spans="1:20">
      <c r="A90" s="14">
        <v>87</v>
      </c>
      <c r="B90" s="14" t="s">
        <v>489</v>
      </c>
      <c r="C90" s="95">
        <v>45436</v>
      </c>
      <c r="D90" s="96" t="s">
        <v>266</v>
      </c>
      <c r="E90" s="97" t="s">
        <v>487</v>
      </c>
      <c r="F90" s="98" t="s">
        <v>488</v>
      </c>
      <c r="G90" s="99" t="s">
        <v>20</v>
      </c>
      <c r="H90" s="100" t="s">
        <v>21</v>
      </c>
      <c r="I90" s="14">
        <v>1</v>
      </c>
      <c r="J90" s="109">
        <v>54867.26</v>
      </c>
      <c r="K90" s="109">
        <v>7132.74</v>
      </c>
      <c r="L90" s="109">
        <v>62000</v>
      </c>
      <c r="M90" s="110">
        <v>44681.24</v>
      </c>
      <c r="N90" s="109">
        <v>1431.03</v>
      </c>
      <c r="O90" s="109">
        <v>1200.72</v>
      </c>
      <c r="P90" s="109">
        <v>47312.99</v>
      </c>
      <c r="R90" s="85"/>
      <c r="T90" s="119">
        <f>P90/J90</f>
        <v>0.862317345535388</v>
      </c>
    </row>
    <row r="91" s="3" customFormat="1" spans="1:20">
      <c r="A91" s="14">
        <v>88</v>
      </c>
      <c r="B91" s="14" t="s">
        <v>490</v>
      </c>
      <c r="C91" s="95">
        <v>45436</v>
      </c>
      <c r="D91" s="96" t="s">
        <v>266</v>
      </c>
      <c r="E91" s="97" t="s">
        <v>487</v>
      </c>
      <c r="F91" s="98" t="s">
        <v>488</v>
      </c>
      <c r="G91" s="99" t="s">
        <v>20</v>
      </c>
      <c r="H91" s="100" t="s">
        <v>21</v>
      </c>
      <c r="I91" s="14">
        <v>1</v>
      </c>
      <c r="J91" s="109">
        <v>54867.26</v>
      </c>
      <c r="K91" s="109">
        <v>7132.74</v>
      </c>
      <c r="L91" s="109">
        <v>62000</v>
      </c>
      <c r="M91" s="110">
        <v>44681.24</v>
      </c>
      <c r="N91" s="109">
        <v>1431.03</v>
      </c>
      <c r="O91" s="109">
        <v>1200.72</v>
      </c>
      <c r="P91" s="109">
        <v>47312.99</v>
      </c>
      <c r="R91" s="85"/>
      <c r="T91" s="119">
        <f>P91/J91</f>
        <v>0.862317345535388</v>
      </c>
    </row>
    <row r="92" s="3" customFormat="1" spans="1:20">
      <c r="A92" s="14">
        <v>89</v>
      </c>
      <c r="B92" s="14" t="s">
        <v>491</v>
      </c>
      <c r="C92" s="95">
        <v>45436</v>
      </c>
      <c r="D92" s="96" t="s">
        <v>266</v>
      </c>
      <c r="E92" s="97" t="s">
        <v>487</v>
      </c>
      <c r="F92" s="98" t="s">
        <v>488</v>
      </c>
      <c r="G92" s="99" t="s">
        <v>20</v>
      </c>
      <c r="H92" s="100" t="s">
        <v>21</v>
      </c>
      <c r="I92" s="14">
        <v>1</v>
      </c>
      <c r="J92" s="109">
        <v>54867.25</v>
      </c>
      <c r="K92" s="109">
        <v>7132.75</v>
      </c>
      <c r="L92" s="109">
        <v>62000</v>
      </c>
      <c r="M92" s="110">
        <v>44681.23</v>
      </c>
      <c r="N92" s="109">
        <v>1431.03</v>
      </c>
      <c r="O92" s="109">
        <v>1200.72</v>
      </c>
      <c r="P92" s="109">
        <v>47312.98</v>
      </c>
      <c r="R92" s="85"/>
      <c r="T92" s="119">
        <f>P92/J92</f>
        <v>0.862317320441611</v>
      </c>
    </row>
    <row r="93" s="3" customFormat="1" spans="1:20">
      <c r="A93" s="14">
        <v>90</v>
      </c>
      <c r="B93" s="14" t="s">
        <v>492</v>
      </c>
      <c r="C93" s="95">
        <v>45435</v>
      </c>
      <c r="D93" s="96" t="s">
        <v>399</v>
      </c>
      <c r="E93" s="97" t="s">
        <v>493</v>
      </c>
      <c r="F93" s="98" t="s">
        <v>431</v>
      </c>
      <c r="G93" s="99" t="s">
        <v>57</v>
      </c>
      <c r="H93" s="100" t="s">
        <v>58</v>
      </c>
      <c r="I93" s="14">
        <v>1</v>
      </c>
      <c r="J93" s="109">
        <v>135398.23</v>
      </c>
      <c r="K93" s="109">
        <v>17601.77</v>
      </c>
      <c r="L93" s="109">
        <v>153000</v>
      </c>
      <c r="M93" s="110">
        <v>100669.03</v>
      </c>
      <c r="N93" s="109">
        <v>1728.49</v>
      </c>
      <c r="O93" s="109">
        <v>2000.04</v>
      </c>
      <c r="P93" s="109">
        <v>104397.56</v>
      </c>
      <c r="R93" s="85"/>
      <c r="T93" s="119">
        <f>P93/J93</f>
        <v>0.771040803118327</v>
      </c>
    </row>
    <row r="94" s="3" customFormat="1" spans="1:20">
      <c r="A94" s="14">
        <v>91</v>
      </c>
      <c r="B94" s="14" t="s">
        <v>494</v>
      </c>
      <c r="C94" s="95">
        <v>45435</v>
      </c>
      <c r="D94" s="96" t="s">
        <v>399</v>
      </c>
      <c r="E94" s="97" t="s">
        <v>493</v>
      </c>
      <c r="F94" s="98" t="s">
        <v>431</v>
      </c>
      <c r="G94" s="99" t="s">
        <v>57</v>
      </c>
      <c r="H94" s="100" t="s">
        <v>58</v>
      </c>
      <c r="I94" s="14">
        <v>1</v>
      </c>
      <c r="J94" s="109">
        <v>125663.72</v>
      </c>
      <c r="K94" s="109">
        <v>16336.28</v>
      </c>
      <c r="L94" s="109">
        <v>142000</v>
      </c>
      <c r="M94" s="110">
        <v>94642.44</v>
      </c>
      <c r="N94" s="109">
        <v>1668.42</v>
      </c>
      <c r="O94" s="109">
        <v>1881.15</v>
      </c>
      <c r="P94" s="109">
        <v>98192.01</v>
      </c>
      <c r="R94" s="85"/>
      <c r="T94" s="119">
        <f>P94/J94</f>
        <v>0.781387102021172</v>
      </c>
    </row>
    <row r="95" s="3" customFormat="1" spans="1:20">
      <c r="A95" s="14">
        <v>92</v>
      </c>
      <c r="B95" s="14" t="s">
        <v>495</v>
      </c>
      <c r="C95" s="95">
        <v>45435</v>
      </c>
      <c r="D95" s="96" t="s">
        <v>399</v>
      </c>
      <c r="E95" s="97" t="s">
        <v>496</v>
      </c>
      <c r="F95" s="98" t="s">
        <v>431</v>
      </c>
      <c r="G95" s="99" t="s">
        <v>20</v>
      </c>
      <c r="H95" s="100" t="s">
        <v>21</v>
      </c>
      <c r="I95" s="14">
        <v>1</v>
      </c>
      <c r="J95" s="109">
        <v>54867.26</v>
      </c>
      <c r="K95" s="109">
        <v>7132.74</v>
      </c>
      <c r="L95" s="109">
        <v>62000</v>
      </c>
      <c r="M95" s="110">
        <v>37700.61</v>
      </c>
      <c r="N95" s="109">
        <v>1101.07</v>
      </c>
      <c r="O95" s="109">
        <v>1079.41</v>
      </c>
      <c r="P95" s="109">
        <v>39881.09</v>
      </c>
      <c r="R95" s="85"/>
      <c r="T95" s="119">
        <f>P95/J95</f>
        <v>0.726864982869565</v>
      </c>
    </row>
    <row r="96" s="3" customFormat="1" spans="1:20">
      <c r="A96" s="14">
        <v>93</v>
      </c>
      <c r="B96" s="14" t="s">
        <v>497</v>
      </c>
      <c r="C96" s="95">
        <v>45439</v>
      </c>
      <c r="D96" s="96" t="s">
        <v>451</v>
      </c>
      <c r="E96" s="97" t="s">
        <v>498</v>
      </c>
      <c r="F96" s="98" t="s">
        <v>499</v>
      </c>
      <c r="G96" s="99" t="s">
        <v>20</v>
      </c>
      <c r="H96" s="100" t="s">
        <v>21</v>
      </c>
      <c r="I96" s="14">
        <v>1</v>
      </c>
      <c r="J96" s="109">
        <v>77876.11</v>
      </c>
      <c r="K96" s="109">
        <v>10123.89</v>
      </c>
      <c r="L96" s="109">
        <v>88000</v>
      </c>
      <c r="M96" s="110">
        <v>57597.93</v>
      </c>
      <c r="N96" s="109">
        <v>1207.94</v>
      </c>
      <c r="O96" s="109">
        <v>1761.42</v>
      </c>
      <c r="P96" s="109">
        <v>60567.29</v>
      </c>
      <c r="R96" s="85"/>
      <c r="T96" s="119">
        <f>P96/J96</f>
        <v>0.77773902676957</v>
      </c>
    </row>
    <row r="97" s="3" customFormat="1" spans="1:20">
      <c r="A97" s="14">
        <v>94</v>
      </c>
      <c r="B97" s="14" t="s">
        <v>500</v>
      </c>
      <c r="C97" s="95">
        <v>45439</v>
      </c>
      <c r="D97" s="96" t="s">
        <v>451</v>
      </c>
      <c r="E97" s="97" t="s">
        <v>498</v>
      </c>
      <c r="F97" s="98" t="s">
        <v>499</v>
      </c>
      <c r="G97" s="99" t="s">
        <v>20</v>
      </c>
      <c r="H97" s="100" t="s">
        <v>21</v>
      </c>
      <c r="I97" s="14">
        <v>1</v>
      </c>
      <c r="J97" s="109">
        <v>77876.11</v>
      </c>
      <c r="K97" s="109">
        <v>10123.89</v>
      </c>
      <c r="L97" s="109">
        <v>88000</v>
      </c>
      <c r="M97" s="110">
        <v>57597.93</v>
      </c>
      <c r="N97" s="109">
        <v>1207.94</v>
      </c>
      <c r="O97" s="109">
        <v>1761.42</v>
      </c>
      <c r="P97" s="109">
        <v>60567.29</v>
      </c>
      <c r="R97" s="85"/>
      <c r="T97" s="119">
        <f>P97/J97</f>
        <v>0.77773902676957</v>
      </c>
    </row>
    <row r="98" s="3" customFormat="1" spans="1:20">
      <c r="A98" s="14">
        <v>95</v>
      </c>
      <c r="B98" s="14" t="s">
        <v>501</v>
      </c>
      <c r="C98" s="95">
        <v>45439</v>
      </c>
      <c r="D98" s="96" t="s">
        <v>451</v>
      </c>
      <c r="E98" s="97" t="s">
        <v>498</v>
      </c>
      <c r="F98" s="98" t="s">
        <v>499</v>
      </c>
      <c r="G98" s="99" t="s">
        <v>20</v>
      </c>
      <c r="H98" s="100" t="s">
        <v>21</v>
      </c>
      <c r="I98" s="14">
        <v>1</v>
      </c>
      <c r="J98" s="109">
        <v>77876.1</v>
      </c>
      <c r="K98" s="109">
        <v>10123.9</v>
      </c>
      <c r="L98" s="109">
        <v>88000</v>
      </c>
      <c r="M98" s="110">
        <v>64070.5</v>
      </c>
      <c r="N98" s="109">
        <v>1207.94</v>
      </c>
      <c r="O98" s="109">
        <v>1799.64</v>
      </c>
      <c r="P98" s="109">
        <v>67078.08</v>
      </c>
      <c r="R98" s="85"/>
      <c r="T98" s="119">
        <f>P98/J98</f>
        <v>0.861343595788695</v>
      </c>
    </row>
    <row r="99" s="3" customFormat="1" spans="1:20">
      <c r="A99" s="14">
        <v>96</v>
      </c>
      <c r="B99" s="14" t="s">
        <v>502</v>
      </c>
      <c r="C99" s="95">
        <v>45411</v>
      </c>
      <c r="D99" s="96" t="s">
        <v>503</v>
      </c>
      <c r="E99" s="97" t="s">
        <v>504</v>
      </c>
      <c r="F99" s="98" t="s">
        <v>444</v>
      </c>
      <c r="G99" s="99" t="s">
        <v>20</v>
      </c>
      <c r="H99" s="100" t="s">
        <v>21</v>
      </c>
      <c r="I99" s="14">
        <v>1</v>
      </c>
      <c r="J99" s="109">
        <v>48672.57</v>
      </c>
      <c r="K99" s="109">
        <v>6327.43</v>
      </c>
      <c r="L99" s="109">
        <v>55000</v>
      </c>
      <c r="M99" s="110">
        <v>41239.62</v>
      </c>
      <c r="N99" s="109">
        <v>1230.36</v>
      </c>
      <c r="O99" s="109">
        <v>961.65</v>
      </c>
      <c r="P99" s="109">
        <v>43431.63</v>
      </c>
      <c r="R99" s="85"/>
      <c r="T99" s="119">
        <f>P99/J99</f>
        <v>0.892322513481413</v>
      </c>
    </row>
    <row r="100" s="3" customFormat="1" spans="1:20">
      <c r="A100" s="14">
        <v>97</v>
      </c>
      <c r="B100" s="14" t="s">
        <v>505</v>
      </c>
      <c r="C100" s="95">
        <v>45436</v>
      </c>
      <c r="D100" s="96" t="s">
        <v>266</v>
      </c>
      <c r="E100" s="97" t="s">
        <v>506</v>
      </c>
      <c r="F100" s="98" t="s">
        <v>507</v>
      </c>
      <c r="G100" s="99" t="s">
        <v>20</v>
      </c>
      <c r="H100" s="100" t="s">
        <v>21</v>
      </c>
      <c r="I100" s="14">
        <v>1</v>
      </c>
      <c r="J100" s="109">
        <v>60176.99</v>
      </c>
      <c r="K100" s="109">
        <v>7823.01</v>
      </c>
      <c r="L100" s="109">
        <v>68000</v>
      </c>
      <c r="M100" s="110">
        <v>41205.08</v>
      </c>
      <c r="N100" s="109">
        <v>997.06</v>
      </c>
      <c r="O100" s="109">
        <v>1130.87</v>
      </c>
      <c r="P100" s="109">
        <v>43333.01</v>
      </c>
      <c r="R100" s="85"/>
      <c r="T100" s="119">
        <f>P100/J100</f>
        <v>0.720092679942948</v>
      </c>
    </row>
    <row r="101" s="3" customFormat="1" spans="1:20">
      <c r="A101" s="14">
        <v>98</v>
      </c>
      <c r="B101" s="14" t="s">
        <v>508</v>
      </c>
      <c r="C101" s="95">
        <v>45439</v>
      </c>
      <c r="D101" s="96" t="s">
        <v>266</v>
      </c>
      <c r="E101" s="97" t="s">
        <v>509</v>
      </c>
      <c r="F101" s="98" t="s">
        <v>507</v>
      </c>
      <c r="G101" s="99" t="s">
        <v>57</v>
      </c>
      <c r="H101" s="100" t="s">
        <v>58</v>
      </c>
      <c r="I101" s="14">
        <v>1</v>
      </c>
      <c r="J101" s="109">
        <v>87610.62</v>
      </c>
      <c r="K101" s="109">
        <v>11389.38</v>
      </c>
      <c r="L101" s="109">
        <v>99000</v>
      </c>
      <c r="M101" s="110">
        <v>69939.73</v>
      </c>
      <c r="N101" s="109">
        <v>1185.17</v>
      </c>
      <c r="O101" s="109">
        <v>1477.72</v>
      </c>
      <c r="P101" s="109">
        <v>72602.62</v>
      </c>
      <c r="R101" s="85"/>
      <c r="T101" s="119">
        <f>P101/J101</f>
        <v>0.828696566694768</v>
      </c>
    </row>
    <row r="102" s="3" customFormat="1" spans="1:20">
      <c r="A102" s="14">
        <v>99</v>
      </c>
      <c r="B102" s="14" t="s">
        <v>510</v>
      </c>
      <c r="C102" s="95">
        <v>45436</v>
      </c>
      <c r="D102" s="96" t="s">
        <v>451</v>
      </c>
      <c r="E102" s="97" t="s">
        <v>511</v>
      </c>
      <c r="F102" s="98" t="s">
        <v>19</v>
      </c>
      <c r="G102" s="99" t="s">
        <v>20</v>
      </c>
      <c r="H102" s="100" t="s">
        <v>21</v>
      </c>
      <c r="I102" s="14">
        <v>1</v>
      </c>
      <c r="J102" s="109">
        <v>86725.66</v>
      </c>
      <c r="K102" s="109">
        <v>11274.34</v>
      </c>
      <c r="L102" s="109">
        <v>98000</v>
      </c>
      <c r="M102" s="110">
        <v>66723.67</v>
      </c>
      <c r="N102" s="109">
        <v>1182.32</v>
      </c>
      <c r="O102" s="109">
        <v>1799.23</v>
      </c>
      <c r="P102" s="109">
        <v>69705.22</v>
      </c>
      <c r="R102" s="85"/>
      <c r="T102" s="119">
        <f>P102/J102</f>
        <v>0.803743897711473</v>
      </c>
    </row>
    <row r="103" s="3" customFormat="1" spans="1:20">
      <c r="A103" s="14">
        <v>100</v>
      </c>
      <c r="B103" s="14" t="s">
        <v>513</v>
      </c>
      <c r="C103" s="95">
        <v>45439</v>
      </c>
      <c r="D103" s="96" t="s">
        <v>451</v>
      </c>
      <c r="E103" s="97" t="s">
        <v>514</v>
      </c>
      <c r="F103" s="98" t="s">
        <v>515</v>
      </c>
      <c r="G103" s="99" t="s">
        <v>20</v>
      </c>
      <c r="H103" s="100" t="s">
        <v>21</v>
      </c>
      <c r="I103" s="14">
        <v>1</v>
      </c>
      <c r="J103" s="109">
        <v>46902.65</v>
      </c>
      <c r="K103" s="109">
        <v>6097.35</v>
      </c>
      <c r="L103" s="109">
        <v>53000</v>
      </c>
      <c r="M103" s="110">
        <v>36336.45</v>
      </c>
      <c r="N103" s="109">
        <v>963.52</v>
      </c>
      <c r="O103" s="109">
        <v>978.22</v>
      </c>
      <c r="P103" s="109">
        <v>38278.19</v>
      </c>
      <c r="R103" s="85"/>
      <c r="T103" s="119">
        <f t="shared" ref="T103:T130" si="2">P103/J103</f>
        <v>0.816119984691697</v>
      </c>
    </row>
    <row r="104" s="3" customFormat="1" spans="1:20">
      <c r="A104" s="14">
        <v>101</v>
      </c>
      <c r="B104" s="120" t="s">
        <v>516</v>
      </c>
      <c r="C104" s="121">
        <v>45439</v>
      </c>
      <c r="D104" s="122" t="s">
        <v>451</v>
      </c>
      <c r="E104" s="123" t="s">
        <v>517</v>
      </c>
      <c r="F104" s="124" t="s">
        <v>19</v>
      </c>
      <c r="G104" s="125" t="s">
        <v>20</v>
      </c>
      <c r="H104" s="126" t="s">
        <v>21</v>
      </c>
      <c r="I104" s="14">
        <v>1</v>
      </c>
      <c r="J104" s="109">
        <v>95398.23</v>
      </c>
      <c r="K104" s="109">
        <v>12401.77</v>
      </c>
      <c r="L104" s="109">
        <v>107800</v>
      </c>
      <c r="M104" s="127">
        <v>75096.65</v>
      </c>
      <c r="N104" s="109">
        <v>885.08</v>
      </c>
      <c r="O104" s="109">
        <v>1382.07</v>
      </c>
      <c r="P104" s="109">
        <v>77363.8</v>
      </c>
      <c r="R104" s="85"/>
      <c r="T104" s="119">
        <f t="shared" si="2"/>
        <v>0.810956345835767</v>
      </c>
    </row>
    <row r="105" s="3" customFormat="1" spans="1:20">
      <c r="A105" s="14">
        <v>102</v>
      </c>
      <c r="B105" s="120" t="s">
        <v>518</v>
      </c>
      <c r="C105" s="121">
        <v>45439</v>
      </c>
      <c r="D105" s="122" t="s">
        <v>451</v>
      </c>
      <c r="E105" s="123" t="s">
        <v>517</v>
      </c>
      <c r="F105" s="124" t="s">
        <v>19</v>
      </c>
      <c r="G105" s="125" t="s">
        <v>20</v>
      </c>
      <c r="H105" s="126" t="s">
        <v>21</v>
      </c>
      <c r="I105" s="14">
        <v>1</v>
      </c>
      <c r="J105" s="109">
        <v>93628.32</v>
      </c>
      <c r="K105" s="109">
        <v>12171.68</v>
      </c>
      <c r="L105" s="109">
        <v>105800</v>
      </c>
      <c r="M105" s="127">
        <v>74076.59</v>
      </c>
      <c r="N105" s="109">
        <v>885.08</v>
      </c>
      <c r="O105" s="109">
        <v>1382.08</v>
      </c>
      <c r="P105" s="109">
        <v>76343.75</v>
      </c>
      <c r="R105" s="85"/>
      <c r="T105" s="119">
        <f t="shared" si="2"/>
        <v>0.815391646459105</v>
      </c>
    </row>
    <row r="106" s="3" customFormat="1" spans="1:20">
      <c r="A106" s="14">
        <v>103</v>
      </c>
      <c r="B106" s="120" t="s">
        <v>519</v>
      </c>
      <c r="C106" s="121">
        <v>45439</v>
      </c>
      <c r="D106" s="122" t="s">
        <v>451</v>
      </c>
      <c r="E106" s="123" t="s">
        <v>517</v>
      </c>
      <c r="F106" s="124" t="s">
        <v>19</v>
      </c>
      <c r="G106" s="125" t="s">
        <v>20</v>
      </c>
      <c r="H106" s="126" t="s">
        <v>21</v>
      </c>
      <c r="I106" s="14">
        <v>1</v>
      </c>
      <c r="J106" s="109">
        <v>94955.75</v>
      </c>
      <c r="K106" s="109">
        <v>12344.25</v>
      </c>
      <c r="L106" s="109">
        <v>107300</v>
      </c>
      <c r="M106" s="127">
        <v>77428.07</v>
      </c>
      <c r="N106" s="109">
        <v>885.08</v>
      </c>
      <c r="O106" s="109">
        <v>1411.41</v>
      </c>
      <c r="P106" s="109">
        <v>79724.56</v>
      </c>
      <c r="R106" s="85"/>
      <c r="T106" s="119">
        <f t="shared" si="2"/>
        <v>0.839596970167683</v>
      </c>
    </row>
    <row r="107" s="3" customFormat="1" spans="1:20">
      <c r="A107" s="14">
        <v>104</v>
      </c>
      <c r="B107" s="120" t="s">
        <v>520</v>
      </c>
      <c r="C107" s="121">
        <v>45439</v>
      </c>
      <c r="D107" s="122" t="s">
        <v>451</v>
      </c>
      <c r="E107" s="123" t="s">
        <v>517</v>
      </c>
      <c r="F107" s="124" t="s">
        <v>19</v>
      </c>
      <c r="G107" s="125" t="s">
        <v>20</v>
      </c>
      <c r="H107" s="126" t="s">
        <v>21</v>
      </c>
      <c r="I107" s="14">
        <v>1</v>
      </c>
      <c r="J107" s="109">
        <v>86548.67</v>
      </c>
      <c r="K107" s="109">
        <v>11251.33</v>
      </c>
      <c r="L107" s="109">
        <v>97800</v>
      </c>
      <c r="M107" s="127">
        <v>69993.4</v>
      </c>
      <c r="N107" s="109">
        <v>885.08</v>
      </c>
      <c r="O107" s="109">
        <v>1402.75</v>
      </c>
      <c r="P107" s="109">
        <v>72281.23</v>
      </c>
      <c r="R107" s="85"/>
      <c r="T107" s="119">
        <f t="shared" si="2"/>
        <v>0.835151250735569</v>
      </c>
    </row>
    <row r="108" s="3" customFormat="1" spans="1:20">
      <c r="A108" s="14">
        <v>105</v>
      </c>
      <c r="B108" s="120" t="s">
        <v>521</v>
      </c>
      <c r="C108" s="121">
        <v>45439</v>
      </c>
      <c r="D108" s="122" t="s">
        <v>451</v>
      </c>
      <c r="E108" s="123" t="s">
        <v>517</v>
      </c>
      <c r="F108" s="124" t="s">
        <v>19</v>
      </c>
      <c r="G108" s="125" t="s">
        <v>20</v>
      </c>
      <c r="H108" s="126" t="s">
        <v>21</v>
      </c>
      <c r="I108" s="14">
        <v>1</v>
      </c>
      <c r="J108" s="109">
        <v>82389.38</v>
      </c>
      <c r="K108" s="109">
        <v>10710.62</v>
      </c>
      <c r="L108" s="109">
        <v>93100</v>
      </c>
      <c r="M108" s="127">
        <v>67485.44</v>
      </c>
      <c r="N108" s="109">
        <v>885.08</v>
      </c>
      <c r="O108" s="109">
        <v>1305.69</v>
      </c>
      <c r="P108" s="109">
        <v>69676.21</v>
      </c>
      <c r="R108" s="85"/>
      <c r="T108" s="119">
        <f t="shared" si="2"/>
        <v>0.845694068822948</v>
      </c>
    </row>
    <row r="109" s="3" customFormat="1" spans="1:20">
      <c r="A109" s="14">
        <v>106</v>
      </c>
      <c r="B109" s="120" t="s">
        <v>522</v>
      </c>
      <c r="C109" s="121">
        <v>45439</v>
      </c>
      <c r="D109" s="122" t="s">
        <v>451</v>
      </c>
      <c r="E109" s="123" t="s">
        <v>517</v>
      </c>
      <c r="F109" s="124" t="s">
        <v>19</v>
      </c>
      <c r="G109" s="125" t="s">
        <v>20</v>
      </c>
      <c r="H109" s="126" t="s">
        <v>21</v>
      </c>
      <c r="I109" s="14">
        <v>1</v>
      </c>
      <c r="J109" s="109">
        <v>82389.38</v>
      </c>
      <c r="K109" s="109">
        <v>10710.62</v>
      </c>
      <c r="L109" s="109">
        <v>93100</v>
      </c>
      <c r="M109" s="127">
        <v>67485.44</v>
      </c>
      <c r="N109" s="109">
        <v>937.09</v>
      </c>
      <c r="O109" s="109">
        <v>1305.69</v>
      </c>
      <c r="P109" s="109">
        <v>69728.22</v>
      </c>
      <c r="R109" s="85"/>
      <c r="T109" s="119">
        <f t="shared" si="2"/>
        <v>0.846325339503708</v>
      </c>
    </row>
    <row r="110" s="3" customFormat="1" spans="1:20">
      <c r="A110" s="14">
        <v>107</v>
      </c>
      <c r="B110" s="120" t="s">
        <v>523</v>
      </c>
      <c r="C110" s="121">
        <v>45439</v>
      </c>
      <c r="D110" s="122" t="s">
        <v>451</v>
      </c>
      <c r="E110" s="123" t="s">
        <v>517</v>
      </c>
      <c r="F110" s="124" t="s">
        <v>19</v>
      </c>
      <c r="G110" s="125" t="s">
        <v>20</v>
      </c>
      <c r="H110" s="126" t="s">
        <v>21</v>
      </c>
      <c r="I110" s="14">
        <v>1</v>
      </c>
      <c r="J110" s="109">
        <v>82389.38</v>
      </c>
      <c r="K110" s="109">
        <v>10710.62</v>
      </c>
      <c r="L110" s="109">
        <v>93100</v>
      </c>
      <c r="M110" s="127">
        <v>67358.76</v>
      </c>
      <c r="N110" s="109">
        <v>937.09</v>
      </c>
      <c r="O110" s="109">
        <v>1305.08</v>
      </c>
      <c r="P110" s="109">
        <v>69600.93</v>
      </c>
      <c r="R110" s="85"/>
      <c r="T110" s="119">
        <f t="shared" si="2"/>
        <v>0.8447803588278</v>
      </c>
    </row>
    <row r="111" s="3" customFormat="1" spans="1:20">
      <c r="A111" s="14">
        <v>108</v>
      </c>
      <c r="B111" s="120" t="s">
        <v>524</v>
      </c>
      <c r="C111" s="121">
        <v>45439</v>
      </c>
      <c r="D111" s="122" t="s">
        <v>451</v>
      </c>
      <c r="E111" s="123" t="s">
        <v>517</v>
      </c>
      <c r="F111" s="124" t="s">
        <v>19</v>
      </c>
      <c r="G111" s="125" t="s">
        <v>20</v>
      </c>
      <c r="H111" s="126" t="s">
        <v>21</v>
      </c>
      <c r="I111" s="14">
        <v>1</v>
      </c>
      <c r="J111" s="109">
        <v>82389.38</v>
      </c>
      <c r="K111" s="109">
        <v>10710.62</v>
      </c>
      <c r="L111" s="109">
        <v>93100</v>
      </c>
      <c r="M111" s="127">
        <v>67358.76</v>
      </c>
      <c r="N111" s="109">
        <v>937.09</v>
      </c>
      <c r="O111" s="109">
        <v>1305.08</v>
      </c>
      <c r="P111" s="109">
        <v>69600.93</v>
      </c>
      <c r="R111" s="85"/>
      <c r="T111" s="119">
        <f t="shared" si="2"/>
        <v>0.8447803588278</v>
      </c>
    </row>
    <row r="112" s="3" customFormat="1" spans="1:20">
      <c r="A112" s="14">
        <v>109</v>
      </c>
      <c r="B112" s="120" t="s">
        <v>525</v>
      </c>
      <c r="C112" s="121">
        <v>45439</v>
      </c>
      <c r="D112" s="122" t="s">
        <v>451</v>
      </c>
      <c r="E112" s="123" t="s">
        <v>517</v>
      </c>
      <c r="F112" s="124" t="s">
        <v>19</v>
      </c>
      <c r="G112" s="125" t="s">
        <v>20</v>
      </c>
      <c r="H112" s="126" t="s">
        <v>21</v>
      </c>
      <c r="I112" s="14">
        <v>1</v>
      </c>
      <c r="J112" s="109">
        <v>82389.38</v>
      </c>
      <c r="K112" s="109">
        <v>10710.62</v>
      </c>
      <c r="L112" s="109">
        <v>93100</v>
      </c>
      <c r="M112" s="127">
        <v>67472.48</v>
      </c>
      <c r="N112" s="109">
        <v>937.09</v>
      </c>
      <c r="O112" s="109">
        <v>1305.63</v>
      </c>
      <c r="P112" s="109">
        <v>69715.2</v>
      </c>
      <c r="R112" s="85"/>
      <c r="T112" s="119">
        <f t="shared" si="2"/>
        <v>0.846167309427501</v>
      </c>
    </row>
    <row r="113" s="3" customFormat="1" spans="1:20">
      <c r="A113" s="14">
        <v>110</v>
      </c>
      <c r="B113" s="120" t="s">
        <v>526</v>
      </c>
      <c r="C113" s="121">
        <v>45439</v>
      </c>
      <c r="D113" s="122" t="s">
        <v>451</v>
      </c>
      <c r="E113" s="123" t="s">
        <v>517</v>
      </c>
      <c r="F113" s="124" t="s">
        <v>19</v>
      </c>
      <c r="G113" s="125" t="s">
        <v>20</v>
      </c>
      <c r="H113" s="126" t="s">
        <v>21</v>
      </c>
      <c r="I113" s="14">
        <v>1</v>
      </c>
      <c r="J113" s="109">
        <v>82389.38</v>
      </c>
      <c r="K113" s="109">
        <v>10710.62</v>
      </c>
      <c r="L113" s="109">
        <v>93100</v>
      </c>
      <c r="M113" s="127">
        <v>67472.48</v>
      </c>
      <c r="N113" s="109">
        <v>937.09</v>
      </c>
      <c r="O113" s="109">
        <v>1305.63</v>
      </c>
      <c r="P113" s="109">
        <v>69715.2</v>
      </c>
      <c r="R113" s="85"/>
      <c r="T113" s="119">
        <f t="shared" si="2"/>
        <v>0.846167309427501</v>
      </c>
    </row>
    <row r="114" s="3" customFormat="1" spans="1:20">
      <c r="A114" s="14">
        <v>111</v>
      </c>
      <c r="B114" s="120" t="s">
        <v>527</v>
      </c>
      <c r="C114" s="121">
        <v>45439</v>
      </c>
      <c r="D114" s="122" t="s">
        <v>451</v>
      </c>
      <c r="E114" s="123" t="s">
        <v>528</v>
      </c>
      <c r="F114" s="124" t="s">
        <v>529</v>
      </c>
      <c r="G114" s="125" t="s">
        <v>20</v>
      </c>
      <c r="H114" s="126" t="s">
        <v>21</v>
      </c>
      <c r="I114" s="14">
        <v>1</v>
      </c>
      <c r="J114" s="109">
        <v>78761.06</v>
      </c>
      <c r="K114" s="109">
        <v>10238.94</v>
      </c>
      <c r="L114" s="109">
        <v>89000</v>
      </c>
      <c r="M114" s="127">
        <v>38634.91</v>
      </c>
      <c r="N114" s="109">
        <v>1471.34</v>
      </c>
      <c r="O114" s="109">
        <v>1119.85</v>
      </c>
      <c r="P114" s="109">
        <v>41226.1</v>
      </c>
      <c r="R114" s="85"/>
      <c r="T114" s="119">
        <f t="shared" si="2"/>
        <v>0.523432518556759</v>
      </c>
    </row>
    <row r="115" s="3" customFormat="1" spans="1:20">
      <c r="A115" s="14">
        <v>112</v>
      </c>
      <c r="B115" s="120" t="s">
        <v>530</v>
      </c>
      <c r="C115" s="121">
        <v>45439</v>
      </c>
      <c r="D115" s="122" t="s">
        <v>451</v>
      </c>
      <c r="E115" s="123" t="s">
        <v>528</v>
      </c>
      <c r="F115" s="124" t="s">
        <v>529</v>
      </c>
      <c r="G115" s="125" t="s">
        <v>20</v>
      </c>
      <c r="H115" s="126" t="s">
        <v>21</v>
      </c>
      <c r="I115" s="14">
        <v>1</v>
      </c>
      <c r="J115" s="109">
        <v>78761.06</v>
      </c>
      <c r="K115" s="109">
        <v>10238.94</v>
      </c>
      <c r="L115" s="109">
        <v>89000</v>
      </c>
      <c r="M115" s="127">
        <v>38328.8</v>
      </c>
      <c r="N115" s="109">
        <v>1471.34</v>
      </c>
      <c r="O115" s="109">
        <v>1105.06</v>
      </c>
      <c r="P115" s="109">
        <v>40905.2</v>
      </c>
      <c r="R115" s="85"/>
      <c r="T115" s="119">
        <f t="shared" si="2"/>
        <v>0.519358170141438</v>
      </c>
    </row>
    <row r="116" s="3" customFormat="1" spans="1:20">
      <c r="A116" s="14">
        <v>113</v>
      </c>
      <c r="B116" s="120" t="s">
        <v>531</v>
      </c>
      <c r="C116" s="121">
        <v>45439</v>
      </c>
      <c r="D116" s="122" t="s">
        <v>451</v>
      </c>
      <c r="E116" s="123" t="s">
        <v>528</v>
      </c>
      <c r="F116" s="124" t="s">
        <v>529</v>
      </c>
      <c r="G116" s="125" t="s">
        <v>20</v>
      </c>
      <c r="H116" s="126" t="s">
        <v>21</v>
      </c>
      <c r="I116" s="14">
        <v>1</v>
      </c>
      <c r="J116" s="109">
        <v>78761.06</v>
      </c>
      <c r="K116" s="109">
        <v>10238.94</v>
      </c>
      <c r="L116" s="109">
        <v>89000</v>
      </c>
      <c r="M116" s="127">
        <v>38328.8</v>
      </c>
      <c r="N116" s="109">
        <v>1471.34</v>
      </c>
      <c r="O116" s="109">
        <v>1105.06</v>
      </c>
      <c r="P116" s="109">
        <v>40905.2</v>
      </c>
      <c r="R116" s="85"/>
      <c r="T116" s="119">
        <f t="shared" si="2"/>
        <v>0.519358170141438</v>
      </c>
    </row>
    <row r="117" s="3" customFormat="1" spans="1:20">
      <c r="A117" s="14">
        <v>114</v>
      </c>
      <c r="B117" s="120" t="s">
        <v>532</v>
      </c>
      <c r="C117" s="121">
        <v>45439</v>
      </c>
      <c r="D117" s="122" t="s">
        <v>451</v>
      </c>
      <c r="E117" s="123" t="s">
        <v>528</v>
      </c>
      <c r="F117" s="124" t="s">
        <v>529</v>
      </c>
      <c r="G117" s="125" t="s">
        <v>20</v>
      </c>
      <c r="H117" s="126" t="s">
        <v>21</v>
      </c>
      <c r="I117" s="14">
        <v>1</v>
      </c>
      <c r="J117" s="109">
        <v>78761.06</v>
      </c>
      <c r="K117" s="109">
        <v>10238.94</v>
      </c>
      <c r="L117" s="109">
        <v>89000</v>
      </c>
      <c r="M117" s="127">
        <v>38328.8</v>
      </c>
      <c r="N117" s="109">
        <v>1471.34</v>
      </c>
      <c r="O117" s="109">
        <v>1105.06</v>
      </c>
      <c r="P117" s="109">
        <v>40905.2</v>
      </c>
      <c r="R117" s="85"/>
      <c r="T117" s="119">
        <f t="shared" si="2"/>
        <v>0.519358170141438</v>
      </c>
    </row>
    <row r="118" s="3" customFormat="1" spans="1:20">
      <c r="A118" s="14">
        <v>115</v>
      </c>
      <c r="B118" s="120" t="s">
        <v>533</v>
      </c>
      <c r="C118" s="121">
        <v>45439</v>
      </c>
      <c r="D118" s="122" t="s">
        <v>451</v>
      </c>
      <c r="E118" s="123" t="s">
        <v>528</v>
      </c>
      <c r="F118" s="124" t="s">
        <v>529</v>
      </c>
      <c r="G118" s="125" t="s">
        <v>20</v>
      </c>
      <c r="H118" s="126" t="s">
        <v>21</v>
      </c>
      <c r="I118" s="14">
        <v>1</v>
      </c>
      <c r="J118" s="109">
        <v>78761.06</v>
      </c>
      <c r="K118" s="109">
        <v>10238.94</v>
      </c>
      <c r="L118" s="109">
        <v>89000</v>
      </c>
      <c r="M118" s="127">
        <v>38328.8</v>
      </c>
      <c r="N118" s="109">
        <v>1471.34</v>
      </c>
      <c r="O118" s="109">
        <v>1105.06</v>
      </c>
      <c r="P118" s="109">
        <v>40905.2</v>
      </c>
      <c r="R118" s="85"/>
      <c r="T118" s="119">
        <f t="shared" si="2"/>
        <v>0.519358170141438</v>
      </c>
    </row>
    <row r="119" s="3" customFormat="1" spans="1:20">
      <c r="A119" s="14">
        <v>116</v>
      </c>
      <c r="B119" s="120" t="s">
        <v>534</v>
      </c>
      <c r="C119" s="121">
        <v>45439</v>
      </c>
      <c r="D119" s="122" t="s">
        <v>451</v>
      </c>
      <c r="E119" s="123" t="s">
        <v>528</v>
      </c>
      <c r="F119" s="124" t="s">
        <v>529</v>
      </c>
      <c r="G119" s="125" t="s">
        <v>20</v>
      </c>
      <c r="H119" s="126" t="s">
        <v>21</v>
      </c>
      <c r="I119" s="14">
        <v>1</v>
      </c>
      <c r="J119" s="109">
        <v>78761.06</v>
      </c>
      <c r="K119" s="109">
        <v>10238.94</v>
      </c>
      <c r="L119" s="109">
        <v>89000</v>
      </c>
      <c r="M119" s="127">
        <v>38194.91</v>
      </c>
      <c r="N119" s="109">
        <v>1471.34</v>
      </c>
      <c r="O119" s="109">
        <v>1098.6</v>
      </c>
      <c r="P119" s="109">
        <v>40764.85</v>
      </c>
      <c r="R119" s="85"/>
      <c r="T119" s="119">
        <f t="shared" si="2"/>
        <v>0.517576198187277</v>
      </c>
    </row>
    <row r="120" s="3" customFormat="1" spans="1:20">
      <c r="A120" s="14">
        <v>117</v>
      </c>
      <c r="B120" s="120" t="s">
        <v>535</v>
      </c>
      <c r="C120" s="121">
        <v>45439</v>
      </c>
      <c r="D120" s="122" t="s">
        <v>451</v>
      </c>
      <c r="E120" s="123" t="s">
        <v>528</v>
      </c>
      <c r="F120" s="124" t="s">
        <v>529</v>
      </c>
      <c r="G120" s="125" t="s">
        <v>20</v>
      </c>
      <c r="H120" s="126" t="s">
        <v>21</v>
      </c>
      <c r="I120" s="14">
        <v>1</v>
      </c>
      <c r="J120" s="109">
        <v>78761.06</v>
      </c>
      <c r="K120" s="109">
        <v>10238.94</v>
      </c>
      <c r="L120" s="109">
        <v>89000</v>
      </c>
      <c r="M120" s="127">
        <v>38194.91</v>
      </c>
      <c r="N120" s="109">
        <v>1471.34</v>
      </c>
      <c r="O120" s="109">
        <v>1098.6</v>
      </c>
      <c r="P120" s="109">
        <v>40764.85</v>
      </c>
      <c r="R120" s="85"/>
      <c r="T120" s="119">
        <f t="shared" si="2"/>
        <v>0.517576198187277</v>
      </c>
    </row>
    <row r="121" s="3" customFormat="1" spans="1:20">
      <c r="A121" s="14">
        <v>118</v>
      </c>
      <c r="B121" s="120" t="s">
        <v>536</v>
      </c>
      <c r="C121" s="121">
        <v>45439</v>
      </c>
      <c r="D121" s="122" t="s">
        <v>451</v>
      </c>
      <c r="E121" s="123" t="s">
        <v>528</v>
      </c>
      <c r="F121" s="124" t="s">
        <v>529</v>
      </c>
      <c r="G121" s="125" t="s">
        <v>20</v>
      </c>
      <c r="H121" s="126" t="s">
        <v>21</v>
      </c>
      <c r="I121" s="14">
        <v>1</v>
      </c>
      <c r="J121" s="109">
        <v>78761.07</v>
      </c>
      <c r="K121" s="109">
        <v>10238.93</v>
      </c>
      <c r="L121" s="109">
        <v>89000</v>
      </c>
      <c r="M121" s="127">
        <v>38194.91</v>
      </c>
      <c r="N121" s="109">
        <v>1471.34</v>
      </c>
      <c r="O121" s="109">
        <v>1098.6</v>
      </c>
      <c r="P121" s="109">
        <v>40764.85</v>
      </c>
      <c r="R121" s="85"/>
      <c r="T121" s="119">
        <f t="shared" si="2"/>
        <v>0.517576132472553</v>
      </c>
    </row>
    <row r="122" s="3" customFormat="1" spans="1:20">
      <c r="A122" s="14">
        <v>119</v>
      </c>
      <c r="B122" s="120" t="s">
        <v>537</v>
      </c>
      <c r="C122" s="121">
        <v>45439</v>
      </c>
      <c r="D122" s="122" t="s">
        <v>451</v>
      </c>
      <c r="E122" s="123" t="s">
        <v>528</v>
      </c>
      <c r="F122" s="124" t="s">
        <v>529</v>
      </c>
      <c r="G122" s="125" t="s">
        <v>20</v>
      </c>
      <c r="H122" s="126" t="s">
        <v>21</v>
      </c>
      <c r="I122" s="14">
        <v>1</v>
      </c>
      <c r="J122" s="109">
        <v>78761.07</v>
      </c>
      <c r="K122" s="109">
        <v>10238.93</v>
      </c>
      <c r="L122" s="109">
        <v>89000</v>
      </c>
      <c r="M122" s="127">
        <v>38194.88</v>
      </c>
      <c r="N122" s="109">
        <v>1471.34</v>
      </c>
      <c r="O122" s="109">
        <v>1098.6</v>
      </c>
      <c r="P122" s="109">
        <v>40764.82</v>
      </c>
      <c r="R122" s="85"/>
      <c r="T122" s="119">
        <f t="shared" si="2"/>
        <v>0.517575751573715</v>
      </c>
    </row>
    <row r="123" s="3" customFormat="1" spans="1:20">
      <c r="A123" s="14">
        <v>120</v>
      </c>
      <c r="B123" s="120" t="s">
        <v>538</v>
      </c>
      <c r="C123" s="121">
        <v>45436</v>
      </c>
      <c r="D123" s="122" t="s">
        <v>451</v>
      </c>
      <c r="E123" s="123" t="s">
        <v>539</v>
      </c>
      <c r="F123" s="124" t="s">
        <v>540</v>
      </c>
      <c r="G123" s="125" t="s">
        <v>20</v>
      </c>
      <c r="H123" s="126" t="s">
        <v>21</v>
      </c>
      <c r="I123" s="14">
        <v>1</v>
      </c>
      <c r="J123" s="109">
        <v>91327.43</v>
      </c>
      <c r="K123" s="109">
        <v>11872.57</v>
      </c>
      <c r="L123" s="109">
        <v>103200</v>
      </c>
      <c r="M123" s="127">
        <v>64846.02</v>
      </c>
      <c r="N123" s="109">
        <v>1258.77</v>
      </c>
      <c r="O123" s="109">
        <v>1598.98</v>
      </c>
      <c r="P123" s="109">
        <v>67703.77</v>
      </c>
      <c r="R123" s="85"/>
      <c r="T123" s="119">
        <f t="shared" si="2"/>
        <v>0.741330069180749</v>
      </c>
    </row>
    <row r="124" s="3" customFormat="1" spans="1:20">
      <c r="A124" s="14">
        <v>121</v>
      </c>
      <c r="B124" s="14" t="s">
        <v>557</v>
      </c>
      <c r="C124" s="95">
        <v>45439</v>
      </c>
      <c r="D124" s="96" t="s">
        <v>451</v>
      </c>
      <c r="E124" s="97" t="s">
        <v>558</v>
      </c>
      <c r="F124" s="98" t="s">
        <v>449</v>
      </c>
      <c r="G124" s="99" t="s">
        <v>20</v>
      </c>
      <c r="H124" s="100" t="s">
        <v>21</v>
      </c>
      <c r="I124" s="14">
        <v>1</v>
      </c>
      <c r="J124" s="109">
        <v>75044.25</v>
      </c>
      <c r="K124" s="109">
        <v>9755.75</v>
      </c>
      <c r="L124" s="109">
        <v>84800</v>
      </c>
      <c r="M124" s="110">
        <v>51586.59</v>
      </c>
      <c r="N124" s="109">
        <v>1099.08</v>
      </c>
      <c r="O124" s="109">
        <v>1419.94</v>
      </c>
      <c r="P124" s="109">
        <v>54105.61</v>
      </c>
      <c r="R124" s="85"/>
      <c r="T124" s="119">
        <f t="shared" ref="T124:T153" si="3">P124/J124</f>
        <v>0.720982753508763</v>
      </c>
    </row>
    <row r="125" s="3" customFormat="1" spans="1:20">
      <c r="A125" s="14">
        <v>122</v>
      </c>
      <c r="B125" s="14" t="s">
        <v>561</v>
      </c>
      <c r="C125" s="95">
        <v>45436</v>
      </c>
      <c r="D125" s="96" t="s">
        <v>451</v>
      </c>
      <c r="E125" s="97" t="s">
        <v>562</v>
      </c>
      <c r="F125" s="98" t="s">
        <v>563</v>
      </c>
      <c r="G125" s="99" t="s">
        <v>20</v>
      </c>
      <c r="H125" s="100" t="s">
        <v>21</v>
      </c>
      <c r="I125" s="14">
        <v>1</v>
      </c>
      <c r="J125" s="109">
        <v>53982.3</v>
      </c>
      <c r="K125" s="109">
        <v>7017.7</v>
      </c>
      <c r="L125" s="109">
        <v>61000</v>
      </c>
      <c r="M125" s="110">
        <v>37859.58</v>
      </c>
      <c r="N125" s="109">
        <v>1083.81</v>
      </c>
      <c r="O125" s="109">
        <v>1067.63</v>
      </c>
      <c r="P125" s="109">
        <v>40011.02</v>
      </c>
      <c r="R125" s="85"/>
      <c r="T125" s="119">
        <f t="shared" si="3"/>
        <v>0.741187759691603</v>
      </c>
    </row>
    <row r="126" s="3" customFormat="1" spans="1:20">
      <c r="A126" s="14">
        <v>123</v>
      </c>
      <c r="B126" s="14" t="s">
        <v>564</v>
      </c>
      <c r="C126" s="95">
        <v>45432</v>
      </c>
      <c r="D126" s="96" t="s">
        <v>503</v>
      </c>
      <c r="E126" s="97" t="s">
        <v>565</v>
      </c>
      <c r="F126" s="98" t="s">
        <v>566</v>
      </c>
      <c r="G126" s="99" t="s">
        <v>20</v>
      </c>
      <c r="H126" s="100" t="s">
        <v>21</v>
      </c>
      <c r="I126" s="14">
        <v>1</v>
      </c>
      <c r="J126" s="109">
        <v>72566.37</v>
      </c>
      <c r="K126" s="109">
        <v>9433.63</v>
      </c>
      <c r="L126" s="109">
        <v>82000</v>
      </c>
      <c r="M126" s="110">
        <v>56188.9</v>
      </c>
      <c r="N126" s="109">
        <v>1323.91</v>
      </c>
      <c r="O126" s="109">
        <v>1485.84</v>
      </c>
      <c r="P126" s="109">
        <v>58998.65</v>
      </c>
      <c r="R126" s="85"/>
      <c r="T126" s="119">
        <f t="shared" si="3"/>
        <v>0.813030195667773</v>
      </c>
    </row>
    <row r="127" s="3" customFormat="1" spans="1:20">
      <c r="A127" s="14">
        <v>124</v>
      </c>
      <c r="B127" s="14" t="s">
        <v>567</v>
      </c>
      <c r="C127" s="95">
        <v>45432</v>
      </c>
      <c r="D127" s="96" t="s">
        <v>503</v>
      </c>
      <c r="E127" s="97" t="s">
        <v>565</v>
      </c>
      <c r="F127" s="98" t="s">
        <v>566</v>
      </c>
      <c r="G127" s="99" t="s">
        <v>20</v>
      </c>
      <c r="H127" s="100" t="s">
        <v>21</v>
      </c>
      <c r="I127" s="14">
        <v>1</v>
      </c>
      <c r="J127" s="109">
        <v>71681.42</v>
      </c>
      <c r="K127" s="109">
        <v>9318.58</v>
      </c>
      <c r="L127" s="109">
        <v>81000</v>
      </c>
      <c r="M127" s="110">
        <v>57138.54</v>
      </c>
      <c r="N127" s="109">
        <v>1323.91</v>
      </c>
      <c r="O127" s="109">
        <v>1436.72</v>
      </c>
      <c r="P127" s="109">
        <v>59899.17</v>
      </c>
      <c r="R127" s="85"/>
      <c r="T127" s="119">
        <f t="shared" si="3"/>
        <v>0.835630348840746</v>
      </c>
    </row>
    <row r="128" s="3" customFormat="1" spans="1:20">
      <c r="A128" s="14">
        <v>125</v>
      </c>
      <c r="B128" s="14" t="s">
        <v>568</v>
      </c>
      <c r="C128" s="95">
        <v>45432</v>
      </c>
      <c r="D128" s="96" t="s">
        <v>503</v>
      </c>
      <c r="E128" s="97" t="s">
        <v>565</v>
      </c>
      <c r="F128" s="98" t="s">
        <v>566</v>
      </c>
      <c r="G128" s="99" t="s">
        <v>20</v>
      </c>
      <c r="H128" s="100" t="s">
        <v>21</v>
      </c>
      <c r="I128" s="14">
        <v>1</v>
      </c>
      <c r="J128" s="109">
        <v>70796.46</v>
      </c>
      <c r="K128" s="109">
        <v>9203.54</v>
      </c>
      <c r="L128" s="109">
        <v>80000</v>
      </c>
      <c r="M128" s="110">
        <v>56685.75</v>
      </c>
      <c r="N128" s="109">
        <v>1154.89</v>
      </c>
      <c r="O128" s="109">
        <v>1470.32</v>
      </c>
      <c r="P128" s="109">
        <v>59310.96</v>
      </c>
      <c r="R128" s="85"/>
      <c r="T128" s="119">
        <f t="shared" si="3"/>
        <v>0.837767312094418</v>
      </c>
    </row>
    <row r="129" s="3" customFormat="1" spans="1:20">
      <c r="A129" s="14">
        <v>126</v>
      </c>
      <c r="B129" s="14" t="s">
        <v>569</v>
      </c>
      <c r="C129" s="95">
        <v>45432</v>
      </c>
      <c r="D129" s="96" t="s">
        <v>503</v>
      </c>
      <c r="E129" s="97" t="s">
        <v>565</v>
      </c>
      <c r="F129" s="98" t="s">
        <v>566</v>
      </c>
      <c r="G129" s="99" t="s">
        <v>20</v>
      </c>
      <c r="H129" s="100" t="s">
        <v>21</v>
      </c>
      <c r="I129" s="14">
        <v>1</v>
      </c>
      <c r="J129" s="109">
        <v>66371.68</v>
      </c>
      <c r="K129" s="109">
        <v>8628.32</v>
      </c>
      <c r="L129" s="109">
        <v>75000</v>
      </c>
      <c r="M129" s="110">
        <v>55008.13</v>
      </c>
      <c r="N129" s="109">
        <v>1154.89</v>
      </c>
      <c r="O129" s="109">
        <v>1450.43</v>
      </c>
      <c r="P129" s="109">
        <v>57613.45</v>
      </c>
      <c r="R129" s="85"/>
      <c r="T129" s="119">
        <f t="shared" si="3"/>
        <v>0.86804266518491</v>
      </c>
    </row>
    <row r="130" s="3" customFormat="1" spans="1:20">
      <c r="A130" s="14">
        <v>127</v>
      </c>
      <c r="B130" s="14" t="s">
        <v>570</v>
      </c>
      <c r="C130" s="95">
        <v>45440</v>
      </c>
      <c r="D130" s="96" t="s">
        <v>503</v>
      </c>
      <c r="E130" s="97" t="s">
        <v>565</v>
      </c>
      <c r="F130" s="98" t="s">
        <v>566</v>
      </c>
      <c r="G130" s="99" t="s">
        <v>20</v>
      </c>
      <c r="H130" s="100" t="s">
        <v>21</v>
      </c>
      <c r="I130" s="14">
        <v>1</v>
      </c>
      <c r="J130" s="109">
        <v>80530.97</v>
      </c>
      <c r="K130" s="109">
        <v>10469.03</v>
      </c>
      <c r="L130" s="109">
        <v>91000</v>
      </c>
      <c r="M130" s="110">
        <v>65970.69</v>
      </c>
      <c r="N130" s="109">
        <v>1266.7</v>
      </c>
      <c r="O130" s="109">
        <v>1656.88</v>
      </c>
      <c r="P130" s="109">
        <v>68894.27</v>
      </c>
      <c r="R130" s="85"/>
      <c r="T130" s="119">
        <f t="shared" si="3"/>
        <v>0.855500312488475</v>
      </c>
    </row>
    <row r="131" s="3" customFormat="1" spans="1:20">
      <c r="A131" s="14">
        <v>128</v>
      </c>
      <c r="B131" s="14" t="s">
        <v>571</v>
      </c>
      <c r="C131" s="95">
        <v>45440</v>
      </c>
      <c r="D131" s="96" t="s">
        <v>503</v>
      </c>
      <c r="E131" s="97" t="s">
        <v>565</v>
      </c>
      <c r="F131" s="98" t="s">
        <v>566</v>
      </c>
      <c r="G131" s="99" t="s">
        <v>20</v>
      </c>
      <c r="H131" s="100" t="s">
        <v>21</v>
      </c>
      <c r="I131" s="14">
        <v>1</v>
      </c>
      <c r="J131" s="109">
        <v>78761.06</v>
      </c>
      <c r="K131" s="109">
        <v>10238.94</v>
      </c>
      <c r="L131" s="109">
        <v>89000</v>
      </c>
      <c r="M131" s="110">
        <v>65668.49</v>
      </c>
      <c r="N131" s="109">
        <v>1266.7</v>
      </c>
      <c r="O131" s="109">
        <v>1642.04</v>
      </c>
      <c r="P131" s="109">
        <v>68577.23</v>
      </c>
      <c r="R131" s="85"/>
      <c r="T131" s="119">
        <f t="shared" si="3"/>
        <v>0.870699683320666</v>
      </c>
    </row>
    <row r="132" s="3" customFormat="1" spans="1:20">
      <c r="A132" s="14">
        <v>129</v>
      </c>
      <c r="B132" s="14" t="s">
        <v>572</v>
      </c>
      <c r="C132" s="95">
        <v>45440</v>
      </c>
      <c r="D132" s="96" t="s">
        <v>503</v>
      </c>
      <c r="E132" s="97" t="s">
        <v>565</v>
      </c>
      <c r="F132" s="98" t="s">
        <v>566</v>
      </c>
      <c r="G132" s="99" t="s">
        <v>20</v>
      </c>
      <c r="H132" s="100" t="s">
        <v>21</v>
      </c>
      <c r="I132" s="14">
        <v>1</v>
      </c>
      <c r="J132" s="109">
        <v>83185.84</v>
      </c>
      <c r="K132" s="109">
        <v>10814.16</v>
      </c>
      <c r="L132" s="109">
        <v>94000</v>
      </c>
      <c r="M132" s="110">
        <v>67492.53</v>
      </c>
      <c r="N132" s="109">
        <v>1435.71</v>
      </c>
      <c r="O132" s="109">
        <v>1684.66</v>
      </c>
      <c r="P132" s="109">
        <v>70612.9</v>
      </c>
      <c r="R132" s="85"/>
      <c r="T132" s="119">
        <f t="shared" si="3"/>
        <v>0.848857209351976</v>
      </c>
    </row>
    <row r="133" s="3" customFormat="1" spans="1:20">
      <c r="A133" s="14">
        <v>130</v>
      </c>
      <c r="B133" s="14" t="s">
        <v>573</v>
      </c>
      <c r="C133" s="95">
        <v>45440</v>
      </c>
      <c r="D133" s="96" t="s">
        <v>503</v>
      </c>
      <c r="E133" s="97" t="s">
        <v>565</v>
      </c>
      <c r="F133" s="98" t="s">
        <v>566</v>
      </c>
      <c r="G133" s="99" t="s">
        <v>20</v>
      </c>
      <c r="H133" s="100" t="s">
        <v>21</v>
      </c>
      <c r="I133" s="14">
        <v>1</v>
      </c>
      <c r="J133" s="109">
        <v>83185.84</v>
      </c>
      <c r="K133" s="109">
        <v>10814.16</v>
      </c>
      <c r="L133" s="109">
        <v>94000</v>
      </c>
      <c r="M133" s="110">
        <v>67493.3</v>
      </c>
      <c r="N133" s="109">
        <v>1435.71</v>
      </c>
      <c r="O133" s="109">
        <v>1684.7</v>
      </c>
      <c r="P133" s="109">
        <v>70613.71</v>
      </c>
      <c r="R133" s="85"/>
      <c r="T133" s="119">
        <f t="shared" si="3"/>
        <v>0.848866946586102</v>
      </c>
    </row>
    <row r="134" s="3" customFormat="1" spans="1:20">
      <c r="A134" s="14">
        <v>131</v>
      </c>
      <c r="B134" s="14" t="s">
        <v>574</v>
      </c>
      <c r="C134" s="95">
        <v>45440</v>
      </c>
      <c r="D134" s="96" t="s">
        <v>503</v>
      </c>
      <c r="E134" s="97" t="s">
        <v>565</v>
      </c>
      <c r="F134" s="98" t="s">
        <v>566</v>
      </c>
      <c r="G134" s="99" t="s">
        <v>20</v>
      </c>
      <c r="H134" s="100" t="s">
        <v>21</v>
      </c>
      <c r="I134" s="14">
        <v>1</v>
      </c>
      <c r="J134" s="109">
        <v>83185.84</v>
      </c>
      <c r="K134" s="109">
        <v>10814.16</v>
      </c>
      <c r="L134" s="109">
        <v>94000</v>
      </c>
      <c r="M134" s="110">
        <v>67493.3</v>
      </c>
      <c r="N134" s="109">
        <v>1435.71</v>
      </c>
      <c r="O134" s="109">
        <v>1684.7</v>
      </c>
      <c r="P134" s="109">
        <v>70613.71</v>
      </c>
      <c r="R134" s="85"/>
      <c r="T134" s="119">
        <f t="shared" si="3"/>
        <v>0.848866946586102</v>
      </c>
    </row>
    <row r="135" s="3" customFormat="1" spans="1:20">
      <c r="A135" s="14">
        <v>132</v>
      </c>
      <c r="B135" s="14" t="s">
        <v>575</v>
      </c>
      <c r="C135" s="95">
        <v>45440</v>
      </c>
      <c r="D135" s="96" t="s">
        <v>503</v>
      </c>
      <c r="E135" s="97" t="s">
        <v>565</v>
      </c>
      <c r="F135" s="98" t="s">
        <v>566</v>
      </c>
      <c r="G135" s="99" t="s">
        <v>20</v>
      </c>
      <c r="H135" s="100" t="s">
        <v>21</v>
      </c>
      <c r="I135" s="14">
        <v>1</v>
      </c>
      <c r="J135" s="109">
        <v>83185.84</v>
      </c>
      <c r="K135" s="109">
        <v>10814.16</v>
      </c>
      <c r="L135" s="109">
        <v>94000</v>
      </c>
      <c r="M135" s="110">
        <v>67441.34</v>
      </c>
      <c r="N135" s="109">
        <v>1435.71</v>
      </c>
      <c r="O135" s="109">
        <v>1682.47</v>
      </c>
      <c r="P135" s="109">
        <v>70559.52</v>
      </c>
      <c r="R135" s="85"/>
      <c r="T135" s="119">
        <f t="shared" si="3"/>
        <v>0.848215513601834</v>
      </c>
    </row>
    <row r="136" s="3" customFormat="1" spans="1:20">
      <c r="A136" s="14">
        <v>133</v>
      </c>
      <c r="B136" s="14" t="s">
        <v>576</v>
      </c>
      <c r="C136" s="95">
        <v>45440</v>
      </c>
      <c r="D136" s="96" t="s">
        <v>503</v>
      </c>
      <c r="E136" s="97" t="s">
        <v>565</v>
      </c>
      <c r="F136" s="98" t="s">
        <v>566</v>
      </c>
      <c r="G136" s="99" t="s">
        <v>20</v>
      </c>
      <c r="H136" s="100" t="s">
        <v>21</v>
      </c>
      <c r="I136" s="14">
        <v>1</v>
      </c>
      <c r="J136" s="109">
        <v>83185.84</v>
      </c>
      <c r="K136" s="109">
        <v>10814.16</v>
      </c>
      <c r="L136" s="109">
        <v>94000</v>
      </c>
      <c r="M136" s="110">
        <v>67441.34</v>
      </c>
      <c r="N136" s="109">
        <v>1435.71</v>
      </c>
      <c r="O136" s="109">
        <v>1682.47</v>
      </c>
      <c r="P136" s="109">
        <v>70559.52</v>
      </c>
      <c r="R136" s="85"/>
      <c r="T136" s="119">
        <f t="shared" si="3"/>
        <v>0.848215513601834</v>
      </c>
    </row>
    <row r="137" s="3" customFormat="1" spans="1:20">
      <c r="A137" s="14">
        <v>134</v>
      </c>
      <c r="B137" s="14" t="s">
        <v>577</v>
      </c>
      <c r="C137" s="95">
        <v>45440</v>
      </c>
      <c r="D137" s="96" t="s">
        <v>503</v>
      </c>
      <c r="E137" s="97" t="s">
        <v>565</v>
      </c>
      <c r="F137" s="98" t="s">
        <v>566</v>
      </c>
      <c r="G137" s="99" t="s">
        <v>20</v>
      </c>
      <c r="H137" s="100" t="s">
        <v>21</v>
      </c>
      <c r="I137" s="14">
        <v>1</v>
      </c>
      <c r="J137" s="109">
        <v>83185.84</v>
      </c>
      <c r="K137" s="109">
        <v>10814.16</v>
      </c>
      <c r="L137" s="109">
        <v>94000</v>
      </c>
      <c r="M137" s="110">
        <v>67486.7</v>
      </c>
      <c r="N137" s="109">
        <v>1435.71</v>
      </c>
      <c r="O137" s="109">
        <v>1684.66</v>
      </c>
      <c r="P137" s="109">
        <v>70607.07</v>
      </c>
      <c r="R137" s="85"/>
      <c r="T137" s="119">
        <f t="shared" si="3"/>
        <v>0.848787125308827</v>
      </c>
    </row>
    <row r="138" s="3" customFormat="1" spans="1:20">
      <c r="A138" s="14">
        <v>135</v>
      </c>
      <c r="B138" s="14" t="s">
        <v>578</v>
      </c>
      <c r="C138" s="95">
        <v>45398</v>
      </c>
      <c r="D138" s="96" t="s">
        <v>451</v>
      </c>
      <c r="E138" s="97" t="s">
        <v>579</v>
      </c>
      <c r="F138" s="98" t="s">
        <v>580</v>
      </c>
      <c r="G138" s="99" t="s">
        <v>20</v>
      </c>
      <c r="H138" s="100" t="s">
        <v>21</v>
      </c>
      <c r="I138" s="14">
        <v>1</v>
      </c>
      <c r="J138" s="109">
        <v>99823.01</v>
      </c>
      <c r="K138" s="109">
        <v>12976.99</v>
      </c>
      <c r="L138" s="109">
        <v>112800</v>
      </c>
      <c r="M138" s="110">
        <v>84563.86</v>
      </c>
      <c r="N138" s="109">
        <v>1087.55</v>
      </c>
      <c r="O138" s="109">
        <v>1660.81</v>
      </c>
      <c r="P138" s="109">
        <v>87312.22</v>
      </c>
      <c r="R138" s="85"/>
      <c r="T138" s="119">
        <f t="shared" si="3"/>
        <v>0.874670278926672</v>
      </c>
    </row>
    <row r="139" s="3" customFormat="1" spans="1:20">
      <c r="A139" s="14">
        <v>136</v>
      </c>
      <c r="B139" s="14" t="s">
        <v>581</v>
      </c>
      <c r="C139" s="95">
        <v>45398</v>
      </c>
      <c r="D139" s="96" t="s">
        <v>451</v>
      </c>
      <c r="E139" s="97" t="s">
        <v>579</v>
      </c>
      <c r="F139" s="98" t="s">
        <v>580</v>
      </c>
      <c r="G139" s="99" t="s">
        <v>20</v>
      </c>
      <c r="H139" s="100" t="s">
        <v>21</v>
      </c>
      <c r="I139" s="14">
        <v>1</v>
      </c>
      <c r="J139" s="109">
        <v>99823.01</v>
      </c>
      <c r="K139" s="109">
        <v>12976.99</v>
      </c>
      <c r="L139" s="109">
        <v>112800</v>
      </c>
      <c r="M139" s="110">
        <v>84563.86</v>
      </c>
      <c r="N139" s="109">
        <v>1087.55</v>
      </c>
      <c r="O139" s="109">
        <v>1660.81</v>
      </c>
      <c r="P139" s="109">
        <v>87312.22</v>
      </c>
      <c r="R139" s="85"/>
      <c r="T139" s="119">
        <f t="shared" si="3"/>
        <v>0.874670278926672</v>
      </c>
    </row>
    <row r="140" s="3" customFormat="1" spans="1:20">
      <c r="A140" s="14">
        <v>137</v>
      </c>
      <c r="B140" s="14" t="s">
        <v>582</v>
      </c>
      <c r="C140" s="95">
        <v>45408</v>
      </c>
      <c r="D140" s="96" t="s">
        <v>451</v>
      </c>
      <c r="E140" s="97" t="s">
        <v>583</v>
      </c>
      <c r="F140" s="98" t="s">
        <v>584</v>
      </c>
      <c r="G140" s="99" t="s">
        <v>20</v>
      </c>
      <c r="H140" s="100" t="s">
        <v>21</v>
      </c>
      <c r="I140" s="14">
        <v>1</v>
      </c>
      <c r="J140" s="109">
        <v>72566.37</v>
      </c>
      <c r="K140" s="109">
        <v>9433.63</v>
      </c>
      <c r="L140" s="109">
        <v>82000</v>
      </c>
      <c r="M140" s="110">
        <v>48111.23</v>
      </c>
      <c r="N140" s="109">
        <v>1490.85</v>
      </c>
      <c r="O140" s="109">
        <v>1054.46</v>
      </c>
      <c r="P140" s="109">
        <v>50656.54</v>
      </c>
      <c r="R140" s="85"/>
      <c r="T140" s="119">
        <f t="shared" si="3"/>
        <v>0.698071847882153</v>
      </c>
    </row>
    <row r="141" s="3" customFormat="1" spans="1:20">
      <c r="A141" s="14">
        <v>138</v>
      </c>
      <c r="B141" s="14" t="s">
        <v>585</v>
      </c>
      <c r="C141" s="95">
        <v>45408</v>
      </c>
      <c r="D141" s="96" t="s">
        <v>451</v>
      </c>
      <c r="E141" s="97" t="s">
        <v>583</v>
      </c>
      <c r="F141" s="98" t="s">
        <v>584</v>
      </c>
      <c r="G141" s="99" t="s">
        <v>20</v>
      </c>
      <c r="H141" s="100" t="s">
        <v>21</v>
      </c>
      <c r="I141" s="14">
        <v>1</v>
      </c>
      <c r="J141" s="109">
        <v>72566.37</v>
      </c>
      <c r="K141" s="109">
        <v>9433.63</v>
      </c>
      <c r="L141" s="109">
        <v>82000</v>
      </c>
      <c r="M141" s="110">
        <v>48111.23</v>
      </c>
      <c r="N141" s="109">
        <v>1490.85</v>
      </c>
      <c r="O141" s="109">
        <v>1054.46</v>
      </c>
      <c r="P141" s="109">
        <v>50656.54</v>
      </c>
      <c r="R141" s="85"/>
      <c r="T141" s="119">
        <f t="shared" si="3"/>
        <v>0.698071847882153</v>
      </c>
    </row>
    <row r="142" s="3" customFormat="1" spans="1:20">
      <c r="A142" s="14">
        <v>139</v>
      </c>
      <c r="B142" s="14" t="s">
        <v>586</v>
      </c>
      <c r="C142" s="95">
        <v>45408</v>
      </c>
      <c r="D142" s="96" t="s">
        <v>451</v>
      </c>
      <c r="E142" s="97" t="s">
        <v>583</v>
      </c>
      <c r="F142" s="98" t="s">
        <v>584</v>
      </c>
      <c r="G142" s="99" t="s">
        <v>20</v>
      </c>
      <c r="H142" s="100" t="s">
        <v>21</v>
      </c>
      <c r="I142" s="14">
        <v>1</v>
      </c>
      <c r="J142" s="109">
        <v>72566.37</v>
      </c>
      <c r="K142" s="109">
        <v>9433.63</v>
      </c>
      <c r="L142" s="109">
        <v>82000</v>
      </c>
      <c r="M142" s="110">
        <v>48111.23</v>
      </c>
      <c r="N142" s="109">
        <v>1490.85</v>
      </c>
      <c r="O142" s="109">
        <v>1054.46</v>
      </c>
      <c r="P142" s="109">
        <v>50656.54</v>
      </c>
      <c r="R142" s="85"/>
      <c r="T142" s="119">
        <f t="shared" si="3"/>
        <v>0.698071847882153</v>
      </c>
    </row>
    <row r="143" s="3" customFormat="1" spans="1:20">
      <c r="A143" s="14">
        <v>140</v>
      </c>
      <c r="B143" s="14" t="s">
        <v>587</v>
      </c>
      <c r="C143" s="95">
        <v>45408</v>
      </c>
      <c r="D143" s="96" t="s">
        <v>451</v>
      </c>
      <c r="E143" s="97" t="s">
        <v>583</v>
      </c>
      <c r="F143" s="98" t="s">
        <v>584</v>
      </c>
      <c r="G143" s="99" t="s">
        <v>20</v>
      </c>
      <c r="H143" s="100" t="s">
        <v>21</v>
      </c>
      <c r="I143" s="14">
        <v>1</v>
      </c>
      <c r="J143" s="109">
        <v>72566.37</v>
      </c>
      <c r="K143" s="109">
        <v>9433.63</v>
      </c>
      <c r="L143" s="109">
        <v>82000</v>
      </c>
      <c r="M143" s="110">
        <v>48111.23</v>
      </c>
      <c r="N143" s="109">
        <v>1490.85</v>
      </c>
      <c r="O143" s="109">
        <v>1054.46</v>
      </c>
      <c r="P143" s="109">
        <v>50656.54</v>
      </c>
      <c r="R143" s="85"/>
      <c r="T143" s="119">
        <f t="shared" si="3"/>
        <v>0.698071847882153</v>
      </c>
    </row>
    <row r="144" s="3" customFormat="1" spans="1:20">
      <c r="A144" s="14">
        <v>141</v>
      </c>
      <c r="B144" s="14" t="s">
        <v>588</v>
      </c>
      <c r="C144" s="95">
        <v>45408</v>
      </c>
      <c r="D144" s="96" t="s">
        <v>451</v>
      </c>
      <c r="E144" s="97" t="s">
        <v>583</v>
      </c>
      <c r="F144" s="98" t="s">
        <v>584</v>
      </c>
      <c r="G144" s="99" t="s">
        <v>20</v>
      </c>
      <c r="H144" s="100" t="s">
        <v>21</v>
      </c>
      <c r="I144" s="14">
        <v>1</v>
      </c>
      <c r="J144" s="109">
        <v>72566.37</v>
      </c>
      <c r="K144" s="109">
        <v>9433.63</v>
      </c>
      <c r="L144" s="109">
        <v>82000</v>
      </c>
      <c r="M144" s="110">
        <v>48111.23</v>
      </c>
      <c r="N144" s="109">
        <v>1490.85</v>
      </c>
      <c r="O144" s="109">
        <v>1054.46</v>
      </c>
      <c r="P144" s="109">
        <v>50656.54</v>
      </c>
      <c r="R144" s="85"/>
      <c r="T144" s="119">
        <f t="shared" si="3"/>
        <v>0.698071847882153</v>
      </c>
    </row>
    <row r="145" s="3" customFormat="1" spans="1:20">
      <c r="A145" s="14">
        <v>142</v>
      </c>
      <c r="B145" s="14" t="s">
        <v>589</v>
      </c>
      <c r="C145" s="95">
        <v>45408</v>
      </c>
      <c r="D145" s="96" t="s">
        <v>451</v>
      </c>
      <c r="E145" s="97" t="s">
        <v>583</v>
      </c>
      <c r="F145" s="98" t="s">
        <v>584</v>
      </c>
      <c r="G145" s="99" t="s">
        <v>20</v>
      </c>
      <c r="H145" s="100" t="s">
        <v>21</v>
      </c>
      <c r="I145" s="14">
        <v>1</v>
      </c>
      <c r="J145" s="109">
        <v>72566.38</v>
      </c>
      <c r="K145" s="109">
        <v>9433.62</v>
      </c>
      <c r="L145" s="109">
        <v>82000</v>
      </c>
      <c r="M145" s="110">
        <v>48111.23</v>
      </c>
      <c r="N145" s="109">
        <v>1490.85</v>
      </c>
      <c r="O145" s="109">
        <v>1054.46</v>
      </c>
      <c r="P145" s="109">
        <v>50656.54</v>
      </c>
      <c r="R145" s="85"/>
      <c r="T145" s="119">
        <f t="shared" si="3"/>
        <v>0.698071751684458</v>
      </c>
    </row>
    <row r="146" s="3" customFormat="1" spans="1:20">
      <c r="A146" s="14">
        <v>143</v>
      </c>
      <c r="B146" s="14" t="s">
        <v>590</v>
      </c>
      <c r="C146" s="95">
        <v>45208</v>
      </c>
      <c r="D146" s="96" t="s">
        <v>451</v>
      </c>
      <c r="E146" s="97" t="s">
        <v>591</v>
      </c>
      <c r="F146" s="98" t="s">
        <v>592</v>
      </c>
      <c r="G146" s="99" t="s">
        <v>57</v>
      </c>
      <c r="H146" s="100" t="s">
        <v>58</v>
      </c>
      <c r="I146" s="14">
        <v>1</v>
      </c>
      <c r="J146" s="109">
        <v>75221.24</v>
      </c>
      <c r="K146" s="109">
        <v>9778.76</v>
      </c>
      <c r="L146" s="109">
        <v>85000</v>
      </c>
      <c r="M146" s="110">
        <v>43672.5</v>
      </c>
      <c r="N146" s="109">
        <v>1101.56</v>
      </c>
      <c r="O146" s="109">
        <v>1397.69</v>
      </c>
      <c r="P146" s="109">
        <v>46171.75</v>
      </c>
      <c r="R146" s="85"/>
      <c r="T146" s="119">
        <f t="shared" si="3"/>
        <v>0.613812667804998</v>
      </c>
    </row>
    <row r="147" s="3" customFormat="1" spans="1:20">
      <c r="A147" s="14">
        <v>144</v>
      </c>
      <c r="B147" s="14" t="s">
        <v>593</v>
      </c>
      <c r="C147" s="95">
        <v>45418</v>
      </c>
      <c r="D147" s="96" t="s">
        <v>451</v>
      </c>
      <c r="E147" s="97" t="s">
        <v>594</v>
      </c>
      <c r="F147" s="98" t="s">
        <v>595</v>
      </c>
      <c r="G147" s="99" t="s">
        <v>20</v>
      </c>
      <c r="H147" s="100" t="s">
        <v>21</v>
      </c>
      <c r="I147" s="14">
        <v>1</v>
      </c>
      <c r="J147" s="109">
        <v>51327.43</v>
      </c>
      <c r="K147" s="109">
        <v>6672.57</v>
      </c>
      <c r="L147" s="109">
        <v>58000</v>
      </c>
      <c r="M147" s="110">
        <v>36869.67</v>
      </c>
      <c r="N147" s="109">
        <v>1242.23</v>
      </c>
      <c r="O147" s="109">
        <v>881.93</v>
      </c>
      <c r="P147" s="109">
        <v>38993.83</v>
      </c>
      <c r="R147" s="85"/>
      <c r="T147" s="119">
        <f t="shared" si="3"/>
        <v>0.759707431289663</v>
      </c>
    </row>
    <row r="148" s="3" customFormat="1" spans="1:20">
      <c r="A148" s="14">
        <v>145</v>
      </c>
      <c r="B148" s="14" t="s">
        <v>596</v>
      </c>
      <c r="C148" s="95">
        <v>45399</v>
      </c>
      <c r="D148" s="96" t="s">
        <v>451</v>
      </c>
      <c r="E148" s="97" t="s">
        <v>597</v>
      </c>
      <c r="F148" s="98" t="s">
        <v>598</v>
      </c>
      <c r="G148" s="99" t="s">
        <v>20</v>
      </c>
      <c r="H148" s="100" t="s">
        <v>21</v>
      </c>
      <c r="I148" s="14">
        <v>1</v>
      </c>
      <c r="J148" s="109">
        <v>63716.81</v>
      </c>
      <c r="K148" s="109">
        <v>8283.19</v>
      </c>
      <c r="L148" s="109">
        <v>72000</v>
      </c>
      <c r="M148" s="110">
        <v>51727</v>
      </c>
      <c r="N148" s="109">
        <v>993.72</v>
      </c>
      <c r="O148" s="109">
        <v>1477.64</v>
      </c>
      <c r="P148" s="109">
        <v>54198.36</v>
      </c>
      <c r="R148" s="85"/>
      <c r="T148" s="119">
        <f t="shared" si="3"/>
        <v>0.85061320552614</v>
      </c>
    </row>
    <row r="149" s="3" customFormat="1" spans="1:20">
      <c r="A149" s="14">
        <v>146</v>
      </c>
      <c r="B149" s="14" t="s">
        <v>599</v>
      </c>
      <c r="C149" s="95">
        <v>45421</v>
      </c>
      <c r="D149" s="96" t="s">
        <v>451</v>
      </c>
      <c r="E149" s="97" t="s">
        <v>600</v>
      </c>
      <c r="F149" s="98" t="s">
        <v>601</v>
      </c>
      <c r="G149" s="99" t="s">
        <v>20</v>
      </c>
      <c r="H149" s="100" t="s">
        <v>21</v>
      </c>
      <c r="I149" s="14">
        <v>1</v>
      </c>
      <c r="J149" s="109">
        <v>63274.34</v>
      </c>
      <c r="K149" s="109">
        <v>8225.66</v>
      </c>
      <c r="L149" s="109">
        <v>71500</v>
      </c>
      <c r="M149" s="110">
        <v>48296.36</v>
      </c>
      <c r="N149" s="109">
        <v>1055.61</v>
      </c>
      <c r="O149" s="109">
        <v>1000.54</v>
      </c>
      <c r="P149" s="109">
        <v>50352.51</v>
      </c>
      <c r="R149" s="85"/>
      <c r="T149" s="119">
        <f t="shared" si="3"/>
        <v>0.795780880527557</v>
      </c>
    </row>
    <row r="150" s="3" customFormat="1" spans="1:20">
      <c r="A150" s="14">
        <v>147</v>
      </c>
      <c r="B150" s="14" t="s">
        <v>602</v>
      </c>
      <c r="C150" s="95">
        <v>45427</v>
      </c>
      <c r="D150" s="96" t="s">
        <v>451</v>
      </c>
      <c r="E150" s="97" t="s">
        <v>603</v>
      </c>
      <c r="F150" s="98" t="s">
        <v>604</v>
      </c>
      <c r="G150" s="99" t="s">
        <v>20</v>
      </c>
      <c r="H150" s="100" t="s">
        <v>21</v>
      </c>
      <c r="I150" s="14">
        <v>1</v>
      </c>
      <c r="J150" s="109">
        <v>85840.71</v>
      </c>
      <c r="K150" s="109">
        <v>11159.29</v>
      </c>
      <c r="L150" s="109">
        <v>97000</v>
      </c>
      <c r="M150" s="110">
        <v>63863.14</v>
      </c>
      <c r="N150" s="109">
        <v>1158.14</v>
      </c>
      <c r="O150" s="109">
        <v>1775.72</v>
      </c>
      <c r="P150" s="109">
        <v>66797</v>
      </c>
      <c r="R150" s="85"/>
      <c r="T150" s="119">
        <f t="shared" si="3"/>
        <v>0.778150600105707</v>
      </c>
    </row>
    <row r="151" s="3" customFormat="1" spans="1:20">
      <c r="A151" s="14">
        <v>148</v>
      </c>
      <c r="B151" s="14" t="s">
        <v>605</v>
      </c>
      <c r="C151" s="95">
        <v>45427</v>
      </c>
      <c r="D151" s="96" t="s">
        <v>451</v>
      </c>
      <c r="E151" s="97" t="s">
        <v>603</v>
      </c>
      <c r="F151" s="98" t="s">
        <v>604</v>
      </c>
      <c r="G151" s="99" t="s">
        <v>20</v>
      </c>
      <c r="H151" s="100" t="s">
        <v>21</v>
      </c>
      <c r="I151" s="14">
        <v>1</v>
      </c>
      <c r="J151" s="109">
        <v>85840.71</v>
      </c>
      <c r="K151" s="109">
        <v>11159.29</v>
      </c>
      <c r="L151" s="109">
        <v>97000</v>
      </c>
      <c r="M151" s="110">
        <v>63476.61</v>
      </c>
      <c r="N151" s="109">
        <v>1158.14</v>
      </c>
      <c r="O151" s="109">
        <v>1757.05</v>
      </c>
      <c r="P151" s="109">
        <v>66391.8</v>
      </c>
      <c r="R151" s="85"/>
      <c r="T151" s="119">
        <f t="shared" si="3"/>
        <v>0.773430229083613</v>
      </c>
    </row>
    <row r="152" s="3" customFormat="1" spans="1:20">
      <c r="A152" s="14">
        <v>149</v>
      </c>
      <c r="B152" s="14" t="s">
        <v>606</v>
      </c>
      <c r="C152" s="95">
        <v>45407</v>
      </c>
      <c r="D152" s="96" t="s">
        <v>451</v>
      </c>
      <c r="E152" s="97" t="s">
        <v>607</v>
      </c>
      <c r="F152" s="98" t="s">
        <v>608</v>
      </c>
      <c r="G152" s="99" t="s">
        <v>20</v>
      </c>
      <c r="H152" s="100" t="s">
        <v>21</v>
      </c>
      <c r="I152" s="14">
        <v>1</v>
      </c>
      <c r="J152" s="109">
        <v>50884.96</v>
      </c>
      <c r="K152" s="109">
        <v>6615.04</v>
      </c>
      <c r="L152" s="109">
        <v>57500</v>
      </c>
      <c r="M152" s="110">
        <v>43025.72</v>
      </c>
      <c r="N152" s="109">
        <v>923.61</v>
      </c>
      <c r="O152" s="109">
        <v>1001.98</v>
      </c>
      <c r="P152" s="109">
        <v>44951.31</v>
      </c>
      <c r="R152" s="85"/>
      <c r="T152" s="119">
        <f t="shared" si="3"/>
        <v>0.883390887995195</v>
      </c>
    </row>
    <row r="153" s="3" customFormat="1" spans="1:20">
      <c r="A153" s="14">
        <v>150</v>
      </c>
      <c r="B153" s="14" t="s">
        <v>609</v>
      </c>
      <c r="C153" s="95">
        <v>45407</v>
      </c>
      <c r="D153" s="96" t="s">
        <v>451</v>
      </c>
      <c r="E153" s="97" t="s">
        <v>607</v>
      </c>
      <c r="F153" s="98" t="s">
        <v>608</v>
      </c>
      <c r="G153" s="99" t="s">
        <v>20</v>
      </c>
      <c r="H153" s="100" t="s">
        <v>21</v>
      </c>
      <c r="I153" s="14">
        <v>1</v>
      </c>
      <c r="J153" s="109">
        <v>55309.73</v>
      </c>
      <c r="K153" s="109">
        <v>7190.27</v>
      </c>
      <c r="L153" s="109">
        <v>62500</v>
      </c>
      <c r="M153" s="110">
        <v>45012.74</v>
      </c>
      <c r="N153" s="109">
        <v>923.61</v>
      </c>
      <c r="O153" s="109">
        <v>1037.81</v>
      </c>
      <c r="P153" s="109">
        <v>46974.16</v>
      </c>
      <c r="R153" s="85"/>
      <c r="T153" s="119">
        <f t="shared" si="3"/>
        <v>0.849292882102299</v>
      </c>
    </row>
    <row r="154" s="3" customFormat="1" spans="1:20">
      <c r="A154" s="14">
        <v>151</v>
      </c>
      <c r="B154" s="14" t="s">
        <v>610</v>
      </c>
      <c r="C154" s="95">
        <v>45408</v>
      </c>
      <c r="D154" s="96" t="s">
        <v>451</v>
      </c>
      <c r="E154" s="97" t="s">
        <v>611</v>
      </c>
      <c r="F154" s="98" t="s">
        <v>612</v>
      </c>
      <c r="G154" s="99" t="s">
        <v>57</v>
      </c>
      <c r="H154" s="100" t="s">
        <v>58</v>
      </c>
      <c r="I154" s="14">
        <v>1</v>
      </c>
      <c r="J154" s="109">
        <v>71681.42</v>
      </c>
      <c r="K154" s="109">
        <v>9318.58</v>
      </c>
      <c r="L154" s="109">
        <v>81000</v>
      </c>
      <c r="M154" s="110">
        <v>46622.39</v>
      </c>
      <c r="N154" s="109">
        <v>1068.6</v>
      </c>
      <c r="O154" s="109">
        <v>871.21</v>
      </c>
      <c r="P154" s="109">
        <v>48562.2</v>
      </c>
      <c r="R154" s="85"/>
      <c r="T154" s="119">
        <f>P154/J154</f>
        <v>0.677472628192912</v>
      </c>
    </row>
    <row r="155" s="3" customFormat="1" spans="1:20">
      <c r="A155" s="14">
        <v>152</v>
      </c>
      <c r="B155" s="14" t="s">
        <v>613</v>
      </c>
      <c r="C155" s="95">
        <v>45423</v>
      </c>
      <c r="D155" s="96" t="s">
        <v>451</v>
      </c>
      <c r="E155" s="97" t="s">
        <v>614</v>
      </c>
      <c r="F155" s="98" t="s">
        <v>615</v>
      </c>
      <c r="G155" s="99" t="s">
        <v>20</v>
      </c>
      <c r="H155" s="100" t="s">
        <v>21</v>
      </c>
      <c r="I155" s="14">
        <v>1</v>
      </c>
      <c r="J155" s="109">
        <v>49557.52</v>
      </c>
      <c r="K155" s="109">
        <v>6442.48</v>
      </c>
      <c r="L155" s="109">
        <v>56000</v>
      </c>
      <c r="M155" s="110">
        <v>36506.72</v>
      </c>
      <c r="N155" s="109">
        <v>1064.83</v>
      </c>
      <c r="O155" s="109">
        <v>1060.97</v>
      </c>
      <c r="P155" s="109">
        <v>38632.52</v>
      </c>
      <c r="R155" s="85"/>
      <c r="T155" s="119">
        <f>P155/J155</f>
        <v>0.779549097694961</v>
      </c>
    </row>
    <row r="156" s="3" customFormat="1" spans="1:20">
      <c r="A156" s="14">
        <v>153</v>
      </c>
      <c r="B156" s="14" t="s">
        <v>616</v>
      </c>
      <c r="C156" s="95">
        <v>45423</v>
      </c>
      <c r="D156" s="96" t="s">
        <v>451</v>
      </c>
      <c r="E156" s="97" t="s">
        <v>614</v>
      </c>
      <c r="F156" s="98" t="s">
        <v>615</v>
      </c>
      <c r="G156" s="99" t="s">
        <v>20</v>
      </c>
      <c r="H156" s="100" t="s">
        <v>21</v>
      </c>
      <c r="I156" s="14">
        <v>1</v>
      </c>
      <c r="J156" s="109">
        <v>46902.65</v>
      </c>
      <c r="K156" s="109">
        <v>6097.35</v>
      </c>
      <c r="L156" s="109">
        <v>53000</v>
      </c>
      <c r="M156" s="110">
        <v>34808.4</v>
      </c>
      <c r="N156" s="109">
        <v>1046.49</v>
      </c>
      <c r="O156" s="109">
        <v>1018.09</v>
      </c>
      <c r="P156" s="109">
        <v>36872.98</v>
      </c>
      <c r="R156" s="85"/>
      <c r="T156" s="119">
        <f>P156/J156</f>
        <v>0.786159843846776</v>
      </c>
    </row>
    <row r="157" s="3" customFormat="1" spans="1:20">
      <c r="A157" s="14">
        <v>154</v>
      </c>
      <c r="B157" s="14" t="s">
        <v>617</v>
      </c>
      <c r="C157" s="95">
        <v>45400</v>
      </c>
      <c r="D157" s="96" t="s">
        <v>451</v>
      </c>
      <c r="E157" s="97" t="s">
        <v>618</v>
      </c>
      <c r="F157" s="98" t="s">
        <v>619</v>
      </c>
      <c r="G157" s="99" t="s">
        <v>57</v>
      </c>
      <c r="H157" s="100" t="s">
        <v>58</v>
      </c>
      <c r="I157" s="14">
        <v>1</v>
      </c>
      <c r="J157" s="109">
        <v>74336.28</v>
      </c>
      <c r="K157" s="109">
        <v>9663.72</v>
      </c>
      <c r="L157" s="109">
        <v>84000</v>
      </c>
      <c r="M157" s="110">
        <v>43232.11</v>
      </c>
      <c r="N157" s="109">
        <v>1117.63</v>
      </c>
      <c r="O157" s="109">
        <v>1024.09</v>
      </c>
      <c r="P157" s="109">
        <v>45373.83</v>
      </c>
      <c r="R157" s="85"/>
      <c r="T157" s="119">
        <f>P157/J157</f>
        <v>0.610386072587975</v>
      </c>
    </row>
    <row r="158" s="3" customFormat="1" spans="1:20">
      <c r="A158" s="14">
        <v>155</v>
      </c>
      <c r="B158" s="14" t="s">
        <v>620</v>
      </c>
      <c r="C158" s="95">
        <v>45408</v>
      </c>
      <c r="D158" s="96">
        <v>45440</v>
      </c>
      <c r="E158" s="97" t="s">
        <v>621</v>
      </c>
      <c r="F158" s="98" t="s">
        <v>622</v>
      </c>
      <c r="G158" s="99" t="s">
        <v>57</v>
      </c>
      <c r="H158" s="100" t="s">
        <v>58</v>
      </c>
      <c r="I158" s="14">
        <v>1</v>
      </c>
      <c r="J158" s="109">
        <v>63716.81</v>
      </c>
      <c r="K158" s="109">
        <v>8283.19</v>
      </c>
      <c r="L158" s="109">
        <v>72000</v>
      </c>
      <c r="M158" s="110">
        <v>43486.11</v>
      </c>
      <c r="N158" s="109">
        <v>962.85</v>
      </c>
      <c r="O158" s="109">
        <v>857.59</v>
      </c>
      <c r="P158" s="109">
        <v>45306.55</v>
      </c>
      <c r="R158" s="85"/>
      <c r="T158" s="119">
        <f>P158/J158</f>
        <v>0.711061178360938</v>
      </c>
    </row>
    <row r="159" s="3" customFormat="1" spans="1:20">
      <c r="A159" s="14">
        <v>156</v>
      </c>
      <c r="B159" s="14" t="s">
        <v>623</v>
      </c>
      <c r="C159" s="95">
        <v>45411</v>
      </c>
      <c r="D159" s="96" t="s">
        <v>451</v>
      </c>
      <c r="E159" s="97" t="s">
        <v>624</v>
      </c>
      <c r="F159" s="98" t="s">
        <v>625</v>
      </c>
      <c r="G159" s="99" t="s">
        <v>20</v>
      </c>
      <c r="H159" s="100" t="s">
        <v>21</v>
      </c>
      <c r="I159" s="14">
        <v>1</v>
      </c>
      <c r="J159" s="109">
        <v>55752.21</v>
      </c>
      <c r="K159" s="109">
        <v>7247.79</v>
      </c>
      <c r="L159" s="109">
        <v>63000</v>
      </c>
      <c r="M159" s="110">
        <v>41378.2</v>
      </c>
      <c r="N159" s="109">
        <v>1521.71</v>
      </c>
      <c r="O159" s="109">
        <v>1538.7</v>
      </c>
      <c r="P159" s="109">
        <v>44438.61</v>
      </c>
      <c r="R159" s="85"/>
      <c r="T159" s="119">
        <f>P159/J159</f>
        <v>0.797073515112674</v>
      </c>
    </row>
    <row r="160" s="3" customFormat="1" spans="1:20">
      <c r="A160" s="14">
        <v>157</v>
      </c>
      <c r="B160" s="14" t="s">
        <v>626</v>
      </c>
      <c r="C160" s="95">
        <v>45428</v>
      </c>
      <c r="D160" s="96" t="s">
        <v>451</v>
      </c>
      <c r="E160" s="97" t="s">
        <v>627</v>
      </c>
      <c r="F160" s="98" t="s">
        <v>628</v>
      </c>
      <c r="G160" s="99" t="s">
        <v>20</v>
      </c>
      <c r="H160" s="100" t="s">
        <v>21</v>
      </c>
      <c r="I160" s="14">
        <v>1</v>
      </c>
      <c r="J160" s="109">
        <v>46017.7</v>
      </c>
      <c r="K160" s="109">
        <v>5982.3</v>
      </c>
      <c r="L160" s="109">
        <v>52000</v>
      </c>
      <c r="M160" s="110">
        <v>31498.27</v>
      </c>
      <c r="N160" s="109">
        <v>1064.4</v>
      </c>
      <c r="O160" s="109">
        <v>1013.61</v>
      </c>
      <c r="P160" s="109">
        <v>33576.28</v>
      </c>
      <c r="R160" s="85"/>
      <c r="T160" s="119">
        <f>P160/J160</f>
        <v>0.729638378276185</v>
      </c>
    </row>
    <row r="161" s="3" customFormat="1" spans="1:20">
      <c r="A161" s="14">
        <v>158</v>
      </c>
      <c r="B161" s="14" t="s">
        <v>637</v>
      </c>
      <c r="C161" s="95">
        <v>45410</v>
      </c>
      <c r="D161" s="96" t="s">
        <v>451</v>
      </c>
      <c r="E161" s="97" t="s">
        <v>638</v>
      </c>
      <c r="F161" s="98" t="s">
        <v>639</v>
      </c>
      <c r="G161" s="99" t="s">
        <v>20</v>
      </c>
      <c r="H161" s="100" t="s">
        <v>21</v>
      </c>
      <c r="I161" s="14">
        <v>1</v>
      </c>
      <c r="J161" s="109">
        <v>51327.43</v>
      </c>
      <c r="K161" s="109">
        <v>6672.57</v>
      </c>
      <c r="L161" s="109">
        <v>58000</v>
      </c>
      <c r="M161" s="110">
        <v>41137.08</v>
      </c>
      <c r="N161" s="109">
        <v>1019.11</v>
      </c>
      <c r="O161" s="109">
        <v>934.82</v>
      </c>
      <c r="P161" s="109">
        <v>43091.01</v>
      </c>
      <c r="R161" s="85"/>
      <c r="T161" s="119">
        <f>P161/J161</f>
        <v>0.839531805897938</v>
      </c>
    </row>
    <row r="162" s="3" customFormat="1" spans="1:20">
      <c r="A162" s="14">
        <v>159</v>
      </c>
      <c r="B162" s="14" t="s">
        <v>648</v>
      </c>
      <c r="C162" s="95">
        <v>45428</v>
      </c>
      <c r="D162" s="96" t="s">
        <v>451</v>
      </c>
      <c r="E162" s="97" t="s">
        <v>649</v>
      </c>
      <c r="F162" s="98" t="s">
        <v>650</v>
      </c>
      <c r="G162" s="99" t="s">
        <v>20</v>
      </c>
      <c r="H162" s="100" t="s">
        <v>21</v>
      </c>
      <c r="I162" s="14">
        <v>1</v>
      </c>
      <c r="J162" s="109">
        <v>52035.4</v>
      </c>
      <c r="K162" s="109">
        <v>6764.6</v>
      </c>
      <c r="L162" s="109">
        <v>58800</v>
      </c>
      <c r="M162" s="110">
        <v>29418.21</v>
      </c>
      <c r="N162" s="109">
        <v>1132.53</v>
      </c>
      <c r="O162" s="109">
        <v>1019.93</v>
      </c>
      <c r="P162" s="109">
        <v>31570.67</v>
      </c>
      <c r="R162" s="85"/>
      <c r="T162" s="119">
        <f t="shared" ref="T162:T181" si="4">P162/J162</f>
        <v>0.606715236166148</v>
      </c>
    </row>
    <row r="163" s="3" customFormat="1" spans="1:20">
      <c r="A163" s="14">
        <v>160</v>
      </c>
      <c r="B163" s="14" t="s">
        <v>651</v>
      </c>
      <c r="C163" s="95">
        <v>45422</v>
      </c>
      <c r="D163" s="96" t="s">
        <v>451</v>
      </c>
      <c r="E163" s="97" t="s">
        <v>652</v>
      </c>
      <c r="F163" s="98" t="s">
        <v>415</v>
      </c>
      <c r="G163" s="99" t="s">
        <v>57</v>
      </c>
      <c r="H163" s="100" t="s">
        <v>58</v>
      </c>
      <c r="I163" s="14">
        <v>1</v>
      </c>
      <c r="J163" s="109">
        <v>74070.79</v>
      </c>
      <c r="K163" s="109">
        <v>9629.21</v>
      </c>
      <c r="L163" s="109">
        <v>83700</v>
      </c>
      <c r="M163" s="110">
        <v>56717.4</v>
      </c>
      <c r="N163" s="109">
        <v>886.15</v>
      </c>
      <c r="O163" s="109">
        <v>1321.92</v>
      </c>
      <c r="P163" s="109">
        <v>58925.47</v>
      </c>
      <c r="R163" s="85"/>
      <c r="T163" s="119">
        <f t="shared" si="4"/>
        <v>0.795529114783304</v>
      </c>
    </row>
    <row r="164" s="3" customFormat="1" spans="1:20">
      <c r="A164" s="14">
        <v>161</v>
      </c>
      <c r="B164" s="14" t="s">
        <v>653</v>
      </c>
      <c r="C164" s="95">
        <v>45422</v>
      </c>
      <c r="D164" s="96" t="s">
        <v>451</v>
      </c>
      <c r="E164" s="97" t="s">
        <v>652</v>
      </c>
      <c r="F164" s="98" t="s">
        <v>415</v>
      </c>
      <c r="G164" s="99" t="s">
        <v>57</v>
      </c>
      <c r="H164" s="100" t="s">
        <v>58</v>
      </c>
      <c r="I164" s="14">
        <v>1</v>
      </c>
      <c r="J164" s="109">
        <v>74070.8</v>
      </c>
      <c r="K164" s="109">
        <v>9629.2</v>
      </c>
      <c r="L164" s="109">
        <v>83700</v>
      </c>
      <c r="M164" s="110">
        <v>56901.76</v>
      </c>
      <c r="N164" s="109">
        <v>886.15</v>
      </c>
      <c r="O164" s="109">
        <v>1332.68</v>
      </c>
      <c r="P164" s="109">
        <v>59120.59</v>
      </c>
      <c r="R164" s="85"/>
      <c r="T164" s="119">
        <f t="shared" si="4"/>
        <v>0.798163243815377</v>
      </c>
    </row>
    <row r="165" s="3" customFormat="1" spans="1:20">
      <c r="A165" s="14">
        <v>162</v>
      </c>
      <c r="B165" s="14" t="s">
        <v>654</v>
      </c>
      <c r="C165" s="95">
        <v>45428</v>
      </c>
      <c r="D165" s="96" t="s">
        <v>451</v>
      </c>
      <c r="E165" s="97" t="s">
        <v>655</v>
      </c>
      <c r="F165" s="98" t="s">
        <v>656</v>
      </c>
      <c r="G165" s="99" t="s">
        <v>20</v>
      </c>
      <c r="H165" s="100" t="s">
        <v>21</v>
      </c>
      <c r="I165" s="14">
        <v>1</v>
      </c>
      <c r="J165" s="109">
        <v>55309.73</v>
      </c>
      <c r="K165" s="109">
        <v>7190.27</v>
      </c>
      <c r="L165" s="109">
        <v>62500</v>
      </c>
      <c r="M165" s="110">
        <v>36413.79</v>
      </c>
      <c r="N165" s="109">
        <v>1119.4</v>
      </c>
      <c r="O165" s="109">
        <v>1192.38</v>
      </c>
      <c r="P165" s="109">
        <v>38725.57</v>
      </c>
      <c r="R165" s="85"/>
      <c r="T165" s="119">
        <f t="shared" si="4"/>
        <v>0.700158362732922</v>
      </c>
    </row>
    <row r="166" s="3" customFormat="1" spans="1:20">
      <c r="A166" s="14">
        <v>163</v>
      </c>
      <c r="B166" s="14" t="s">
        <v>657</v>
      </c>
      <c r="C166" s="95">
        <v>45425</v>
      </c>
      <c r="D166" s="96" t="s">
        <v>451</v>
      </c>
      <c r="E166" s="97" t="s">
        <v>658</v>
      </c>
      <c r="F166" s="98" t="s">
        <v>659</v>
      </c>
      <c r="G166" s="99" t="s">
        <v>20</v>
      </c>
      <c r="H166" s="100" t="s">
        <v>21</v>
      </c>
      <c r="I166" s="14">
        <v>1</v>
      </c>
      <c r="J166" s="109">
        <v>50442.48</v>
      </c>
      <c r="K166" s="109">
        <v>6557.52</v>
      </c>
      <c r="L166" s="109">
        <v>57000</v>
      </c>
      <c r="M166" s="110">
        <v>34987.09</v>
      </c>
      <c r="N166" s="109">
        <v>1067.52</v>
      </c>
      <c r="O166" s="109">
        <v>1127.24</v>
      </c>
      <c r="P166" s="109">
        <v>37181.85</v>
      </c>
      <c r="R166" s="85"/>
      <c r="T166" s="119">
        <f t="shared" si="4"/>
        <v>0.737113837384681</v>
      </c>
    </row>
    <row r="167" s="3" customFormat="1" spans="1:20">
      <c r="A167" s="14">
        <v>164</v>
      </c>
      <c r="B167" s="14" t="s">
        <v>660</v>
      </c>
      <c r="C167" s="95">
        <v>45404</v>
      </c>
      <c r="D167" s="96" t="s">
        <v>451</v>
      </c>
      <c r="E167" s="97" t="s">
        <v>661</v>
      </c>
      <c r="F167" s="98" t="s">
        <v>662</v>
      </c>
      <c r="G167" s="99" t="s">
        <v>20</v>
      </c>
      <c r="H167" s="100" t="s">
        <v>21</v>
      </c>
      <c r="I167" s="14">
        <v>1</v>
      </c>
      <c r="J167" s="109">
        <v>61061.94</v>
      </c>
      <c r="K167" s="109">
        <v>7938.06</v>
      </c>
      <c r="L167" s="109">
        <v>69000</v>
      </c>
      <c r="M167" s="110">
        <v>44907.04</v>
      </c>
      <c r="N167" s="109">
        <v>890.02</v>
      </c>
      <c r="O167" s="109">
        <v>1069.32</v>
      </c>
      <c r="P167" s="109">
        <v>46866.38</v>
      </c>
      <c r="R167" s="85"/>
      <c r="T167" s="119">
        <f t="shared" si="4"/>
        <v>0.767521962125671</v>
      </c>
    </row>
    <row r="168" s="3" customFormat="1" spans="1:20">
      <c r="A168" s="14">
        <v>165</v>
      </c>
      <c r="B168" s="14" t="s">
        <v>663</v>
      </c>
      <c r="C168" s="95">
        <v>45404</v>
      </c>
      <c r="D168" s="96" t="s">
        <v>451</v>
      </c>
      <c r="E168" s="97" t="s">
        <v>661</v>
      </c>
      <c r="F168" s="98" t="s">
        <v>662</v>
      </c>
      <c r="G168" s="99" t="s">
        <v>20</v>
      </c>
      <c r="H168" s="100" t="s">
        <v>21</v>
      </c>
      <c r="I168" s="14">
        <v>1</v>
      </c>
      <c r="J168" s="109">
        <v>61061.95</v>
      </c>
      <c r="K168" s="109">
        <v>7938.05</v>
      </c>
      <c r="L168" s="109">
        <v>69000</v>
      </c>
      <c r="M168" s="110">
        <v>44907.04</v>
      </c>
      <c r="N168" s="109">
        <v>890.02</v>
      </c>
      <c r="O168" s="109">
        <v>1069.32</v>
      </c>
      <c r="P168" s="109">
        <v>46866.38</v>
      </c>
      <c r="R168" s="85"/>
      <c r="T168" s="119">
        <f t="shared" si="4"/>
        <v>0.767521836430052</v>
      </c>
    </row>
    <row r="169" s="3" customFormat="1" spans="1:20">
      <c r="A169" s="14">
        <v>166</v>
      </c>
      <c r="B169" s="14" t="s">
        <v>664</v>
      </c>
      <c r="C169" s="95">
        <v>45426</v>
      </c>
      <c r="D169" s="96" t="s">
        <v>451</v>
      </c>
      <c r="E169" s="97" t="s">
        <v>665</v>
      </c>
      <c r="F169" s="98" t="s">
        <v>666</v>
      </c>
      <c r="G169" s="99" t="s">
        <v>20</v>
      </c>
      <c r="H169" s="100" t="s">
        <v>21</v>
      </c>
      <c r="I169" s="14">
        <v>1</v>
      </c>
      <c r="J169" s="109">
        <v>55929.2</v>
      </c>
      <c r="K169" s="109">
        <v>7270.8</v>
      </c>
      <c r="L169" s="109">
        <v>63200</v>
      </c>
      <c r="M169" s="110">
        <v>29801.92</v>
      </c>
      <c r="N169" s="109">
        <v>1365.25</v>
      </c>
      <c r="O169" s="109">
        <v>1036.13</v>
      </c>
      <c r="P169" s="109">
        <v>32203.3</v>
      </c>
      <c r="R169" s="85"/>
      <c r="T169" s="119">
        <f t="shared" si="4"/>
        <v>0.575786887708031</v>
      </c>
    </row>
    <row r="170" s="3" customFormat="1" spans="1:20">
      <c r="A170" s="14">
        <v>167</v>
      </c>
      <c r="B170" s="14" t="s">
        <v>668</v>
      </c>
      <c r="C170" s="95">
        <v>45429</v>
      </c>
      <c r="D170" s="96" t="s">
        <v>451</v>
      </c>
      <c r="E170" s="97" t="s">
        <v>669</v>
      </c>
      <c r="F170" s="98" t="s">
        <v>670</v>
      </c>
      <c r="G170" s="99" t="s">
        <v>20</v>
      </c>
      <c r="H170" s="100" t="s">
        <v>21</v>
      </c>
      <c r="I170" s="14">
        <v>1</v>
      </c>
      <c r="J170" s="109">
        <v>72566.37</v>
      </c>
      <c r="K170" s="109">
        <v>9433.63</v>
      </c>
      <c r="L170" s="109">
        <v>82000</v>
      </c>
      <c r="M170" s="110">
        <v>44893.31</v>
      </c>
      <c r="N170" s="109">
        <v>908.48</v>
      </c>
      <c r="O170" s="109">
        <v>1181.59</v>
      </c>
      <c r="P170" s="109">
        <v>46983.38</v>
      </c>
      <c r="R170" s="85"/>
      <c r="T170" s="119">
        <f t="shared" si="4"/>
        <v>0.647453910123932</v>
      </c>
    </row>
    <row r="171" s="3" customFormat="1" spans="1:20">
      <c r="A171" s="14">
        <v>168</v>
      </c>
      <c r="B171" s="14" t="s">
        <v>671</v>
      </c>
      <c r="C171" s="95">
        <v>45429</v>
      </c>
      <c r="D171" s="96" t="s">
        <v>451</v>
      </c>
      <c r="E171" s="97" t="s">
        <v>672</v>
      </c>
      <c r="F171" s="98" t="s">
        <v>673</v>
      </c>
      <c r="G171" s="99" t="s">
        <v>20</v>
      </c>
      <c r="H171" s="100" t="s">
        <v>21</v>
      </c>
      <c r="I171" s="14">
        <v>1</v>
      </c>
      <c r="J171" s="109">
        <v>86902.66</v>
      </c>
      <c r="K171" s="109">
        <v>11297.34</v>
      </c>
      <c r="L171" s="109">
        <v>98200</v>
      </c>
      <c r="M171" s="110">
        <v>70689.06</v>
      </c>
      <c r="N171" s="109">
        <v>1165.68</v>
      </c>
      <c r="O171" s="109">
        <v>2039.93</v>
      </c>
      <c r="P171" s="109">
        <v>73894.67</v>
      </c>
      <c r="R171" s="85"/>
      <c r="T171" s="119">
        <f t="shared" si="4"/>
        <v>0.850315398861209</v>
      </c>
    </row>
    <row r="172" s="3" customFormat="1" spans="1:20">
      <c r="A172" s="14">
        <v>169</v>
      </c>
      <c r="B172" s="14" t="s">
        <v>674</v>
      </c>
      <c r="C172" s="95">
        <v>45429</v>
      </c>
      <c r="D172" s="96" t="s">
        <v>451</v>
      </c>
      <c r="E172" s="97" t="s">
        <v>672</v>
      </c>
      <c r="F172" s="98" t="s">
        <v>673</v>
      </c>
      <c r="G172" s="99" t="s">
        <v>20</v>
      </c>
      <c r="H172" s="100" t="s">
        <v>21</v>
      </c>
      <c r="I172" s="14">
        <v>1</v>
      </c>
      <c r="J172" s="109">
        <v>86902.65</v>
      </c>
      <c r="K172" s="109">
        <v>11297.35</v>
      </c>
      <c r="L172" s="109">
        <v>98200</v>
      </c>
      <c r="M172" s="110">
        <v>70689.08</v>
      </c>
      <c r="N172" s="109">
        <v>1165.68</v>
      </c>
      <c r="O172" s="109">
        <v>2039.93</v>
      </c>
      <c r="P172" s="109">
        <v>73894.69</v>
      </c>
      <c r="R172" s="85"/>
      <c r="T172" s="119">
        <f t="shared" si="4"/>
        <v>0.850315726850677</v>
      </c>
    </row>
    <row r="173" s="3" customFormat="1" spans="1:20">
      <c r="A173" s="14">
        <v>170</v>
      </c>
      <c r="B173" s="14" t="s">
        <v>675</v>
      </c>
      <c r="C173" s="95">
        <v>45429</v>
      </c>
      <c r="D173" s="96" t="s">
        <v>451</v>
      </c>
      <c r="E173" s="97" t="s">
        <v>672</v>
      </c>
      <c r="F173" s="98" t="s">
        <v>673</v>
      </c>
      <c r="G173" s="99" t="s">
        <v>20</v>
      </c>
      <c r="H173" s="100" t="s">
        <v>21</v>
      </c>
      <c r="I173" s="14">
        <v>1</v>
      </c>
      <c r="J173" s="109">
        <v>73008.85</v>
      </c>
      <c r="K173" s="109">
        <v>9491.15</v>
      </c>
      <c r="L173" s="109">
        <v>82500</v>
      </c>
      <c r="M173" s="110">
        <v>60082.89</v>
      </c>
      <c r="N173" s="109">
        <v>1331.06</v>
      </c>
      <c r="O173" s="109">
        <v>1756.5</v>
      </c>
      <c r="P173" s="109">
        <v>63170.45</v>
      </c>
      <c r="R173" s="85"/>
      <c r="T173" s="119">
        <f t="shared" si="4"/>
        <v>0.865243734150038</v>
      </c>
    </row>
    <row r="174" s="3" customFormat="1" spans="1:20">
      <c r="A174" s="14">
        <v>171</v>
      </c>
      <c r="B174" s="14" t="s">
        <v>678</v>
      </c>
      <c r="C174" s="95">
        <v>45432</v>
      </c>
      <c r="D174" s="96" t="s">
        <v>451</v>
      </c>
      <c r="E174" s="97" t="s">
        <v>679</v>
      </c>
      <c r="F174" s="98" t="s">
        <v>680</v>
      </c>
      <c r="G174" s="99" t="s">
        <v>20</v>
      </c>
      <c r="H174" s="100" t="s">
        <v>21</v>
      </c>
      <c r="I174" s="14">
        <v>1</v>
      </c>
      <c r="J174" s="109">
        <v>80707.96</v>
      </c>
      <c r="K174" s="109">
        <v>10492.04</v>
      </c>
      <c r="L174" s="109">
        <v>91200</v>
      </c>
      <c r="M174" s="110">
        <v>54537.24</v>
      </c>
      <c r="N174" s="109">
        <v>2400.03</v>
      </c>
      <c r="O174" s="109">
        <v>5102.11</v>
      </c>
      <c r="P174" s="109">
        <v>62039.38</v>
      </c>
      <c r="R174" s="85"/>
      <c r="T174" s="119">
        <f t="shared" si="4"/>
        <v>0.768689730232309</v>
      </c>
    </row>
    <row r="175" s="3" customFormat="1" spans="1:20">
      <c r="A175" s="14">
        <v>172</v>
      </c>
      <c r="B175" s="14" t="s">
        <v>681</v>
      </c>
      <c r="C175" s="95">
        <v>45434</v>
      </c>
      <c r="D175" s="96" t="s">
        <v>451</v>
      </c>
      <c r="E175" s="97" t="s">
        <v>682</v>
      </c>
      <c r="F175" s="98" t="s">
        <v>683</v>
      </c>
      <c r="G175" s="99" t="s">
        <v>20</v>
      </c>
      <c r="H175" s="100" t="s">
        <v>21</v>
      </c>
      <c r="I175" s="14">
        <v>1</v>
      </c>
      <c r="J175" s="109">
        <v>51327.43</v>
      </c>
      <c r="K175" s="109">
        <v>6672.57</v>
      </c>
      <c r="L175" s="109">
        <v>58000</v>
      </c>
      <c r="M175" s="110">
        <v>35214.44</v>
      </c>
      <c r="N175" s="109">
        <v>1324.43</v>
      </c>
      <c r="O175" s="109">
        <v>1097.83</v>
      </c>
      <c r="P175" s="109">
        <v>37636.7</v>
      </c>
      <c r="R175" s="85"/>
      <c r="T175" s="119">
        <f t="shared" si="4"/>
        <v>0.733266793213687</v>
      </c>
    </row>
    <row r="176" s="3" customFormat="1" spans="1:20">
      <c r="A176" s="14">
        <v>173</v>
      </c>
      <c r="B176" s="14" t="s">
        <v>687</v>
      </c>
      <c r="C176" s="95">
        <v>45429</v>
      </c>
      <c r="D176" s="96" t="s">
        <v>451</v>
      </c>
      <c r="E176" s="97" t="s">
        <v>688</v>
      </c>
      <c r="F176" s="98" t="s">
        <v>689</v>
      </c>
      <c r="G176" s="99" t="s">
        <v>57</v>
      </c>
      <c r="H176" s="100" t="s">
        <v>58</v>
      </c>
      <c r="I176" s="14">
        <v>1</v>
      </c>
      <c r="J176" s="109">
        <v>94601.77</v>
      </c>
      <c r="K176" s="109">
        <v>12298.23</v>
      </c>
      <c r="L176" s="109">
        <v>106900</v>
      </c>
      <c r="M176" s="110">
        <v>64797.56</v>
      </c>
      <c r="N176" s="109">
        <v>1387.21</v>
      </c>
      <c r="O176" s="109">
        <v>1681.7</v>
      </c>
      <c r="P176" s="109">
        <v>67866.47</v>
      </c>
      <c r="R176" s="85"/>
      <c r="T176" s="119">
        <f t="shared" si="4"/>
        <v>0.717391122808802</v>
      </c>
    </row>
    <row r="177" s="3" customFormat="1" spans="1:20">
      <c r="A177" s="14">
        <v>174</v>
      </c>
      <c r="B177" s="14" t="s">
        <v>690</v>
      </c>
      <c r="C177" s="95">
        <v>45429</v>
      </c>
      <c r="D177" s="96" t="s">
        <v>451</v>
      </c>
      <c r="E177" s="97" t="s">
        <v>688</v>
      </c>
      <c r="F177" s="98" t="s">
        <v>689</v>
      </c>
      <c r="G177" s="99" t="s">
        <v>57</v>
      </c>
      <c r="H177" s="100" t="s">
        <v>58</v>
      </c>
      <c r="I177" s="14">
        <v>1</v>
      </c>
      <c r="J177" s="109">
        <v>94601.77</v>
      </c>
      <c r="K177" s="109">
        <v>12298.23</v>
      </c>
      <c r="L177" s="109">
        <v>106900</v>
      </c>
      <c r="M177" s="110">
        <v>64799.32</v>
      </c>
      <c r="N177" s="109">
        <v>1387.21</v>
      </c>
      <c r="O177" s="109">
        <v>1681.71</v>
      </c>
      <c r="P177" s="109">
        <v>67868.24</v>
      </c>
      <c r="R177" s="85"/>
      <c r="T177" s="119">
        <f t="shared" si="4"/>
        <v>0.717409832818139</v>
      </c>
    </row>
    <row r="178" s="3" customFormat="1" spans="1:20">
      <c r="A178" s="14">
        <v>175</v>
      </c>
      <c r="B178" s="14" t="s">
        <v>691</v>
      </c>
      <c r="C178" s="95">
        <v>45432</v>
      </c>
      <c r="D178" s="96" t="s">
        <v>451</v>
      </c>
      <c r="E178" s="97" t="s">
        <v>688</v>
      </c>
      <c r="F178" s="98" t="s">
        <v>689</v>
      </c>
      <c r="G178" s="99" t="s">
        <v>57</v>
      </c>
      <c r="H178" s="100" t="s">
        <v>58</v>
      </c>
      <c r="I178" s="14">
        <v>1</v>
      </c>
      <c r="J178" s="109">
        <v>63716.82</v>
      </c>
      <c r="K178" s="109">
        <v>8283.18</v>
      </c>
      <c r="L178" s="109">
        <v>72000</v>
      </c>
      <c r="M178" s="110">
        <v>48117.59</v>
      </c>
      <c r="N178" s="109">
        <v>1165.67</v>
      </c>
      <c r="O178" s="109">
        <v>1202.12</v>
      </c>
      <c r="P178" s="109">
        <v>50485.38</v>
      </c>
      <c r="R178" s="85"/>
      <c r="T178" s="119">
        <f t="shared" si="4"/>
        <v>0.792339919035507</v>
      </c>
    </row>
    <row r="179" s="3" customFormat="1" spans="1:20">
      <c r="A179" s="14">
        <v>176</v>
      </c>
      <c r="B179" s="14" t="s">
        <v>692</v>
      </c>
      <c r="C179" s="95">
        <v>45432</v>
      </c>
      <c r="D179" s="96" t="s">
        <v>451</v>
      </c>
      <c r="E179" s="97" t="s">
        <v>688</v>
      </c>
      <c r="F179" s="98" t="s">
        <v>689</v>
      </c>
      <c r="G179" s="99" t="s">
        <v>57</v>
      </c>
      <c r="H179" s="100" t="s">
        <v>58</v>
      </c>
      <c r="I179" s="14">
        <v>1</v>
      </c>
      <c r="J179" s="109">
        <v>63716.81</v>
      </c>
      <c r="K179" s="109">
        <v>8283.19</v>
      </c>
      <c r="L179" s="109">
        <v>72000</v>
      </c>
      <c r="M179" s="110">
        <v>48117.61</v>
      </c>
      <c r="N179" s="109">
        <v>1165.67</v>
      </c>
      <c r="O179" s="109">
        <v>1202.12</v>
      </c>
      <c r="P179" s="109">
        <v>50485.4</v>
      </c>
      <c r="R179" s="85"/>
      <c r="T179" s="119">
        <f t="shared" si="4"/>
        <v>0.792340357277773</v>
      </c>
    </row>
    <row r="180" s="3" customFormat="1" spans="1:20">
      <c r="A180" s="14">
        <v>177</v>
      </c>
      <c r="B180" s="14" t="s">
        <v>696</v>
      </c>
      <c r="C180" s="95">
        <v>45429</v>
      </c>
      <c r="D180" s="96" t="s">
        <v>451</v>
      </c>
      <c r="E180" s="97" t="s">
        <v>697</v>
      </c>
      <c r="F180" s="98" t="s">
        <v>127</v>
      </c>
      <c r="G180" s="99" t="s">
        <v>20</v>
      </c>
      <c r="H180" s="100" t="s">
        <v>21</v>
      </c>
      <c r="I180" s="14">
        <v>1</v>
      </c>
      <c r="J180" s="109">
        <v>65929.2</v>
      </c>
      <c r="K180" s="109">
        <v>8570.8</v>
      </c>
      <c r="L180" s="109">
        <v>74500</v>
      </c>
      <c r="M180" s="110">
        <v>41943.16</v>
      </c>
      <c r="N180" s="109">
        <v>1082.87</v>
      </c>
      <c r="O180" s="109">
        <v>1274.85</v>
      </c>
      <c r="P180" s="109">
        <v>44300.88</v>
      </c>
      <c r="R180" s="85"/>
      <c r="T180" s="119">
        <f t="shared" si="4"/>
        <v>0.671946269634699</v>
      </c>
    </row>
    <row r="181" s="3" customFormat="1" spans="1:20">
      <c r="A181" s="14">
        <v>178</v>
      </c>
      <c r="B181" s="14" t="s">
        <v>698</v>
      </c>
      <c r="C181" s="95">
        <v>45429</v>
      </c>
      <c r="D181" s="96" t="s">
        <v>451</v>
      </c>
      <c r="E181" s="97" t="s">
        <v>697</v>
      </c>
      <c r="F181" s="98" t="s">
        <v>127</v>
      </c>
      <c r="G181" s="99" t="s">
        <v>20</v>
      </c>
      <c r="H181" s="100" t="s">
        <v>21</v>
      </c>
      <c r="I181" s="14">
        <v>1</v>
      </c>
      <c r="J181" s="109">
        <v>65929.21</v>
      </c>
      <c r="K181" s="109">
        <v>8570.79</v>
      </c>
      <c r="L181" s="109">
        <v>74500</v>
      </c>
      <c r="M181" s="110">
        <v>41943.16</v>
      </c>
      <c r="N181" s="109">
        <v>1082.87</v>
      </c>
      <c r="O181" s="109">
        <v>1274.85</v>
      </c>
      <c r="P181" s="109">
        <v>44300.88</v>
      </c>
      <c r="R181" s="85"/>
      <c r="T181" s="119">
        <f t="shared" si="4"/>
        <v>0.671946167715342</v>
      </c>
    </row>
    <row r="182" s="3" customFormat="1" spans="1:20">
      <c r="A182" s="14">
        <v>179</v>
      </c>
      <c r="B182" s="14" t="s">
        <v>699</v>
      </c>
      <c r="C182" s="95">
        <v>45429</v>
      </c>
      <c r="D182" s="96" t="s">
        <v>451</v>
      </c>
      <c r="E182" s="97" t="s">
        <v>697</v>
      </c>
      <c r="F182" s="98" t="s">
        <v>127</v>
      </c>
      <c r="G182" s="99" t="s">
        <v>20</v>
      </c>
      <c r="H182" s="100" t="s">
        <v>21</v>
      </c>
      <c r="I182" s="14">
        <v>1</v>
      </c>
      <c r="J182" s="109">
        <v>57964.6</v>
      </c>
      <c r="K182" s="109">
        <v>7535.4</v>
      </c>
      <c r="L182" s="109">
        <v>65500</v>
      </c>
      <c r="M182" s="110">
        <v>38874.62</v>
      </c>
      <c r="N182" s="109">
        <v>1003.3</v>
      </c>
      <c r="O182" s="109">
        <v>1178.27</v>
      </c>
      <c r="P182" s="109">
        <v>41056.19</v>
      </c>
      <c r="R182" s="85"/>
      <c r="T182" s="119">
        <f t="shared" ref="T182:T210" si="5">P182/J182</f>
        <v>0.708297650635043</v>
      </c>
    </row>
    <row r="183" s="3" customFormat="1" spans="1:20">
      <c r="A183" s="14">
        <v>180</v>
      </c>
      <c r="B183" s="14" t="s">
        <v>700</v>
      </c>
      <c r="C183" s="95">
        <v>45429</v>
      </c>
      <c r="D183" s="96" t="s">
        <v>451</v>
      </c>
      <c r="E183" s="97" t="s">
        <v>697</v>
      </c>
      <c r="F183" s="98" t="s">
        <v>127</v>
      </c>
      <c r="G183" s="99" t="s">
        <v>20</v>
      </c>
      <c r="H183" s="100" t="s">
        <v>21</v>
      </c>
      <c r="I183" s="14">
        <v>1</v>
      </c>
      <c r="J183" s="109">
        <v>57964.6</v>
      </c>
      <c r="K183" s="109">
        <v>7535.4</v>
      </c>
      <c r="L183" s="109">
        <v>65500</v>
      </c>
      <c r="M183" s="110">
        <v>38874.62</v>
      </c>
      <c r="N183" s="109">
        <v>1003.3</v>
      </c>
      <c r="O183" s="109">
        <v>1178.27</v>
      </c>
      <c r="P183" s="109">
        <v>41056.19</v>
      </c>
      <c r="R183" s="85"/>
      <c r="T183" s="119">
        <f t="shared" si="5"/>
        <v>0.708297650635043</v>
      </c>
    </row>
    <row r="184" s="3" customFormat="1" spans="1:20">
      <c r="A184" s="14">
        <v>181</v>
      </c>
      <c r="B184" s="14" t="s">
        <v>701</v>
      </c>
      <c r="C184" s="95">
        <v>45429</v>
      </c>
      <c r="D184" s="96" t="s">
        <v>451</v>
      </c>
      <c r="E184" s="97" t="s">
        <v>697</v>
      </c>
      <c r="F184" s="98" t="s">
        <v>127</v>
      </c>
      <c r="G184" s="99" t="s">
        <v>20</v>
      </c>
      <c r="H184" s="100" t="s">
        <v>21</v>
      </c>
      <c r="I184" s="14">
        <v>1</v>
      </c>
      <c r="J184" s="109">
        <v>57964.61</v>
      </c>
      <c r="K184" s="109">
        <v>7535.39</v>
      </c>
      <c r="L184" s="109">
        <v>65500</v>
      </c>
      <c r="M184" s="110">
        <v>38874.62</v>
      </c>
      <c r="N184" s="109">
        <v>1003.3</v>
      </c>
      <c r="O184" s="109">
        <v>1178.27</v>
      </c>
      <c r="P184" s="109">
        <v>41056.19</v>
      </c>
      <c r="R184" s="85"/>
      <c r="T184" s="119">
        <f t="shared" si="5"/>
        <v>0.708297528440198</v>
      </c>
    </row>
    <row r="185" s="3" customFormat="1" spans="1:20">
      <c r="A185" s="14">
        <v>182</v>
      </c>
      <c r="B185" s="14" t="s">
        <v>705</v>
      </c>
      <c r="C185" s="95">
        <v>45429</v>
      </c>
      <c r="D185" s="96" t="s">
        <v>451</v>
      </c>
      <c r="E185" s="97" t="s">
        <v>706</v>
      </c>
      <c r="F185" s="98" t="s">
        <v>415</v>
      </c>
      <c r="G185" s="99" t="s">
        <v>20</v>
      </c>
      <c r="H185" s="100" t="s">
        <v>21</v>
      </c>
      <c r="I185" s="14">
        <v>1</v>
      </c>
      <c r="J185" s="109">
        <v>62123.89</v>
      </c>
      <c r="K185" s="109">
        <v>8076.11</v>
      </c>
      <c r="L185" s="109">
        <v>70200</v>
      </c>
      <c r="M185" s="110">
        <v>51058.85</v>
      </c>
      <c r="N185" s="109">
        <v>1038.14</v>
      </c>
      <c r="O185" s="109">
        <v>1467.94</v>
      </c>
      <c r="P185" s="109">
        <v>53564.93</v>
      </c>
      <c r="R185" s="85"/>
      <c r="T185" s="119">
        <f t="shared" si="5"/>
        <v>0.862227558512514</v>
      </c>
    </row>
    <row r="186" s="3" customFormat="1" spans="1:20">
      <c r="A186" s="14">
        <v>183</v>
      </c>
      <c r="B186" s="14" t="s">
        <v>707</v>
      </c>
      <c r="C186" s="95">
        <v>45429</v>
      </c>
      <c r="D186" s="96" t="s">
        <v>451</v>
      </c>
      <c r="E186" s="97" t="s">
        <v>706</v>
      </c>
      <c r="F186" s="98" t="s">
        <v>415</v>
      </c>
      <c r="G186" s="99" t="s">
        <v>20</v>
      </c>
      <c r="H186" s="100" t="s">
        <v>21</v>
      </c>
      <c r="I186" s="14">
        <v>1</v>
      </c>
      <c r="J186" s="109">
        <v>61061.95</v>
      </c>
      <c r="K186" s="109">
        <v>7938.05</v>
      </c>
      <c r="L186" s="109">
        <v>69000</v>
      </c>
      <c r="M186" s="110">
        <v>49818.68</v>
      </c>
      <c r="N186" s="109">
        <v>1024.88</v>
      </c>
      <c r="O186" s="109">
        <v>1463.94</v>
      </c>
      <c r="P186" s="109">
        <v>52307.5</v>
      </c>
      <c r="R186" s="85"/>
      <c r="T186" s="119">
        <f t="shared" si="5"/>
        <v>0.85663002901152</v>
      </c>
    </row>
    <row r="187" s="3" customFormat="1" spans="1:20">
      <c r="A187" s="14">
        <v>184</v>
      </c>
      <c r="B187" s="14" t="s">
        <v>708</v>
      </c>
      <c r="C187" s="95">
        <v>45429</v>
      </c>
      <c r="D187" s="96" t="s">
        <v>451</v>
      </c>
      <c r="E187" s="97" t="s">
        <v>706</v>
      </c>
      <c r="F187" s="98" t="s">
        <v>415</v>
      </c>
      <c r="G187" s="99" t="s">
        <v>20</v>
      </c>
      <c r="H187" s="100" t="s">
        <v>21</v>
      </c>
      <c r="I187" s="14">
        <v>1</v>
      </c>
      <c r="J187" s="109">
        <v>57539.82</v>
      </c>
      <c r="K187" s="109">
        <v>7480.18</v>
      </c>
      <c r="L187" s="109">
        <v>65020</v>
      </c>
      <c r="M187" s="110">
        <v>44783.64</v>
      </c>
      <c r="N187" s="109">
        <v>1053.22</v>
      </c>
      <c r="O187" s="109">
        <v>1207.7</v>
      </c>
      <c r="P187" s="109">
        <v>47044.56</v>
      </c>
      <c r="R187" s="85"/>
      <c r="T187" s="119">
        <f t="shared" si="5"/>
        <v>0.817600055057524</v>
      </c>
    </row>
    <row r="188" s="3" customFormat="1" spans="1:20">
      <c r="A188" s="14">
        <v>185</v>
      </c>
      <c r="B188" s="14" t="s">
        <v>712</v>
      </c>
      <c r="C188" s="95">
        <v>45432</v>
      </c>
      <c r="D188" s="96" t="s">
        <v>451</v>
      </c>
      <c r="E188" s="97" t="s">
        <v>713</v>
      </c>
      <c r="F188" s="98" t="s">
        <v>714</v>
      </c>
      <c r="G188" s="99" t="s">
        <v>57</v>
      </c>
      <c r="H188" s="100" t="s">
        <v>58</v>
      </c>
      <c r="I188" s="14">
        <v>1</v>
      </c>
      <c r="J188" s="109">
        <v>157522.12</v>
      </c>
      <c r="K188" s="109">
        <v>20477.88</v>
      </c>
      <c r="L188" s="109">
        <v>178000</v>
      </c>
      <c r="M188" s="110">
        <v>106626.75</v>
      </c>
      <c r="N188" s="109">
        <v>1342.06</v>
      </c>
      <c r="O188" s="109">
        <v>2325.06</v>
      </c>
      <c r="P188" s="109">
        <v>110293.87</v>
      </c>
      <c r="R188" s="85"/>
      <c r="T188" s="119">
        <f t="shared" si="5"/>
        <v>0.700180203262881</v>
      </c>
    </row>
    <row r="189" s="3" customFormat="1" spans="1:20">
      <c r="A189" s="14">
        <v>186</v>
      </c>
      <c r="B189" s="14" t="s">
        <v>715</v>
      </c>
      <c r="C189" s="95">
        <v>45432</v>
      </c>
      <c r="D189" s="96" t="s">
        <v>451</v>
      </c>
      <c r="E189" s="97" t="s">
        <v>716</v>
      </c>
      <c r="F189" s="98" t="s">
        <v>97</v>
      </c>
      <c r="G189" s="99" t="s">
        <v>20</v>
      </c>
      <c r="H189" s="100" t="s">
        <v>21</v>
      </c>
      <c r="I189" s="14">
        <v>1</v>
      </c>
      <c r="J189" s="109">
        <v>87610.62</v>
      </c>
      <c r="K189" s="109">
        <v>11389.38</v>
      </c>
      <c r="L189" s="109">
        <v>99000</v>
      </c>
      <c r="M189" s="110">
        <v>75203.36</v>
      </c>
      <c r="N189" s="109">
        <v>1050.64</v>
      </c>
      <c r="O189" s="109">
        <v>1602.63</v>
      </c>
      <c r="P189" s="109">
        <v>77856.63</v>
      </c>
      <c r="R189" s="85"/>
      <c r="T189" s="119">
        <f t="shared" si="5"/>
        <v>0.888666579462627</v>
      </c>
    </row>
    <row r="190" s="3" customFormat="1" spans="1:20">
      <c r="A190" s="14">
        <v>187</v>
      </c>
      <c r="B190" s="14" t="s">
        <v>717</v>
      </c>
      <c r="C190" s="95">
        <v>45432</v>
      </c>
      <c r="D190" s="96" t="s">
        <v>451</v>
      </c>
      <c r="E190" s="97" t="s">
        <v>718</v>
      </c>
      <c r="F190" s="98" t="s">
        <v>97</v>
      </c>
      <c r="G190" s="99" t="s">
        <v>57</v>
      </c>
      <c r="H190" s="100" t="s">
        <v>58</v>
      </c>
      <c r="I190" s="14">
        <v>1</v>
      </c>
      <c r="J190" s="109">
        <v>82300.88</v>
      </c>
      <c r="K190" s="109">
        <v>10699.12</v>
      </c>
      <c r="L190" s="109">
        <v>93000</v>
      </c>
      <c r="M190" s="110">
        <v>69472.31</v>
      </c>
      <c r="N190" s="109">
        <v>1167.97</v>
      </c>
      <c r="O190" s="109">
        <v>1202.93</v>
      </c>
      <c r="P190" s="109">
        <v>71843.21</v>
      </c>
      <c r="R190" s="85"/>
      <c r="T190" s="119">
        <f t="shared" si="5"/>
        <v>0.872933679445469</v>
      </c>
    </row>
    <row r="191" s="3" customFormat="1" spans="1:20">
      <c r="A191" s="14">
        <v>188</v>
      </c>
      <c r="B191" s="14" t="s">
        <v>719</v>
      </c>
      <c r="C191" s="95">
        <v>45432</v>
      </c>
      <c r="D191" s="96" t="s">
        <v>451</v>
      </c>
      <c r="E191" s="97" t="s">
        <v>718</v>
      </c>
      <c r="F191" s="98" t="s">
        <v>97</v>
      </c>
      <c r="G191" s="99" t="s">
        <v>57</v>
      </c>
      <c r="H191" s="100" t="s">
        <v>58</v>
      </c>
      <c r="I191" s="14">
        <v>1</v>
      </c>
      <c r="J191" s="109">
        <v>82300.89</v>
      </c>
      <c r="K191" s="109">
        <v>10699.11</v>
      </c>
      <c r="L191" s="109">
        <v>93000</v>
      </c>
      <c r="M191" s="110">
        <v>69472.31</v>
      </c>
      <c r="N191" s="109">
        <v>1167.97</v>
      </c>
      <c r="O191" s="109">
        <v>1202.93</v>
      </c>
      <c r="P191" s="109">
        <v>71843.21</v>
      </c>
      <c r="R191" s="85"/>
      <c r="T191" s="119">
        <f t="shared" si="5"/>
        <v>0.87293357337934</v>
      </c>
    </row>
    <row r="192" s="3" customFormat="1" spans="1:20">
      <c r="A192" s="14">
        <v>189</v>
      </c>
      <c r="B192" s="14" t="s">
        <v>720</v>
      </c>
      <c r="C192" s="95">
        <v>45429</v>
      </c>
      <c r="D192" s="96" t="s">
        <v>451</v>
      </c>
      <c r="E192" s="97" t="s">
        <v>721</v>
      </c>
      <c r="F192" s="98" t="s">
        <v>722</v>
      </c>
      <c r="G192" s="99" t="s">
        <v>20</v>
      </c>
      <c r="H192" s="100" t="s">
        <v>21</v>
      </c>
      <c r="I192" s="14">
        <v>1</v>
      </c>
      <c r="J192" s="109">
        <v>47787.61</v>
      </c>
      <c r="K192" s="109">
        <v>6212.39</v>
      </c>
      <c r="L192" s="109">
        <v>54000</v>
      </c>
      <c r="M192" s="110">
        <v>30246.26</v>
      </c>
      <c r="N192" s="109">
        <v>1223.28</v>
      </c>
      <c r="O192" s="109">
        <v>1075.08</v>
      </c>
      <c r="P192" s="109">
        <v>32544.62</v>
      </c>
      <c r="R192" s="85"/>
      <c r="T192" s="119">
        <f t="shared" si="5"/>
        <v>0.681026316235526</v>
      </c>
    </row>
    <row r="193" s="3" customFormat="1" spans="1:20">
      <c r="A193" s="14">
        <v>190</v>
      </c>
      <c r="B193" s="14" t="s">
        <v>723</v>
      </c>
      <c r="C193" s="95">
        <v>45429</v>
      </c>
      <c r="D193" s="96" t="s">
        <v>451</v>
      </c>
      <c r="E193" s="97" t="s">
        <v>724</v>
      </c>
      <c r="F193" s="98" t="s">
        <v>725</v>
      </c>
      <c r="G193" s="99" t="s">
        <v>57</v>
      </c>
      <c r="H193" s="100" t="s">
        <v>58</v>
      </c>
      <c r="I193" s="14">
        <v>1</v>
      </c>
      <c r="J193" s="109">
        <v>168141.59</v>
      </c>
      <c r="K193" s="109">
        <v>21858.41</v>
      </c>
      <c r="L193" s="109">
        <v>190000</v>
      </c>
      <c r="M193" s="110">
        <v>105516.68</v>
      </c>
      <c r="N193" s="109">
        <v>1757.09</v>
      </c>
      <c r="O193" s="109">
        <v>2256.18</v>
      </c>
      <c r="P193" s="109">
        <v>109529.95</v>
      </c>
      <c r="R193" s="85"/>
      <c r="T193" s="119">
        <f t="shared" si="5"/>
        <v>0.651414977103523</v>
      </c>
    </row>
    <row r="194" s="3" customFormat="1" spans="1:20">
      <c r="A194" s="14">
        <v>191</v>
      </c>
      <c r="B194" s="14" t="s">
        <v>726</v>
      </c>
      <c r="C194" s="95">
        <v>45433</v>
      </c>
      <c r="D194" s="96" t="s">
        <v>451</v>
      </c>
      <c r="E194" s="97" t="s">
        <v>727</v>
      </c>
      <c r="F194" s="98" t="s">
        <v>728</v>
      </c>
      <c r="G194" s="99" t="s">
        <v>20</v>
      </c>
      <c r="H194" s="100" t="s">
        <v>21</v>
      </c>
      <c r="I194" s="14">
        <v>1</v>
      </c>
      <c r="J194" s="109">
        <v>53982.3</v>
      </c>
      <c r="K194" s="109">
        <v>7017.7</v>
      </c>
      <c r="L194" s="109">
        <v>61000</v>
      </c>
      <c r="M194" s="110">
        <v>41253.56</v>
      </c>
      <c r="N194" s="109">
        <v>907.35</v>
      </c>
      <c r="O194" s="109">
        <v>1191.48</v>
      </c>
      <c r="P194" s="109">
        <v>43352.39</v>
      </c>
      <c r="R194" s="85"/>
      <c r="T194" s="119">
        <f t="shared" si="5"/>
        <v>0.803085270542381</v>
      </c>
    </row>
    <row r="195" s="3" customFormat="1" spans="1:20">
      <c r="A195" s="14">
        <v>192</v>
      </c>
      <c r="B195" s="14" t="s">
        <v>729</v>
      </c>
      <c r="C195" s="95">
        <v>45429</v>
      </c>
      <c r="D195" s="96" t="s">
        <v>451</v>
      </c>
      <c r="E195" s="97" t="s">
        <v>730</v>
      </c>
      <c r="F195" s="98" t="s">
        <v>731</v>
      </c>
      <c r="G195" s="99" t="s">
        <v>20</v>
      </c>
      <c r="H195" s="100" t="s">
        <v>21</v>
      </c>
      <c r="I195" s="14">
        <v>1</v>
      </c>
      <c r="J195" s="109">
        <v>48672.57</v>
      </c>
      <c r="K195" s="109">
        <v>6327.43</v>
      </c>
      <c r="L195" s="109">
        <v>55000</v>
      </c>
      <c r="M195" s="110">
        <v>35845.81</v>
      </c>
      <c r="N195" s="109">
        <v>1234.72</v>
      </c>
      <c r="O195" s="109">
        <v>1000.89</v>
      </c>
      <c r="P195" s="109">
        <v>38081.42</v>
      </c>
      <c r="R195" s="85"/>
      <c r="T195" s="119">
        <f t="shared" si="5"/>
        <v>0.782400025311998</v>
      </c>
    </row>
    <row r="196" s="3" customFormat="1" spans="1:20">
      <c r="A196" s="14">
        <v>193</v>
      </c>
      <c r="B196" s="14" t="s">
        <v>735</v>
      </c>
      <c r="C196" s="95">
        <v>45429</v>
      </c>
      <c r="D196" s="96" t="s">
        <v>451</v>
      </c>
      <c r="E196" s="97" t="s">
        <v>736</v>
      </c>
      <c r="F196" s="98" t="s">
        <v>737</v>
      </c>
      <c r="G196" s="99" t="s">
        <v>20</v>
      </c>
      <c r="H196" s="100" t="s">
        <v>21</v>
      </c>
      <c r="I196" s="14">
        <v>1</v>
      </c>
      <c r="J196" s="109">
        <v>68141.59</v>
      </c>
      <c r="K196" s="109">
        <v>8858.41</v>
      </c>
      <c r="L196" s="109">
        <v>77000</v>
      </c>
      <c r="M196" s="110">
        <v>43949.41</v>
      </c>
      <c r="N196" s="109">
        <v>1011.36</v>
      </c>
      <c r="O196" s="109">
        <v>1374.87</v>
      </c>
      <c r="P196" s="109">
        <v>46335.64</v>
      </c>
      <c r="R196" s="85"/>
      <c r="T196" s="119">
        <f t="shared" si="5"/>
        <v>0.679990590181415</v>
      </c>
    </row>
    <row r="197" s="3" customFormat="1" spans="1:20">
      <c r="A197" s="14">
        <v>194</v>
      </c>
      <c r="B197" s="14" t="s">
        <v>739</v>
      </c>
      <c r="C197" s="95">
        <v>45429</v>
      </c>
      <c r="D197" s="96" t="s">
        <v>451</v>
      </c>
      <c r="E197" s="97" t="s">
        <v>740</v>
      </c>
      <c r="F197" s="98" t="s">
        <v>741</v>
      </c>
      <c r="G197" s="99" t="s">
        <v>57</v>
      </c>
      <c r="H197" s="100" t="s">
        <v>58</v>
      </c>
      <c r="I197" s="14">
        <v>1</v>
      </c>
      <c r="J197" s="109">
        <v>83185.84</v>
      </c>
      <c r="K197" s="109">
        <v>10814.16</v>
      </c>
      <c r="L197" s="109">
        <v>94000</v>
      </c>
      <c r="M197" s="110">
        <v>60833.79</v>
      </c>
      <c r="N197" s="109">
        <v>1387.21</v>
      </c>
      <c r="O197" s="109">
        <v>1611.79</v>
      </c>
      <c r="P197" s="109">
        <v>63832.79</v>
      </c>
      <c r="R197" s="85"/>
      <c r="T197" s="119">
        <f t="shared" si="5"/>
        <v>0.767351630998737</v>
      </c>
    </row>
    <row r="198" s="3" customFormat="1" spans="1:20">
      <c r="A198" s="14">
        <v>195</v>
      </c>
      <c r="B198" s="14" t="s">
        <v>742</v>
      </c>
      <c r="C198" s="95">
        <v>45429</v>
      </c>
      <c r="D198" s="96" t="s">
        <v>451</v>
      </c>
      <c r="E198" s="97" t="s">
        <v>743</v>
      </c>
      <c r="F198" s="98" t="s">
        <v>741</v>
      </c>
      <c r="G198" s="99" t="s">
        <v>20</v>
      </c>
      <c r="H198" s="100" t="s">
        <v>21</v>
      </c>
      <c r="I198" s="14">
        <v>1</v>
      </c>
      <c r="J198" s="109">
        <v>53982.3</v>
      </c>
      <c r="K198" s="109">
        <v>7017.7</v>
      </c>
      <c r="L198" s="109">
        <v>61000</v>
      </c>
      <c r="M198" s="110">
        <v>42269.31</v>
      </c>
      <c r="N198" s="109">
        <v>920.51</v>
      </c>
      <c r="O198" s="109">
        <v>1169.99</v>
      </c>
      <c r="P198" s="109">
        <v>44359.81</v>
      </c>
      <c r="R198" s="85"/>
      <c r="T198" s="119">
        <f t="shared" si="5"/>
        <v>0.821747313471267</v>
      </c>
    </row>
    <row r="199" s="3" customFormat="1" spans="1:20">
      <c r="A199" s="14">
        <v>196</v>
      </c>
      <c r="B199" s="14" t="s">
        <v>744</v>
      </c>
      <c r="C199" s="95">
        <v>45434</v>
      </c>
      <c r="D199" s="96" t="s">
        <v>451</v>
      </c>
      <c r="E199" s="97" t="s">
        <v>745</v>
      </c>
      <c r="F199" s="98" t="s">
        <v>124</v>
      </c>
      <c r="G199" s="99" t="s">
        <v>20</v>
      </c>
      <c r="H199" s="100" t="s">
        <v>21</v>
      </c>
      <c r="I199" s="14">
        <v>1</v>
      </c>
      <c r="J199" s="109">
        <v>53539.82</v>
      </c>
      <c r="K199" s="109">
        <v>6960.18</v>
      </c>
      <c r="L199" s="109">
        <v>60500</v>
      </c>
      <c r="M199" s="110">
        <v>43241.57</v>
      </c>
      <c r="N199" s="109">
        <v>1420.37</v>
      </c>
      <c r="O199" s="109">
        <v>1163.05</v>
      </c>
      <c r="P199" s="109">
        <v>45824.99</v>
      </c>
      <c r="R199" s="85"/>
      <c r="T199" s="119">
        <f t="shared" si="5"/>
        <v>0.855904820001263</v>
      </c>
    </row>
    <row r="200" s="3" customFormat="1" spans="1:20">
      <c r="A200" s="14">
        <v>197</v>
      </c>
      <c r="B200" s="14" t="s">
        <v>746</v>
      </c>
      <c r="C200" s="95">
        <v>45434</v>
      </c>
      <c r="D200" s="96" t="s">
        <v>451</v>
      </c>
      <c r="E200" s="97" t="s">
        <v>745</v>
      </c>
      <c r="F200" s="98" t="s">
        <v>124</v>
      </c>
      <c r="G200" s="99" t="s">
        <v>20</v>
      </c>
      <c r="H200" s="100" t="s">
        <v>21</v>
      </c>
      <c r="I200" s="14">
        <v>1</v>
      </c>
      <c r="J200" s="109">
        <v>53539.82</v>
      </c>
      <c r="K200" s="109">
        <v>6960.18</v>
      </c>
      <c r="L200" s="109">
        <v>60500</v>
      </c>
      <c r="M200" s="110">
        <v>43241.57</v>
      </c>
      <c r="N200" s="109">
        <v>1420.37</v>
      </c>
      <c r="O200" s="109">
        <v>1163.05</v>
      </c>
      <c r="P200" s="109">
        <v>45824.99</v>
      </c>
      <c r="R200" s="85"/>
      <c r="T200" s="119">
        <f t="shared" si="5"/>
        <v>0.855904820001263</v>
      </c>
    </row>
    <row r="201" s="3" customFormat="1" spans="1:20">
      <c r="A201" s="14">
        <v>198</v>
      </c>
      <c r="B201" s="14" t="s">
        <v>747</v>
      </c>
      <c r="C201" s="95">
        <v>45434</v>
      </c>
      <c r="D201" s="96" t="s">
        <v>451</v>
      </c>
      <c r="E201" s="97" t="s">
        <v>745</v>
      </c>
      <c r="F201" s="98" t="s">
        <v>124</v>
      </c>
      <c r="G201" s="99" t="s">
        <v>20</v>
      </c>
      <c r="H201" s="100" t="s">
        <v>21</v>
      </c>
      <c r="I201" s="14">
        <v>1</v>
      </c>
      <c r="J201" s="109">
        <v>53539.83</v>
      </c>
      <c r="K201" s="109">
        <v>6960.17</v>
      </c>
      <c r="L201" s="109">
        <v>60500</v>
      </c>
      <c r="M201" s="110">
        <v>43241.57</v>
      </c>
      <c r="N201" s="109">
        <v>1420.37</v>
      </c>
      <c r="O201" s="109">
        <v>1163.05</v>
      </c>
      <c r="P201" s="109">
        <v>45824.99</v>
      </c>
      <c r="R201" s="85"/>
      <c r="T201" s="119">
        <f t="shared" si="5"/>
        <v>0.855904660138069</v>
      </c>
    </row>
    <row r="202" s="3" customFormat="1" spans="1:20">
      <c r="A202" s="14">
        <v>199</v>
      </c>
      <c r="B202" s="14" t="s">
        <v>748</v>
      </c>
      <c r="C202" s="95">
        <v>45429</v>
      </c>
      <c r="D202" s="96" t="s">
        <v>451</v>
      </c>
      <c r="E202" s="97" t="s">
        <v>749</v>
      </c>
      <c r="F202" s="98" t="s">
        <v>750</v>
      </c>
      <c r="G202" s="99" t="s">
        <v>20</v>
      </c>
      <c r="H202" s="100" t="s">
        <v>21</v>
      </c>
      <c r="I202" s="14">
        <v>1</v>
      </c>
      <c r="J202" s="109">
        <v>52654.86</v>
      </c>
      <c r="K202" s="109">
        <v>6845.14</v>
      </c>
      <c r="L202" s="109">
        <v>59500</v>
      </c>
      <c r="M202" s="110">
        <v>42395.06</v>
      </c>
      <c r="N202" s="109">
        <v>1445.6</v>
      </c>
      <c r="O202" s="109">
        <v>957.29</v>
      </c>
      <c r="P202" s="109">
        <v>44797.95</v>
      </c>
      <c r="R202" s="85"/>
      <c r="T202" s="119">
        <f t="shared" si="5"/>
        <v>0.850784713889658</v>
      </c>
    </row>
    <row r="203" s="3" customFormat="1" spans="1:20">
      <c r="A203" s="14">
        <v>200</v>
      </c>
      <c r="B203" s="14" t="s">
        <v>751</v>
      </c>
      <c r="C203" s="95">
        <v>45429</v>
      </c>
      <c r="D203" s="96" t="s">
        <v>451</v>
      </c>
      <c r="E203" s="97" t="s">
        <v>749</v>
      </c>
      <c r="F203" s="98" t="s">
        <v>750</v>
      </c>
      <c r="G203" s="99" t="s">
        <v>20</v>
      </c>
      <c r="H203" s="100" t="s">
        <v>21</v>
      </c>
      <c r="I203" s="14">
        <v>1</v>
      </c>
      <c r="J203" s="109">
        <v>52654.87</v>
      </c>
      <c r="K203" s="109">
        <v>6845.13</v>
      </c>
      <c r="L203" s="109">
        <v>59500</v>
      </c>
      <c r="M203" s="110">
        <v>42395.06</v>
      </c>
      <c r="N203" s="109">
        <v>1445.6</v>
      </c>
      <c r="O203" s="109">
        <v>957.29</v>
      </c>
      <c r="P203" s="109">
        <v>44797.95</v>
      </c>
      <c r="R203" s="85"/>
      <c r="T203" s="119">
        <f t="shared" si="5"/>
        <v>0.850784552312065</v>
      </c>
    </row>
    <row r="204" s="3" customFormat="1" spans="1:20">
      <c r="A204" s="14">
        <v>201</v>
      </c>
      <c r="B204" s="14" t="s">
        <v>752</v>
      </c>
      <c r="C204" s="95">
        <v>45429</v>
      </c>
      <c r="D204" s="96" t="s">
        <v>451</v>
      </c>
      <c r="E204" s="97" t="s">
        <v>749</v>
      </c>
      <c r="F204" s="98" t="s">
        <v>750</v>
      </c>
      <c r="G204" s="99" t="s">
        <v>20</v>
      </c>
      <c r="H204" s="100" t="s">
        <v>21</v>
      </c>
      <c r="I204" s="14">
        <v>1</v>
      </c>
      <c r="J204" s="109">
        <v>52654.87</v>
      </c>
      <c r="K204" s="109">
        <v>6845.13</v>
      </c>
      <c r="L204" s="109">
        <v>59500</v>
      </c>
      <c r="M204" s="110">
        <v>42395.06</v>
      </c>
      <c r="N204" s="109">
        <v>1445.6</v>
      </c>
      <c r="O204" s="109">
        <v>957.29</v>
      </c>
      <c r="P204" s="109">
        <v>44797.95</v>
      </c>
      <c r="R204" s="85"/>
      <c r="T204" s="119">
        <f t="shared" si="5"/>
        <v>0.850784552312065</v>
      </c>
    </row>
    <row r="205" s="3" customFormat="1" spans="1:20">
      <c r="A205" s="14">
        <v>202</v>
      </c>
      <c r="B205" s="14" t="s">
        <v>753</v>
      </c>
      <c r="C205" s="95">
        <v>45429</v>
      </c>
      <c r="D205" s="96" t="s">
        <v>451</v>
      </c>
      <c r="E205" s="97" t="s">
        <v>749</v>
      </c>
      <c r="F205" s="98" t="s">
        <v>750</v>
      </c>
      <c r="G205" s="99" t="s">
        <v>20</v>
      </c>
      <c r="H205" s="100" t="s">
        <v>21</v>
      </c>
      <c r="I205" s="14">
        <v>1</v>
      </c>
      <c r="J205" s="109">
        <v>52654.87</v>
      </c>
      <c r="K205" s="109">
        <v>6845.13</v>
      </c>
      <c r="L205" s="109">
        <v>59500</v>
      </c>
      <c r="M205" s="110">
        <v>42395.06</v>
      </c>
      <c r="N205" s="109">
        <v>1445.6</v>
      </c>
      <c r="O205" s="109">
        <v>957.29</v>
      </c>
      <c r="P205" s="109">
        <v>44797.95</v>
      </c>
      <c r="R205" s="85"/>
      <c r="T205" s="119">
        <f t="shared" si="5"/>
        <v>0.850784552312065</v>
      </c>
    </row>
    <row r="206" s="3" customFormat="1" spans="1:20">
      <c r="A206" s="14">
        <v>203</v>
      </c>
      <c r="B206" s="14" t="s">
        <v>754</v>
      </c>
      <c r="C206" s="95">
        <v>45429</v>
      </c>
      <c r="D206" s="96" t="s">
        <v>451</v>
      </c>
      <c r="E206" s="97" t="s">
        <v>749</v>
      </c>
      <c r="F206" s="98" t="s">
        <v>750</v>
      </c>
      <c r="G206" s="99" t="s">
        <v>20</v>
      </c>
      <c r="H206" s="100" t="s">
        <v>21</v>
      </c>
      <c r="I206" s="14">
        <v>1</v>
      </c>
      <c r="J206" s="109">
        <v>54867.26</v>
      </c>
      <c r="K206" s="109">
        <v>7132.74</v>
      </c>
      <c r="L206" s="109">
        <v>62000</v>
      </c>
      <c r="M206" s="110">
        <v>45662.92</v>
      </c>
      <c r="N206" s="109">
        <v>1445.6</v>
      </c>
      <c r="O206" s="109">
        <v>1051.4</v>
      </c>
      <c r="P206" s="109">
        <v>48159.92</v>
      </c>
      <c r="R206" s="85"/>
      <c r="T206" s="119">
        <f t="shared" si="5"/>
        <v>0.877753326847377</v>
      </c>
    </row>
    <row r="207" s="3" customFormat="1" spans="1:20">
      <c r="A207" s="14">
        <v>204</v>
      </c>
      <c r="B207" s="14" t="s">
        <v>755</v>
      </c>
      <c r="C207" s="95">
        <v>45429</v>
      </c>
      <c r="D207" s="96" t="s">
        <v>451</v>
      </c>
      <c r="E207" s="97" t="s">
        <v>749</v>
      </c>
      <c r="F207" s="98" t="s">
        <v>750</v>
      </c>
      <c r="G207" s="99" t="s">
        <v>20</v>
      </c>
      <c r="H207" s="100" t="s">
        <v>21</v>
      </c>
      <c r="I207" s="14">
        <v>1</v>
      </c>
      <c r="J207" s="109">
        <v>55752.21</v>
      </c>
      <c r="K207" s="109">
        <v>7247.79</v>
      </c>
      <c r="L207" s="109">
        <v>63000</v>
      </c>
      <c r="M207" s="110">
        <v>46954.92</v>
      </c>
      <c r="N207" s="109">
        <v>1458.35</v>
      </c>
      <c r="O207" s="109">
        <v>1051.17</v>
      </c>
      <c r="P207" s="109">
        <v>49464.44</v>
      </c>
      <c r="R207" s="85"/>
      <c r="T207" s="119">
        <f t="shared" si="5"/>
        <v>0.887219358658607</v>
      </c>
    </row>
    <row r="208" s="3" customFormat="1" spans="1:20">
      <c r="A208" s="14">
        <v>205</v>
      </c>
      <c r="B208" s="14" t="s">
        <v>756</v>
      </c>
      <c r="C208" s="95">
        <v>45435</v>
      </c>
      <c r="D208" s="96" t="s">
        <v>451</v>
      </c>
      <c r="E208" s="97" t="s">
        <v>757</v>
      </c>
      <c r="F208" s="98" t="s">
        <v>758</v>
      </c>
      <c r="G208" s="99" t="s">
        <v>20</v>
      </c>
      <c r="H208" s="100" t="s">
        <v>21</v>
      </c>
      <c r="I208" s="14">
        <v>1</v>
      </c>
      <c r="J208" s="109">
        <v>53097.35</v>
      </c>
      <c r="K208" s="109">
        <v>6902.65</v>
      </c>
      <c r="L208" s="109">
        <v>60000</v>
      </c>
      <c r="M208" s="110">
        <v>39736.16</v>
      </c>
      <c r="N208" s="109">
        <v>1082.74</v>
      </c>
      <c r="O208" s="109">
        <v>1137.99</v>
      </c>
      <c r="P208" s="109">
        <v>41956.89</v>
      </c>
      <c r="R208" s="85"/>
      <c r="T208" s="119">
        <f t="shared" si="5"/>
        <v>0.790188022566098</v>
      </c>
    </row>
    <row r="209" s="3" customFormat="1" spans="1:20">
      <c r="A209" s="14">
        <v>206</v>
      </c>
      <c r="B209" s="14" t="s">
        <v>759</v>
      </c>
      <c r="C209" s="95">
        <v>45435</v>
      </c>
      <c r="D209" s="96" t="s">
        <v>451</v>
      </c>
      <c r="E209" s="97" t="s">
        <v>760</v>
      </c>
      <c r="F209" s="98" t="s">
        <v>761</v>
      </c>
      <c r="G209" s="99" t="s">
        <v>20</v>
      </c>
      <c r="H209" s="100" t="s">
        <v>21</v>
      </c>
      <c r="I209" s="14">
        <v>1</v>
      </c>
      <c r="J209" s="109">
        <v>60017.7</v>
      </c>
      <c r="K209" s="109">
        <v>7802.3</v>
      </c>
      <c r="L209" s="109">
        <v>67820</v>
      </c>
      <c r="M209" s="110">
        <v>45372.7</v>
      </c>
      <c r="N209" s="109">
        <v>849.76</v>
      </c>
      <c r="O209" s="109">
        <v>1320.54</v>
      </c>
      <c r="P209" s="109">
        <v>47543</v>
      </c>
      <c r="R209" s="85"/>
      <c r="T209" s="119">
        <f t="shared" si="5"/>
        <v>0.792149649186823</v>
      </c>
    </row>
    <row r="210" s="3" customFormat="1" spans="1:20">
      <c r="A210" s="14">
        <v>207</v>
      </c>
      <c r="B210" s="14" t="s">
        <v>762</v>
      </c>
      <c r="C210" s="95">
        <v>45435</v>
      </c>
      <c r="D210" s="96" t="s">
        <v>451</v>
      </c>
      <c r="E210" s="97" t="s">
        <v>760</v>
      </c>
      <c r="F210" s="98" t="s">
        <v>761</v>
      </c>
      <c r="G210" s="99" t="s">
        <v>20</v>
      </c>
      <c r="H210" s="100" t="s">
        <v>21</v>
      </c>
      <c r="I210" s="14">
        <v>1</v>
      </c>
      <c r="J210" s="109">
        <v>60017.7</v>
      </c>
      <c r="K210" s="109">
        <v>7802.3</v>
      </c>
      <c r="L210" s="109">
        <v>67820</v>
      </c>
      <c r="M210" s="110">
        <v>45182.46</v>
      </c>
      <c r="N210" s="109">
        <v>849.76</v>
      </c>
      <c r="O210" s="109">
        <v>1311.35</v>
      </c>
      <c r="P210" s="109">
        <v>47343.57</v>
      </c>
      <c r="R210" s="85"/>
      <c r="T210" s="119">
        <f t="shared" si="5"/>
        <v>0.788826796095152</v>
      </c>
    </row>
    <row r="211" s="3" customFormat="1" spans="1:20">
      <c r="A211" s="14">
        <v>208</v>
      </c>
      <c r="B211" s="14" t="s">
        <v>766</v>
      </c>
      <c r="C211" s="95">
        <v>45433</v>
      </c>
      <c r="D211" s="96" t="s">
        <v>451</v>
      </c>
      <c r="E211" s="97" t="s">
        <v>764</v>
      </c>
      <c r="F211" s="98" t="s">
        <v>765</v>
      </c>
      <c r="G211" s="99" t="s">
        <v>194</v>
      </c>
      <c r="H211" s="100" t="s">
        <v>195</v>
      </c>
      <c r="I211" s="14">
        <v>1</v>
      </c>
      <c r="J211" s="109">
        <v>97345.14</v>
      </c>
      <c r="K211" s="109">
        <v>12654.86</v>
      </c>
      <c r="L211" s="109">
        <v>110000</v>
      </c>
      <c r="M211" s="110">
        <v>76303.35</v>
      </c>
      <c r="N211" s="109">
        <v>1473.79</v>
      </c>
      <c r="O211" s="109">
        <v>1964.22</v>
      </c>
      <c r="P211" s="109">
        <v>79741.36</v>
      </c>
      <c r="R211" s="85"/>
      <c r="T211" s="119">
        <f>P211/J211</f>
        <v>0.819161182571621</v>
      </c>
    </row>
    <row r="212" s="3" customFormat="1" spans="1:20">
      <c r="A212" s="14">
        <v>209</v>
      </c>
      <c r="B212" s="14" t="s">
        <v>767</v>
      </c>
      <c r="C212" s="95">
        <v>45436</v>
      </c>
      <c r="D212" s="96" t="s">
        <v>451</v>
      </c>
      <c r="E212" s="97" t="s">
        <v>768</v>
      </c>
      <c r="F212" s="98" t="s">
        <v>769</v>
      </c>
      <c r="G212" s="99" t="s">
        <v>20</v>
      </c>
      <c r="H212" s="100" t="s">
        <v>21</v>
      </c>
      <c r="I212" s="14">
        <v>1</v>
      </c>
      <c r="J212" s="109">
        <v>53097.34</v>
      </c>
      <c r="K212" s="109">
        <v>6902.66</v>
      </c>
      <c r="L212" s="109">
        <v>60000</v>
      </c>
      <c r="M212" s="110">
        <v>40215.35</v>
      </c>
      <c r="N212" s="109">
        <v>1107.31</v>
      </c>
      <c r="O212" s="109">
        <v>1066.77</v>
      </c>
      <c r="P212" s="109">
        <v>42389.43</v>
      </c>
      <c r="R212" s="85"/>
      <c r="T212" s="119">
        <f>P212/J212</f>
        <v>0.79833434217232</v>
      </c>
    </row>
    <row r="213" s="3" customFormat="1" spans="1:20">
      <c r="A213" s="14">
        <v>210</v>
      </c>
      <c r="B213" s="14" t="s">
        <v>770</v>
      </c>
      <c r="C213" s="95">
        <v>45436</v>
      </c>
      <c r="D213" s="96" t="s">
        <v>451</v>
      </c>
      <c r="E213" s="97" t="s">
        <v>768</v>
      </c>
      <c r="F213" s="98" t="s">
        <v>769</v>
      </c>
      <c r="G213" s="99" t="s">
        <v>20</v>
      </c>
      <c r="H213" s="100" t="s">
        <v>21</v>
      </c>
      <c r="I213" s="14">
        <v>1</v>
      </c>
      <c r="J213" s="109">
        <v>53097.34</v>
      </c>
      <c r="K213" s="109">
        <v>6902.66</v>
      </c>
      <c r="L213" s="109">
        <v>60000</v>
      </c>
      <c r="M213" s="110">
        <v>40095.88</v>
      </c>
      <c r="N213" s="109">
        <v>1107.31</v>
      </c>
      <c r="O213" s="109">
        <v>1066.77</v>
      </c>
      <c r="P213" s="109">
        <v>42269.96</v>
      </c>
      <c r="R213" s="85"/>
      <c r="T213" s="119">
        <f>P213/J213</f>
        <v>0.796084323621485</v>
      </c>
    </row>
    <row r="214" s="3" customFormat="1" spans="1:20">
      <c r="A214" s="14">
        <v>211</v>
      </c>
      <c r="B214" s="14" t="s">
        <v>771</v>
      </c>
      <c r="C214" s="95">
        <v>45436</v>
      </c>
      <c r="D214" s="96" t="s">
        <v>451</v>
      </c>
      <c r="E214" s="97" t="s">
        <v>768</v>
      </c>
      <c r="F214" s="98" t="s">
        <v>769</v>
      </c>
      <c r="G214" s="99" t="s">
        <v>20</v>
      </c>
      <c r="H214" s="100" t="s">
        <v>21</v>
      </c>
      <c r="I214" s="14">
        <v>1</v>
      </c>
      <c r="J214" s="109">
        <v>53097.35</v>
      </c>
      <c r="K214" s="109">
        <v>6902.65</v>
      </c>
      <c r="L214" s="109">
        <v>60000</v>
      </c>
      <c r="M214" s="110">
        <v>40095.88</v>
      </c>
      <c r="N214" s="109">
        <v>1107.31</v>
      </c>
      <c r="O214" s="109">
        <v>1066.77</v>
      </c>
      <c r="P214" s="109">
        <v>42269.96</v>
      </c>
      <c r="R214" s="85"/>
      <c r="T214" s="119">
        <f>P214/J214</f>
        <v>0.796084173692284</v>
      </c>
    </row>
    <row r="215" s="3" customFormat="1" spans="1:20">
      <c r="A215" s="14">
        <v>212</v>
      </c>
      <c r="B215" s="14" t="s">
        <v>772</v>
      </c>
      <c r="C215" s="95">
        <v>45436</v>
      </c>
      <c r="D215" s="96" t="s">
        <v>451</v>
      </c>
      <c r="E215" s="97" t="s">
        <v>768</v>
      </c>
      <c r="F215" s="98" t="s">
        <v>769</v>
      </c>
      <c r="G215" s="99" t="s">
        <v>20</v>
      </c>
      <c r="H215" s="100" t="s">
        <v>21</v>
      </c>
      <c r="I215" s="14">
        <v>1</v>
      </c>
      <c r="J215" s="109">
        <v>53097.35</v>
      </c>
      <c r="K215" s="109">
        <v>6902.65</v>
      </c>
      <c r="L215" s="109">
        <v>60000</v>
      </c>
      <c r="M215" s="110">
        <v>40095.88</v>
      </c>
      <c r="N215" s="109">
        <v>1107.31</v>
      </c>
      <c r="O215" s="109">
        <v>1066.77</v>
      </c>
      <c r="P215" s="109">
        <v>42269.96</v>
      </c>
      <c r="R215" s="85"/>
      <c r="T215" s="119">
        <f>P215/J215</f>
        <v>0.796084173692284</v>
      </c>
    </row>
    <row r="216" s="80" customFormat="1" ht="19.5" customHeight="1" spans="1:16382">
      <c r="A216" s="128"/>
      <c r="B216" s="129"/>
      <c r="C216" s="130"/>
      <c r="D216" s="131"/>
      <c r="E216" s="129"/>
      <c r="F216" s="132"/>
      <c r="G216" s="132"/>
      <c r="H216" s="132"/>
      <c r="I216" s="132"/>
      <c r="J216" s="135">
        <f>SUM(J4:J215)</f>
        <v>15591690.22</v>
      </c>
      <c r="K216" s="135">
        <f>SUM(K4:K215)</f>
        <v>2026919.78</v>
      </c>
      <c r="L216" s="135">
        <f>SUM(L4:L215)</f>
        <v>17618610</v>
      </c>
      <c r="M216" s="136">
        <f>SUM(M4:M215)</f>
        <v>11282363.01</v>
      </c>
      <c r="N216" s="135">
        <f>SUM(N4:N215)</f>
        <v>265955.03</v>
      </c>
      <c r="O216" s="135">
        <f>SUM(O4:O215)</f>
        <v>276719.73</v>
      </c>
      <c r="P216" s="135">
        <f>SUM(P4:P215)</f>
        <v>11825037.77</v>
      </c>
      <c r="R216" s="139"/>
      <c r="S216" s="80"/>
      <c r="T216" s="99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140"/>
      <c r="BL216" s="140"/>
      <c r="BM216" s="140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140"/>
      <c r="BX216" s="140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140"/>
      <c r="CQ216" s="140"/>
      <c r="CR216" s="140"/>
      <c r="CS216" s="140"/>
      <c r="CT216" s="140"/>
      <c r="CU216" s="140"/>
      <c r="CV216" s="140"/>
      <c r="CW216" s="140"/>
      <c r="CX216" s="140"/>
      <c r="CY216" s="140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140"/>
      <c r="DN216" s="140"/>
      <c r="DO216" s="140"/>
      <c r="DP216" s="140"/>
      <c r="DQ216" s="140"/>
      <c r="DR216" s="140"/>
      <c r="DS216" s="140"/>
      <c r="DT216" s="140"/>
      <c r="DU216" s="140"/>
      <c r="DV216" s="140"/>
      <c r="DW216" s="140"/>
      <c r="DX216" s="140"/>
      <c r="DY216" s="140"/>
      <c r="DZ216" s="140"/>
      <c r="EA216" s="140"/>
      <c r="EB216" s="140"/>
      <c r="EC216" s="140"/>
      <c r="ED216" s="140"/>
      <c r="EE216" s="140"/>
      <c r="EF216" s="140"/>
      <c r="EG216" s="140"/>
      <c r="EH216" s="140"/>
      <c r="EI216" s="140"/>
      <c r="EJ216" s="140"/>
      <c r="EK216" s="140"/>
      <c r="EL216" s="140"/>
      <c r="EM216" s="140"/>
      <c r="EN216" s="140"/>
      <c r="EO216" s="140"/>
      <c r="EP216" s="140"/>
      <c r="EQ216" s="140"/>
      <c r="ER216" s="140"/>
      <c r="ES216" s="140"/>
      <c r="ET216" s="140"/>
      <c r="EU216" s="140"/>
      <c r="EV216" s="140"/>
      <c r="EW216" s="140"/>
      <c r="EX216" s="140"/>
      <c r="EY216" s="140"/>
      <c r="EZ216" s="140"/>
      <c r="FA216" s="140"/>
      <c r="FB216" s="140"/>
      <c r="FC216" s="140"/>
      <c r="FD216" s="140"/>
      <c r="FE216" s="140"/>
      <c r="FF216" s="140"/>
      <c r="FG216" s="140"/>
      <c r="FH216" s="140"/>
      <c r="FI216" s="140"/>
      <c r="FJ216" s="140"/>
      <c r="FK216" s="140"/>
      <c r="FL216" s="140"/>
      <c r="FM216" s="140"/>
      <c r="FN216" s="140"/>
      <c r="FO216" s="140"/>
      <c r="FP216" s="140"/>
      <c r="FQ216" s="140"/>
      <c r="FR216" s="140"/>
      <c r="FS216" s="140"/>
      <c r="FT216" s="140"/>
      <c r="FU216" s="140"/>
      <c r="FV216" s="140"/>
      <c r="FW216" s="140"/>
      <c r="FX216" s="140"/>
      <c r="FY216" s="140"/>
      <c r="FZ216" s="140"/>
      <c r="GA216" s="140"/>
      <c r="GB216" s="140"/>
      <c r="GC216" s="140"/>
      <c r="GD216" s="140"/>
      <c r="GE216" s="140"/>
      <c r="GF216" s="140"/>
      <c r="GG216" s="140"/>
      <c r="GH216" s="140"/>
      <c r="GI216" s="140"/>
      <c r="GJ216" s="140"/>
      <c r="GK216" s="140"/>
      <c r="GL216" s="140"/>
      <c r="GM216" s="140"/>
      <c r="GN216" s="140"/>
      <c r="GO216" s="140"/>
      <c r="GP216" s="140"/>
      <c r="GQ216" s="140"/>
      <c r="GR216" s="140"/>
      <c r="GS216" s="140"/>
      <c r="GT216" s="140"/>
      <c r="GU216" s="140"/>
      <c r="GV216" s="140"/>
      <c r="GW216" s="140"/>
      <c r="GX216" s="140"/>
      <c r="GY216" s="140"/>
      <c r="GZ216" s="140"/>
      <c r="HA216" s="140"/>
      <c r="HB216" s="140"/>
      <c r="HC216" s="140"/>
      <c r="HD216" s="140"/>
      <c r="HE216" s="140"/>
      <c r="HF216" s="140"/>
      <c r="HG216" s="140"/>
      <c r="HH216" s="140"/>
      <c r="HI216" s="140"/>
      <c r="HJ216" s="140"/>
      <c r="HK216" s="140"/>
      <c r="HL216" s="140"/>
      <c r="HM216" s="140"/>
      <c r="HN216" s="140"/>
      <c r="HO216" s="140"/>
      <c r="HP216" s="140"/>
      <c r="HQ216" s="140"/>
      <c r="HR216" s="140"/>
      <c r="HS216" s="140"/>
      <c r="HT216" s="140"/>
      <c r="HU216" s="140"/>
      <c r="HV216" s="140"/>
      <c r="HW216" s="140"/>
      <c r="HX216" s="140"/>
      <c r="HY216" s="140"/>
      <c r="HZ216" s="140"/>
      <c r="IA216" s="140"/>
      <c r="IB216" s="140"/>
      <c r="IC216" s="140"/>
      <c r="ID216" s="140"/>
      <c r="IE216" s="140"/>
      <c r="IF216" s="140"/>
      <c r="IG216" s="140"/>
      <c r="IH216" s="140"/>
      <c r="II216" s="140"/>
      <c r="IJ216" s="140"/>
      <c r="IK216" s="140"/>
      <c r="IL216" s="140"/>
      <c r="IM216" s="140"/>
      <c r="IN216" s="140"/>
      <c r="IO216" s="140"/>
      <c r="IP216" s="140"/>
      <c r="IQ216" s="140"/>
      <c r="IR216" s="140"/>
      <c r="IS216" s="140"/>
      <c r="IT216" s="140"/>
      <c r="IU216" s="140"/>
      <c r="IV216" s="140"/>
      <c r="IW216" s="140"/>
      <c r="IX216" s="140"/>
      <c r="IY216" s="140"/>
      <c r="IZ216" s="140"/>
      <c r="JA216" s="140"/>
      <c r="JB216" s="140"/>
      <c r="JC216" s="140"/>
      <c r="JD216" s="140"/>
      <c r="JE216" s="140"/>
      <c r="JF216" s="140"/>
      <c r="JG216" s="140"/>
      <c r="JH216" s="140"/>
      <c r="JI216" s="140"/>
      <c r="JJ216" s="140"/>
      <c r="JK216" s="140"/>
      <c r="JL216" s="140"/>
      <c r="JM216" s="140"/>
      <c r="JN216" s="140"/>
      <c r="JO216" s="140"/>
      <c r="JP216" s="140"/>
      <c r="JQ216" s="140"/>
      <c r="JR216" s="140"/>
      <c r="JS216" s="140"/>
      <c r="JT216" s="140"/>
      <c r="JU216" s="140"/>
      <c r="JV216" s="140"/>
      <c r="JW216" s="140"/>
      <c r="JX216" s="140"/>
      <c r="JY216" s="140"/>
      <c r="JZ216" s="140"/>
      <c r="KA216" s="140"/>
      <c r="KB216" s="140"/>
      <c r="KC216" s="140"/>
      <c r="KD216" s="140"/>
      <c r="KE216" s="140"/>
      <c r="KF216" s="140"/>
      <c r="KG216" s="140"/>
      <c r="KH216" s="140"/>
      <c r="KI216" s="140"/>
      <c r="KJ216" s="140"/>
      <c r="KK216" s="140"/>
      <c r="KL216" s="140"/>
      <c r="KM216" s="140"/>
      <c r="KN216" s="140"/>
      <c r="KO216" s="140"/>
      <c r="KP216" s="140"/>
      <c r="KQ216" s="140"/>
      <c r="KR216" s="140"/>
      <c r="KS216" s="140"/>
      <c r="KT216" s="140"/>
      <c r="KU216" s="140"/>
      <c r="KV216" s="140"/>
      <c r="KW216" s="140"/>
      <c r="KX216" s="140"/>
      <c r="KY216" s="140"/>
      <c r="KZ216" s="140"/>
      <c r="LA216" s="140"/>
      <c r="LB216" s="140"/>
      <c r="LC216" s="140"/>
      <c r="LD216" s="140"/>
      <c r="LE216" s="140"/>
      <c r="LF216" s="140"/>
      <c r="LG216" s="140"/>
      <c r="LH216" s="140"/>
      <c r="LI216" s="140"/>
      <c r="LJ216" s="140"/>
      <c r="LK216" s="140"/>
      <c r="LL216" s="140"/>
      <c r="LM216" s="140"/>
      <c r="LN216" s="140"/>
      <c r="LO216" s="140"/>
      <c r="LP216" s="140"/>
      <c r="LQ216" s="140"/>
      <c r="LR216" s="140"/>
      <c r="LS216" s="140"/>
      <c r="LT216" s="140"/>
      <c r="LU216" s="140"/>
      <c r="LV216" s="140"/>
      <c r="LW216" s="140"/>
      <c r="LX216" s="140"/>
      <c r="LY216" s="140"/>
      <c r="LZ216" s="140"/>
      <c r="MA216" s="140"/>
      <c r="MB216" s="140"/>
      <c r="MC216" s="140"/>
      <c r="MD216" s="140"/>
      <c r="ME216" s="140"/>
      <c r="MF216" s="140"/>
      <c r="MG216" s="140"/>
      <c r="MH216" s="140"/>
      <c r="MI216" s="140"/>
      <c r="MJ216" s="140"/>
      <c r="MK216" s="140"/>
      <c r="ML216" s="140"/>
      <c r="MM216" s="140"/>
      <c r="MN216" s="140"/>
      <c r="MO216" s="140"/>
      <c r="MP216" s="140"/>
      <c r="MQ216" s="140"/>
      <c r="MR216" s="140"/>
      <c r="MS216" s="140"/>
      <c r="MT216" s="140"/>
      <c r="MU216" s="140"/>
      <c r="MV216" s="140"/>
      <c r="MW216" s="140"/>
      <c r="MX216" s="140"/>
      <c r="MY216" s="140"/>
      <c r="MZ216" s="140"/>
      <c r="NA216" s="140"/>
      <c r="NB216" s="140"/>
      <c r="NC216" s="140"/>
      <c r="ND216" s="140"/>
      <c r="NE216" s="140"/>
      <c r="NF216" s="140"/>
      <c r="NG216" s="140"/>
      <c r="NH216" s="140"/>
      <c r="NI216" s="140"/>
      <c r="NJ216" s="140"/>
      <c r="NK216" s="140"/>
      <c r="NL216" s="140"/>
      <c r="NM216" s="140"/>
      <c r="NN216" s="140"/>
      <c r="NO216" s="140"/>
      <c r="NP216" s="140"/>
      <c r="NQ216" s="140"/>
      <c r="NR216" s="140"/>
      <c r="NS216" s="140"/>
      <c r="NT216" s="140"/>
      <c r="NU216" s="140"/>
      <c r="NV216" s="140"/>
      <c r="NW216" s="140"/>
      <c r="NX216" s="140"/>
      <c r="NY216" s="140"/>
      <c r="NZ216" s="140"/>
      <c r="OA216" s="140"/>
      <c r="OB216" s="140"/>
      <c r="OC216" s="140"/>
      <c r="OD216" s="140"/>
      <c r="OE216" s="140"/>
      <c r="OF216" s="140"/>
      <c r="OG216" s="140"/>
      <c r="OH216" s="140"/>
      <c r="OI216" s="140"/>
      <c r="OJ216" s="140"/>
      <c r="OK216" s="140"/>
      <c r="OL216" s="140"/>
      <c r="OM216" s="140"/>
      <c r="ON216" s="140"/>
      <c r="OO216" s="140"/>
      <c r="OP216" s="140"/>
      <c r="OQ216" s="140"/>
      <c r="OR216" s="140"/>
      <c r="OS216" s="140"/>
      <c r="OT216" s="140"/>
      <c r="OU216" s="140"/>
      <c r="OV216" s="140"/>
      <c r="OW216" s="140"/>
      <c r="OX216" s="140"/>
      <c r="OY216" s="140"/>
      <c r="OZ216" s="140"/>
      <c r="PA216" s="140"/>
      <c r="PB216" s="140"/>
      <c r="PC216" s="140"/>
      <c r="PD216" s="140"/>
      <c r="PE216" s="140"/>
      <c r="PF216" s="140"/>
      <c r="PG216" s="140"/>
      <c r="PH216" s="140"/>
      <c r="PI216" s="140"/>
      <c r="PJ216" s="140"/>
      <c r="PK216" s="140"/>
      <c r="PL216" s="140"/>
      <c r="PM216" s="140"/>
      <c r="PN216" s="140"/>
      <c r="PO216" s="140"/>
      <c r="PP216" s="140"/>
      <c r="PQ216" s="140"/>
      <c r="PR216" s="140"/>
      <c r="PS216" s="140"/>
      <c r="PT216" s="140"/>
      <c r="PU216" s="140"/>
      <c r="PV216" s="140"/>
      <c r="PW216" s="140"/>
      <c r="PX216" s="140"/>
      <c r="PY216" s="140"/>
      <c r="PZ216" s="140"/>
      <c r="QA216" s="140"/>
      <c r="QB216" s="140"/>
      <c r="QC216" s="140"/>
      <c r="QD216" s="140"/>
      <c r="QE216" s="140"/>
      <c r="QF216" s="140"/>
      <c r="QG216" s="140"/>
      <c r="QH216" s="140"/>
      <c r="QI216" s="140"/>
      <c r="QJ216" s="140"/>
      <c r="QK216" s="140"/>
      <c r="QL216" s="140"/>
      <c r="QM216" s="140"/>
      <c r="QN216" s="140"/>
      <c r="QO216" s="140"/>
      <c r="QP216" s="140"/>
      <c r="QQ216" s="140"/>
      <c r="QR216" s="140"/>
      <c r="QS216" s="140"/>
      <c r="QT216" s="140"/>
      <c r="QU216" s="140"/>
      <c r="QV216" s="140"/>
      <c r="QW216" s="140"/>
      <c r="QX216" s="140"/>
      <c r="QY216" s="140"/>
      <c r="QZ216" s="140"/>
      <c r="RA216" s="140"/>
      <c r="RB216" s="140"/>
      <c r="RC216" s="140"/>
      <c r="RD216" s="140"/>
      <c r="RE216" s="140"/>
      <c r="RF216" s="140"/>
      <c r="RG216" s="140"/>
      <c r="RH216" s="140"/>
      <c r="RI216" s="140"/>
      <c r="RJ216" s="140"/>
      <c r="RK216" s="140"/>
      <c r="RL216" s="140"/>
      <c r="RM216" s="140"/>
      <c r="RN216" s="140"/>
      <c r="RO216" s="140"/>
      <c r="RP216" s="140"/>
      <c r="RQ216" s="140"/>
      <c r="RR216" s="140"/>
      <c r="RS216" s="140"/>
      <c r="RT216" s="140"/>
      <c r="RU216" s="140"/>
      <c r="RV216" s="140"/>
      <c r="RW216" s="140"/>
      <c r="RX216" s="140"/>
      <c r="RY216" s="140"/>
      <c r="RZ216" s="140"/>
      <c r="SA216" s="140"/>
      <c r="SB216" s="140"/>
      <c r="SC216" s="140"/>
      <c r="SD216" s="140"/>
      <c r="SE216" s="140"/>
      <c r="SF216" s="140"/>
      <c r="SG216" s="140"/>
      <c r="SH216" s="140"/>
      <c r="SI216" s="140"/>
      <c r="SJ216" s="140"/>
      <c r="SK216" s="140"/>
      <c r="SL216" s="140"/>
      <c r="SM216" s="140"/>
      <c r="SN216" s="140"/>
      <c r="SO216" s="140"/>
      <c r="SP216" s="140"/>
      <c r="SQ216" s="140"/>
      <c r="SR216" s="140"/>
      <c r="SS216" s="140"/>
      <c r="ST216" s="140"/>
      <c r="SU216" s="140"/>
      <c r="SV216" s="140"/>
      <c r="SW216" s="140"/>
      <c r="SX216" s="140"/>
      <c r="SY216" s="140"/>
      <c r="SZ216" s="140"/>
      <c r="TA216" s="140"/>
      <c r="TB216" s="140"/>
      <c r="TC216" s="140"/>
      <c r="TD216" s="140"/>
      <c r="TE216" s="140"/>
      <c r="TF216" s="140"/>
      <c r="TG216" s="140"/>
      <c r="TH216" s="140"/>
      <c r="TI216" s="140"/>
      <c r="TJ216" s="140"/>
      <c r="TK216" s="140"/>
      <c r="TL216" s="140"/>
      <c r="TM216" s="140"/>
      <c r="TN216" s="140"/>
      <c r="TO216" s="140"/>
      <c r="TP216" s="140"/>
      <c r="TQ216" s="140"/>
      <c r="TR216" s="140"/>
      <c r="TS216" s="140"/>
      <c r="TT216" s="140"/>
      <c r="TU216" s="140"/>
      <c r="TV216" s="140"/>
      <c r="TW216" s="140"/>
      <c r="TX216" s="140"/>
      <c r="TY216" s="140"/>
      <c r="TZ216" s="140"/>
      <c r="UA216" s="140"/>
      <c r="UB216" s="140"/>
      <c r="UC216" s="140"/>
      <c r="UD216" s="140"/>
      <c r="UE216" s="140"/>
      <c r="UF216" s="140"/>
      <c r="UG216" s="140"/>
      <c r="UH216" s="140"/>
      <c r="UI216" s="140"/>
      <c r="UJ216" s="140"/>
      <c r="UK216" s="140"/>
      <c r="UL216" s="140"/>
      <c r="UM216" s="140"/>
      <c r="UN216" s="140"/>
      <c r="UO216" s="140"/>
      <c r="UP216" s="140"/>
      <c r="UQ216" s="140"/>
      <c r="UR216" s="140"/>
      <c r="US216" s="140"/>
      <c r="UT216" s="140"/>
      <c r="UU216" s="140"/>
      <c r="UV216" s="140"/>
      <c r="UW216" s="140"/>
      <c r="UX216" s="140"/>
      <c r="UY216" s="140"/>
      <c r="UZ216" s="140"/>
      <c r="VA216" s="140"/>
      <c r="VB216" s="140"/>
      <c r="VC216" s="140"/>
      <c r="VD216" s="140"/>
      <c r="VE216" s="140"/>
      <c r="VF216" s="140"/>
      <c r="VG216" s="140"/>
      <c r="VH216" s="140"/>
      <c r="VI216" s="140"/>
      <c r="VJ216" s="140"/>
      <c r="VK216" s="140"/>
      <c r="VL216" s="140"/>
      <c r="VM216" s="140"/>
      <c r="VN216" s="140"/>
      <c r="VO216" s="140"/>
      <c r="VP216" s="140"/>
      <c r="VQ216" s="140"/>
      <c r="VR216" s="140"/>
      <c r="VS216" s="140"/>
      <c r="VT216" s="140"/>
      <c r="VU216" s="140"/>
      <c r="VV216" s="140"/>
      <c r="VW216" s="140"/>
      <c r="VX216" s="140"/>
      <c r="VY216" s="140"/>
      <c r="VZ216" s="140"/>
      <c r="WA216" s="140"/>
      <c r="WB216" s="140"/>
      <c r="WC216" s="140"/>
      <c r="WD216" s="140"/>
      <c r="WE216" s="140"/>
      <c r="WF216" s="140"/>
      <c r="WG216" s="140"/>
      <c r="WH216" s="140"/>
      <c r="WI216" s="140"/>
      <c r="WJ216" s="140"/>
      <c r="WK216" s="140"/>
      <c r="WL216" s="140"/>
      <c r="WM216" s="140"/>
      <c r="WN216" s="140"/>
      <c r="WO216" s="140"/>
      <c r="WP216" s="140"/>
      <c r="WQ216" s="140"/>
      <c r="WR216" s="140"/>
      <c r="WS216" s="140"/>
      <c r="WT216" s="140"/>
      <c r="WU216" s="140"/>
      <c r="WV216" s="140"/>
      <c r="WW216" s="140"/>
      <c r="WX216" s="140"/>
      <c r="WY216" s="140"/>
      <c r="WZ216" s="140"/>
      <c r="XA216" s="140"/>
      <c r="XB216" s="140"/>
      <c r="XC216" s="140"/>
      <c r="XD216" s="140"/>
      <c r="XE216" s="140"/>
      <c r="XF216" s="140"/>
      <c r="XG216" s="140"/>
      <c r="XH216" s="140"/>
      <c r="XI216" s="140"/>
      <c r="XJ216" s="140"/>
      <c r="XK216" s="140"/>
      <c r="XL216" s="140"/>
      <c r="XM216" s="140"/>
      <c r="XN216" s="140"/>
      <c r="XO216" s="140"/>
      <c r="XP216" s="140"/>
      <c r="XQ216" s="140"/>
      <c r="XR216" s="140"/>
      <c r="XS216" s="140"/>
      <c r="XT216" s="140"/>
      <c r="XU216" s="140"/>
      <c r="XV216" s="140"/>
      <c r="XW216" s="140"/>
      <c r="XX216" s="140"/>
      <c r="XY216" s="140"/>
      <c r="XZ216" s="140"/>
      <c r="YA216" s="140"/>
      <c r="YB216" s="140"/>
      <c r="YC216" s="140"/>
      <c r="YD216" s="140"/>
      <c r="YE216" s="140"/>
      <c r="YF216" s="140"/>
      <c r="YG216" s="140"/>
      <c r="YH216" s="140"/>
      <c r="YI216" s="140"/>
      <c r="YJ216" s="140"/>
      <c r="YK216" s="140"/>
      <c r="YL216" s="140"/>
      <c r="YM216" s="140"/>
      <c r="YN216" s="140"/>
      <c r="YO216" s="140"/>
      <c r="YP216" s="140"/>
      <c r="YQ216" s="140"/>
      <c r="YR216" s="140"/>
      <c r="YS216" s="140"/>
      <c r="YT216" s="140"/>
      <c r="YU216" s="140"/>
      <c r="YV216" s="140"/>
      <c r="YW216" s="140"/>
      <c r="YX216" s="140"/>
      <c r="YY216" s="140"/>
      <c r="YZ216" s="140"/>
      <c r="ZA216" s="140"/>
      <c r="ZB216" s="140"/>
      <c r="ZC216" s="140"/>
      <c r="ZD216" s="140"/>
      <c r="ZE216" s="140"/>
      <c r="ZF216" s="140"/>
      <c r="ZG216" s="140"/>
      <c r="ZH216" s="140"/>
      <c r="ZI216" s="140"/>
      <c r="ZJ216" s="140"/>
      <c r="ZK216" s="140"/>
      <c r="ZL216" s="140"/>
      <c r="ZM216" s="140"/>
      <c r="ZN216" s="140"/>
      <c r="ZO216" s="140"/>
      <c r="ZP216" s="140"/>
      <c r="ZQ216" s="140"/>
      <c r="ZR216" s="140"/>
      <c r="ZS216" s="140"/>
      <c r="ZT216" s="140"/>
      <c r="ZU216" s="140"/>
      <c r="ZV216" s="140"/>
      <c r="ZW216" s="140"/>
      <c r="ZX216" s="140"/>
      <c r="ZY216" s="140"/>
      <c r="ZZ216" s="140"/>
      <c r="AAA216" s="140"/>
      <c r="AAB216" s="140"/>
      <c r="AAC216" s="140"/>
      <c r="AAD216" s="140"/>
      <c r="AAE216" s="140"/>
      <c r="AAF216" s="140"/>
      <c r="AAG216" s="140"/>
      <c r="AAH216" s="140"/>
      <c r="AAI216" s="140"/>
      <c r="AAJ216" s="140"/>
      <c r="AAK216" s="140"/>
      <c r="AAL216" s="140"/>
      <c r="AAM216" s="140"/>
      <c r="AAN216" s="140"/>
      <c r="AAO216" s="140"/>
      <c r="AAP216" s="140"/>
      <c r="AAQ216" s="140"/>
      <c r="AAR216" s="140"/>
      <c r="AAS216" s="140"/>
      <c r="AAT216" s="140"/>
      <c r="AAU216" s="140"/>
      <c r="AAV216" s="140"/>
      <c r="AAW216" s="140"/>
      <c r="AAX216" s="140"/>
      <c r="AAY216" s="140"/>
      <c r="AAZ216" s="140"/>
      <c r="ABA216" s="140"/>
      <c r="ABB216" s="140"/>
      <c r="ABC216" s="140"/>
      <c r="ABD216" s="140"/>
      <c r="ABE216" s="140"/>
      <c r="ABF216" s="140"/>
      <c r="ABG216" s="140"/>
      <c r="ABH216" s="140"/>
      <c r="ABI216" s="140"/>
      <c r="ABJ216" s="140"/>
      <c r="ABK216" s="140"/>
      <c r="ABL216" s="140"/>
      <c r="ABM216" s="140"/>
      <c r="ABN216" s="140"/>
      <c r="ABO216" s="140"/>
      <c r="ABP216" s="140"/>
      <c r="ABQ216" s="140"/>
      <c r="ABR216" s="140"/>
      <c r="ABS216" s="140"/>
      <c r="ABT216" s="140"/>
      <c r="ABU216" s="140"/>
      <c r="ABV216" s="140"/>
      <c r="ABW216" s="140"/>
      <c r="ABX216" s="140"/>
      <c r="ABY216" s="140"/>
      <c r="ABZ216" s="140"/>
      <c r="ACA216" s="140"/>
      <c r="ACB216" s="140"/>
      <c r="ACC216" s="140"/>
      <c r="ACD216" s="140"/>
      <c r="ACE216" s="140"/>
      <c r="ACF216" s="140"/>
      <c r="ACG216" s="140"/>
      <c r="ACH216" s="140"/>
      <c r="ACI216" s="140"/>
      <c r="ACJ216" s="140"/>
      <c r="ACK216" s="140"/>
      <c r="ACL216" s="140"/>
      <c r="ACM216" s="140"/>
      <c r="ACN216" s="140"/>
      <c r="ACO216" s="140"/>
      <c r="ACP216" s="140"/>
      <c r="ACQ216" s="140"/>
      <c r="ACR216" s="140"/>
      <c r="ACS216" s="140"/>
      <c r="ACT216" s="140"/>
      <c r="ACU216" s="140"/>
      <c r="ACV216" s="140"/>
      <c r="ACW216" s="140"/>
      <c r="ACX216" s="140"/>
      <c r="ACY216" s="140"/>
      <c r="ACZ216" s="140"/>
      <c r="ADA216" s="140"/>
      <c r="ADB216" s="140"/>
      <c r="ADC216" s="140"/>
      <c r="ADD216" s="140"/>
      <c r="ADE216" s="140"/>
      <c r="ADF216" s="140"/>
      <c r="ADG216" s="140"/>
      <c r="ADH216" s="140"/>
      <c r="ADI216" s="140"/>
      <c r="ADJ216" s="140"/>
      <c r="ADK216" s="140"/>
      <c r="ADL216" s="140"/>
      <c r="ADM216" s="140"/>
      <c r="ADN216" s="140"/>
      <c r="ADO216" s="140"/>
      <c r="ADP216" s="140"/>
      <c r="ADQ216" s="140"/>
      <c r="ADR216" s="140"/>
      <c r="ADS216" s="140"/>
      <c r="ADT216" s="140"/>
      <c r="ADU216" s="140"/>
      <c r="ADV216" s="140"/>
      <c r="ADW216" s="140"/>
      <c r="ADX216" s="140"/>
      <c r="ADY216" s="140"/>
      <c r="ADZ216" s="140"/>
      <c r="AEA216" s="140"/>
      <c r="AEB216" s="140"/>
      <c r="AEC216" s="140"/>
      <c r="AED216" s="140"/>
      <c r="AEE216" s="140"/>
      <c r="AEF216" s="140"/>
      <c r="AEG216" s="140"/>
      <c r="AEH216" s="140"/>
      <c r="AEI216" s="140"/>
      <c r="AEJ216" s="140"/>
      <c r="AEK216" s="140"/>
      <c r="AEL216" s="140"/>
      <c r="AEM216" s="140"/>
      <c r="AEN216" s="140"/>
      <c r="AEO216" s="140"/>
      <c r="AEP216" s="140"/>
      <c r="AEQ216" s="140"/>
      <c r="AER216" s="140"/>
      <c r="AES216" s="140"/>
      <c r="AET216" s="140"/>
      <c r="AEU216" s="140"/>
      <c r="AEV216" s="140"/>
      <c r="AEW216" s="140"/>
      <c r="AEX216" s="140"/>
      <c r="AEY216" s="140"/>
      <c r="AEZ216" s="140"/>
      <c r="AFA216" s="140"/>
      <c r="AFB216" s="140"/>
      <c r="AFC216" s="140"/>
      <c r="AFD216" s="140"/>
      <c r="AFE216" s="140"/>
      <c r="AFF216" s="140"/>
      <c r="AFG216" s="140"/>
      <c r="AFH216" s="140"/>
      <c r="AFI216" s="140"/>
      <c r="AFJ216" s="140"/>
      <c r="AFK216" s="140"/>
      <c r="AFL216" s="140"/>
      <c r="AFM216" s="140"/>
      <c r="AFN216" s="140"/>
      <c r="AFO216" s="140"/>
      <c r="AFP216" s="140"/>
      <c r="AFQ216" s="140"/>
      <c r="AFR216" s="140"/>
      <c r="AFS216" s="140"/>
      <c r="AFT216" s="140"/>
      <c r="AFU216" s="140"/>
      <c r="AFV216" s="140"/>
      <c r="AFW216" s="140"/>
      <c r="AFX216" s="140"/>
      <c r="AFY216" s="140"/>
      <c r="AFZ216" s="140"/>
      <c r="AGA216" s="140"/>
      <c r="AGB216" s="140"/>
      <c r="AGC216" s="140"/>
      <c r="AGD216" s="140"/>
      <c r="AGE216" s="140"/>
      <c r="AGF216" s="140"/>
      <c r="AGG216" s="140"/>
      <c r="AGH216" s="140"/>
      <c r="AGI216" s="140"/>
      <c r="AGJ216" s="140"/>
      <c r="AGK216" s="140"/>
      <c r="AGL216" s="140"/>
      <c r="AGM216" s="140"/>
      <c r="AGN216" s="140"/>
      <c r="AGO216" s="140"/>
      <c r="AGP216" s="140"/>
      <c r="AGQ216" s="140"/>
      <c r="AGR216" s="140"/>
      <c r="AGS216" s="140"/>
      <c r="AGT216" s="140"/>
      <c r="AGU216" s="140"/>
      <c r="AGV216" s="140"/>
      <c r="AGW216" s="140"/>
      <c r="AGX216" s="140"/>
      <c r="AGY216" s="140"/>
      <c r="AGZ216" s="140"/>
      <c r="AHA216" s="140"/>
      <c r="AHB216" s="140"/>
      <c r="AHC216" s="140"/>
      <c r="AHD216" s="140"/>
      <c r="AHE216" s="140"/>
      <c r="AHF216" s="140"/>
      <c r="AHG216" s="140"/>
      <c r="AHH216" s="140"/>
      <c r="AHI216" s="140"/>
      <c r="AHJ216" s="140"/>
      <c r="AHK216" s="140"/>
      <c r="AHL216" s="140"/>
      <c r="AHM216" s="140"/>
      <c r="AHN216" s="140"/>
      <c r="AHO216" s="140"/>
      <c r="AHP216" s="140"/>
      <c r="AHQ216" s="140"/>
      <c r="AHR216" s="140"/>
      <c r="AHS216" s="140"/>
      <c r="AHT216" s="140"/>
      <c r="AHU216" s="140"/>
      <c r="AHV216" s="140"/>
      <c r="AHW216" s="140"/>
      <c r="AHX216" s="140"/>
      <c r="AHY216" s="140"/>
      <c r="AHZ216" s="140"/>
      <c r="AIA216" s="140"/>
      <c r="AIB216" s="140"/>
      <c r="AIC216" s="140"/>
      <c r="AID216" s="140"/>
      <c r="AIE216" s="140"/>
      <c r="AIF216" s="140"/>
      <c r="AIG216" s="140"/>
      <c r="AIH216" s="140"/>
      <c r="AII216" s="140"/>
      <c r="AIJ216" s="140"/>
      <c r="AIK216" s="140"/>
      <c r="AIL216" s="140"/>
      <c r="AIM216" s="140"/>
      <c r="AIN216" s="140"/>
      <c r="AIO216" s="140"/>
      <c r="AIP216" s="140"/>
      <c r="AIQ216" s="140"/>
      <c r="AIR216" s="140"/>
      <c r="AIS216" s="140"/>
      <c r="AIT216" s="140"/>
      <c r="AIU216" s="140"/>
      <c r="AIV216" s="140"/>
      <c r="AIW216" s="140"/>
      <c r="AIX216" s="140"/>
      <c r="AIY216" s="140"/>
      <c r="AIZ216" s="140"/>
      <c r="AJA216" s="140"/>
      <c r="AJB216" s="140"/>
      <c r="AJC216" s="140"/>
      <c r="AJD216" s="140"/>
      <c r="AJE216" s="140"/>
      <c r="AJF216" s="140"/>
      <c r="AJG216" s="140"/>
      <c r="AJH216" s="140"/>
      <c r="AJI216" s="140"/>
      <c r="AJJ216" s="140"/>
      <c r="AJK216" s="140"/>
      <c r="AJL216" s="140"/>
      <c r="AJM216" s="140"/>
      <c r="AJN216" s="140"/>
      <c r="AJO216" s="140"/>
      <c r="AJP216" s="140"/>
      <c r="AJQ216" s="140"/>
      <c r="AJR216" s="140"/>
      <c r="AJS216" s="140"/>
      <c r="AJT216" s="140"/>
      <c r="AJU216" s="140"/>
      <c r="AJV216" s="140"/>
      <c r="AJW216" s="140"/>
      <c r="AJX216" s="140"/>
      <c r="AJY216" s="140"/>
      <c r="AJZ216" s="140"/>
      <c r="AKA216" s="140"/>
      <c r="AKB216" s="140"/>
      <c r="AKC216" s="140"/>
      <c r="AKD216" s="140"/>
      <c r="AKE216" s="140"/>
      <c r="AKF216" s="140"/>
      <c r="AKG216" s="140"/>
      <c r="AKH216" s="140"/>
      <c r="AKI216" s="140"/>
      <c r="AKJ216" s="140"/>
      <c r="AKK216" s="140"/>
      <c r="AKL216" s="140"/>
      <c r="AKM216" s="140"/>
      <c r="AKN216" s="140"/>
      <c r="AKO216" s="140"/>
      <c r="AKP216" s="140"/>
      <c r="AKQ216" s="140"/>
      <c r="AKR216" s="140"/>
      <c r="AKS216" s="140"/>
      <c r="AKT216" s="140"/>
      <c r="AKU216" s="140"/>
      <c r="AKV216" s="140"/>
      <c r="AKW216" s="140"/>
      <c r="AKX216" s="140"/>
      <c r="AKY216" s="140"/>
      <c r="AKZ216" s="140"/>
      <c r="ALA216" s="140"/>
      <c r="ALB216" s="140"/>
      <c r="ALC216" s="140"/>
      <c r="ALD216" s="140"/>
      <c r="ALE216" s="140"/>
      <c r="ALF216" s="140"/>
      <c r="ALG216" s="140"/>
      <c r="ALH216" s="140"/>
      <c r="ALI216" s="140"/>
      <c r="ALJ216" s="140"/>
      <c r="ALK216" s="140"/>
      <c r="ALL216" s="140"/>
      <c r="ALM216" s="140"/>
      <c r="ALN216" s="140"/>
      <c r="ALO216" s="140"/>
      <c r="ALP216" s="140"/>
      <c r="ALQ216" s="140"/>
      <c r="ALR216" s="140"/>
      <c r="ALS216" s="140"/>
      <c r="ALT216" s="140"/>
      <c r="ALU216" s="140"/>
      <c r="ALV216" s="140"/>
      <c r="ALW216" s="140"/>
      <c r="ALX216" s="140"/>
      <c r="ALY216" s="140"/>
      <c r="ALZ216" s="140"/>
      <c r="AMA216" s="140"/>
      <c r="AMB216" s="140"/>
      <c r="AMC216" s="140"/>
      <c r="AMD216" s="140"/>
      <c r="AME216" s="140"/>
      <c r="AMF216" s="140"/>
      <c r="AMG216" s="140"/>
      <c r="AMH216" s="140"/>
      <c r="AMI216" s="140"/>
      <c r="AMJ216" s="140"/>
      <c r="AMK216" s="140"/>
      <c r="AML216" s="140"/>
      <c r="AMM216" s="140"/>
      <c r="AMN216" s="140"/>
      <c r="AMO216" s="140"/>
      <c r="AMP216" s="140"/>
      <c r="AMQ216" s="140"/>
      <c r="AMR216" s="140"/>
      <c r="AMS216" s="140"/>
      <c r="AMT216" s="140"/>
      <c r="AMU216" s="140"/>
      <c r="AMV216" s="140"/>
      <c r="AMW216" s="140"/>
      <c r="AMX216" s="140"/>
      <c r="AMY216" s="140"/>
      <c r="AMZ216" s="140"/>
      <c r="ANA216" s="140"/>
      <c r="ANB216" s="140"/>
      <c r="ANC216" s="140"/>
      <c r="AND216" s="140"/>
      <c r="ANE216" s="140"/>
      <c r="ANF216" s="140"/>
      <c r="ANG216" s="140"/>
      <c r="ANH216" s="140"/>
      <c r="ANI216" s="140"/>
      <c r="ANJ216" s="140"/>
      <c r="ANK216" s="140"/>
      <c r="ANL216" s="140"/>
      <c r="ANM216" s="140"/>
      <c r="ANN216" s="140"/>
      <c r="ANO216" s="140"/>
      <c r="ANP216" s="140"/>
      <c r="ANQ216" s="140"/>
      <c r="ANR216" s="140"/>
      <c r="ANS216" s="140"/>
      <c r="ANT216" s="140"/>
      <c r="ANU216" s="140"/>
      <c r="ANV216" s="140"/>
      <c r="ANW216" s="140"/>
      <c r="ANX216" s="140"/>
      <c r="ANY216" s="140"/>
      <c r="ANZ216" s="140"/>
      <c r="AOA216" s="140"/>
      <c r="AOB216" s="140"/>
      <c r="AOC216" s="140"/>
      <c r="AOD216" s="140"/>
      <c r="AOE216" s="140"/>
      <c r="AOF216" s="140"/>
      <c r="AOG216" s="140"/>
      <c r="AOH216" s="140"/>
      <c r="AOI216" s="140"/>
      <c r="AOJ216" s="140"/>
      <c r="AOK216" s="140"/>
      <c r="AOL216" s="140"/>
      <c r="AOM216" s="140"/>
      <c r="AON216" s="140"/>
      <c r="AOO216" s="140"/>
      <c r="AOP216" s="140"/>
      <c r="AOQ216" s="140"/>
      <c r="AOR216" s="140"/>
      <c r="AOS216" s="140"/>
      <c r="AOT216" s="140"/>
      <c r="AOU216" s="140"/>
      <c r="AOV216" s="140"/>
      <c r="AOW216" s="140"/>
      <c r="AOX216" s="140"/>
      <c r="AOY216" s="140"/>
      <c r="AOZ216" s="140"/>
      <c r="APA216" s="140"/>
      <c r="APB216" s="140"/>
      <c r="APC216" s="140"/>
      <c r="APD216" s="140"/>
      <c r="APE216" s="140"/>
      <c r="APF216" s="140"/>
      <c r="APG216" s="140"/>
      <c r="APH216" s="140"/>
      <c r="API216" s="140"/>
      <c r="APJ216" s="140"/>
      <c r="APK216" s="140"/>
      <c r="APL216" s="140"/>
      <c r="APM216" s="140"/>
      <c r="APN216" s="140"/>
      <c r="APO216" s="140"/>
      <c r="APP216" s="140"/>
      <c r="APQ216" s="140"/>
      <c r="APR216" s="140"/>
      <c r="APS216" s="140"/>
      <c r="APT216" s="140"/>
      <c r="APU216" s="140"/>
      <c r="APV216" s="140"/>
      <c r="APW216" s="140"/>
      <c r="APX216" s="140"/>
      <c r="APY216" s="140"/>
      <c r="APZ216" s="140"/>
      <c r="AQA216" s="140"/>
      <c r="AQB216" s="140"/>
      <c r="AQC216" s="140"/>
      <c r="AQD216" s="140"/>
      <c r="AQE216" s="140"/>
      <c r="AQF216" s="140"/>
      <c r="AQG216" s="140"/>
      <c r="AQH216" s="140"/>
      <c r="AQI216" s="140"/>
      <c r="AQJ216" s="140"/>
      <c r="AQK216" s="140"/>
      <c r="AQL216" s="140"/>
      <c r="AQM216" s="140"/>
      <c r="AQN216" s="140"/>
      <c r="AQO216" s="140"/>
      <c r="AQP216" s="140"/>
      <c r="AQQ216" s="140"/>
      <c r="AQR216" s="140"/>
      <c r="AQS216" s="140"/>
      <c r="AQT216" s="140"/>
      <c r="AQU216" s="140"/>
      <c r="AQV216" s="140"/>
      <c r="AQW216" s="140"/>
      <c r="AQX216" s="140"/>
      <c r="AQY216" s="140"/>
      <c r="AQZ216" s="140"/>
      <c r="ARA216" s="140"/>
      <c r="ARB216" s="140"/>
      <c r="ARC216" s="140"/>
      <c r="ARD216" s="140"/>
      <c r="ARE216" s="140"/>
      <c r="ARF216" s="140"/>
      <c r="ARG216" s="140"/>
      <c r="ARH216" s="140"/>
      <c r="ARI216" s="140"/>
      <c r="ARJ216" s="140"/>
      <c r="ARK216" s="140"/>
      <c r="ARL216" s="140"/>
      <c r="ARM216" s="140"/>
      <c r="ARN216" s="140"/>
      <c r="ARO216" s="140"/>
      <c r="ARP216" s="140"/>
      <c r="ARQ216" s="140"/>
      <c r="ARR216" s="140"/>
      <c r="ARS216" s="140"/>
      <c r="ART216" s="140"/>
      <c r="ARU216" s="140"/>
      <c r="ARV216" s="140"/>
      <c r="ARW216" s="140"/>
      <c r="ARX216" s="140"/>
      <c r="ARY216" s="140"/>
      <c r="ARZ216" s="140"/>
      <c r="ASA216" s="140"/>
      <c r="ASB216" s="140"/>
      <c r="ASC216" s="140"/>
      <c r="ASD216" s="140"/>
      <c r="ASE216" s="140"/>
      <c r="ASF216" s="140"/>
      <c r="ASG216" s="140"/>
      <c r="ASH216" s="140"/>
      <c r="ASI216" s="140"/>
      <c r="ASJ216" s="140"/>
      <c r="ASK216" s="140"/>
      <c r="ASL216" s="140"/>
      <c r="ASM216" s="140"/>
      <c r="ASN216" s="140"/>
      <c r="ASO216" s="140"/>
      <c r="ASP216" s="140"/>
      <c r="ASQ216" s="140"/>
      <c r="ASR216" s="140"/>
      <c r="ASS216" s="140"/>
      <c r="AST216" s="140"/>
      <c r="ASU216" s="140"/>
      <c r="ASV216" s="140"/>
      <c r="ASW216" s="140"/>
      <c r="ASX216" s="140"/>
      <c r="ASY216" s="140"/>
      <c r="ASZ216" s="140"/>
      <c r="ATA216" s="140"/>
      <c r="ATB216" s="140"/>
      <c r="ATC216" s="140"/>
      <c r="ATD216" s="140"/>
      <c r="ATE216" s="140"/>
      <c r="ATF216" s="140"/>
      <c r="ATG216" s="140"/>
      <c r="ATH216" s="140"/>
      <c r="ATI216" s="140"/>
      <c r="ATJ216" s="140"/>
      <c r="ATK216" s="140"/>
      <c r="ATL216" s="140"/>
      <c r="ATM216" s="140"/>
      <c r="ATN216" s="140"/>
      <c r="ATO216" s="140"/>
      <c r="ATP216" s="140"/>
      <c r="ATQ216" s="140"/>
      <c r="ATR216" s="140"/>
      <c r="ATS216" s="140"/>
      <c r="ATT216" s="140"/>
      <c r="ATU216" s="140"/>
      <c r="ATV216" s="140"/>
      <c r="ATW216" s="140"/>
      <c r="ATX216" s="140"/>
      <c r="ATY216" s="140"/>
      <c r="ATZ216" s="140"/>
      <c r="AUA216" s="140"/>
      <c r="AUB216" s="140"/>
      <c r="AUC216" s="140"/>
      <c r="AUD216" s="140"/>
      <c r="AUE216" s="140"/>
      <c r="AUF216" s="140"/>
      <c r="AUG216" s="140"/>
      <c r="AUH216" s="140"/>
      <c r="AUI216" s="140"/>
      <c r="AUJ216" s="140"/>
      <c r="AUK216" s="140"/>
      <c r="AUL216" s="140"/>
      <c r="AUM216" s="140"/>
      <c r="AUN216" s="140"/>
      <c r="AUO216" s="140"/>
      <c r="AUP216" s="140"/>
      <c r="AUQ216" s="140"/>
      <c r="AUR216" s="140"/>
      <c r="AUS216" s="140"/>
      <c r="AUT216" s="140"/>
      <c r="AUU216" s="140"/>
      <c r="AUV216" s="140"/>
      <c r="AUW216" s="140"/>
      <c r="AUX216" s="140"/>
      <c r="AUY216" s="140"/>
      <c r="AUZ216" s="140"/>
      <c r="AVA216" s="140"/>
      <c r="AVB216" s="140"/>
      <c r="AVC216" s="140"/>
      <c r="AVD216" s="140"/>
      <c r="AVE216" s="140"/>
      <c r="AVF216" s="140"/>
      <c r="AVG216" s="140"/>
      <c r="AVH216" s="140"/>
      <c r="AVI216" s="140"/>
      <c r="AVJ216" s="140"/>
      <c r="AVK216" s="140"/>
      <c r="AVL216" s="140"/>
      <c r="AVM216" s="140"/>
      <c r="AVN216" s="140"/>
      <c r="AVO216" s="140"/>
      <c r="AVP216" s="140"/>
      <c r="AVQ216" s="140"/>
      <c r="AVR216" s="140"/>
      <c r="AVS216" s="140"/>
      <c r="AVT216" s="140"/>
      <c r="AVU216" s="140"/>
      <c r="AVV216" s="140"/>
      <c r="AVW216" s="140"/>
      <c r="AVX216" s="140"/>
      <c r="AVY216" s="140"/>
      <c r="AVZ216" s="140"/>
      <c r="AWA216" s="140"/>
      <c r="AWB216" s="140"/>
      <c r="AWC216" s="140"/>
      <c r="AWD216" s="140"/>
      <c r="AWE216" s="140"/>
      <c r="AWF216" s="140"/>
      <c r="AWG216" s="140"/>
      <c r="AWH216" s="140"/>
      <c r="AWI216" s="140"/>
      <c r="AWJ216" s="140"/>
      <c r="AWK216" s="140"/>
      <c r="AWL216" s="140"/>
      <c r="AWM216" s="140"/>
      <c r="AWN216" s="140"/>
      <c r="AWO216" s="140"/>
      <c r="AWP216" s="140"/>
      <c r="AWQ216" s="140"/>
      <c r="AWR216" s="140"/>
      <c r="AWS216" s="140"/>
      <c r="AWT216" s="140"/>
      <c r="AWU216" s="140"/>
      <c r="AWV216" s="140"/>
      <c r="AWW216" s="140"/>
      <c r="AWX216" s="140"/>
      <c r="AWY216" s="140"/>
      <c r="AWZ216" s="140"/>
      <c r="AXA216" s="140"/>
      <c r="AXB216" s="140"/>
      <c r="AXC216" s="140"/>
      <c r="AXD216" s="140"/>
      <c r="AXE216" s="140"/>
      <c r="AXF216" s="140"/>
      <c r="AXG216" s="140"/>
      <c r="AXH216" s="140"/>
      <c r="AXI216" s="140"/>
      <c r="AXJ216" s="140"/>
      <c r="AXK216" s="140"/>
      <c r="AXL216" s="140"/>
      <c r="AXM216" s="140"/>
      <c r="AXN216" s="140"/>
      <c r="AXO216" s="140"/>
      <c r="AXP216" s="140"/>
      <c r="AXQ216" s="140"/>
      <c r="AXR216" s="140"/>
      <c r="AXS216" s="140"/>
      <c r="AXT216" s="140"/>
      <c r="AXU216" s="140"/>
      <c r="AXV216" s="140"/>
      <c r="AXW216" s="140"/>
      <c r="AXX216" s="140"/>
      <c r="AXY216" s="140"/>
      <c r="AXZ216" s="140"/>
      <c r="AYA216" s="140"/>
      <c r="AYB216" s="140"/>
      <c r="AYC216" s="140"/>
      <c r="AYD216" s="140"/>
      <c r="AYE216" s="140"/>
      <c r="AYF216" s="140"/>
      <c r="AYG216" s="140"/>
      <c r="AYH216" s="140"/>
      <c r="AYI216" s="140"/>
      <c r="AYJ216" s="140"/>
      <c r="AYK216" s="140"/>
      <c r="AYL216" s="140"/>
      <c r="AYM216" s="140"/>
      <c r="AYN216" s="140"/>
      <c r="AYO216" s="140"/>
      <c r="AYP216" s="140"/>
      <c r="AYQ216" s="140"/>
      <c r="AYR216" s="140"/>
      <c r="AYS216" s="140"/>
      <c r="AYT216" s="140"/>
      <c r="AYU216" s="140"/>
      <c r="AYV216" s="140"/>
      <c r="AYW216" s="140"/>
      <c r="AYX216" s="140"/>
      <c r="AYY216" s="140"/>
      <c r="AYZ216" s="140"/>
      <c r="AZA216" s="140"/>
      <c r="AZB216" s="140"/>
      <c r="AZC216" s="140"/>
      <c r="AZD216" s="140"/>
      <c r="AZE216" s="140"/>
      <c r="AZF216" s="140"/>
      <c r="AZG216" s="140"/>
      <c r="AZH216" s="140"/>
      <c r="AZI216" s="140"/>
      <c r="AZJ216" s="140"/>
      <c r="AZK216" s="140"/>
      <c r="AZL216" s="140"/>
      <c r="AZM216" s="140"/>
      <c r="AZN216" s="140"/>
      <c r="AZO216" s="140"/>
      <c r="AZP216" s="140"/>
      <c r="AZQ216" s="140"/>
      <c r="AZR216" s="140"/>
      <c r="AZS216" s="140"/>
      <c r="AZT216" s="140"/>
      <c r="AZU216" s="140"/>
      <c r="AZV216" s="140"/>
      <c r="AZW216" s="140"/>
      <c r="AZX216" s="140"/>
      <c r="AZY216" s="140"/>
      <c r="AZZ216" s="140"/>
      <c r="BAA216" s="140"/>
      <c r="BAB216" s="140"/>
      <c r="BAC216" s="140"/>
      <c r="BAD216" s="140"/>
      <c r="BAE216" s="140"/>
      <c r="BAF216" s="140"/>
      <c r="BAG216" s="140"/>
      <c r="BAH216" s="140"/>
      <c r="BAI216" s="140"/>
      <c r="BAJ216" s="140"/>
      <c r="BAK216" s="140"/>
      <c r="BAL216" s="140"/>
      <c r="BAM216" s="140"/>
      <c r="BAN216" s="140"/>
      <c r="BAO216" s="140"/>
      <c r="BAP216" s="140"/>
      <c r="BAQ216" s="140"/>
      <c r="BAR216" s="140"/>
      <c r="BAS216" s="140"/>
      <c r="BAT216" s="140"/>
      <c r="BAU216" s="140"/>
      <c r="BAV216" s="140"/>
      <c r="BAW216" s="140"/>
      <c r="BAX216" s="140"/>
      <c r="BAY216" s="140"/>
      <c r="BAZ216" s="140"/>
      <c r="BBA216" s="140"/>
      <c r="BBB216" s="140"/>
      <c r="BBC216" s="140"/>
      <c r="BBD216" s="140"/>
      <c r="BBE216" s="140"/>
      <c r="BBF216" s="140"/>
      <c r="BBG216" s="140"/>
      <c r="BBH216" s="140"/>
      <c r="BBI216" s="140"/>
      <c r="BBJ216" s="140"/>
      <c r="BBK216" s="140"/>
      <c r="BBL216" s="140"/>
      <c r="BBM216" s="140"/>
      <c r="BBN216" s="140"/>
      <c r="BBO216" s="140"/>
      <c r="BBP216" s="140"/>
      <c r="BBQ216" s="140"/>
      <c r="BBR216" s="140"/>
      <c r="BBS216" s="140"/>
      <c r="BBT216" s="140"/>
      <c r="BBU216" s="140"/>
      <c r="BBV216" s="140"/>
      <c r="BBW216" s="140"/>
      <c r="BBX216" s="140"/>
      <c r="BBY216" s="140"/>
      <c r="BBZ216" s="140"/>
      <c r="BCA216" s="140"/>
      <c r="BCB216" s="140"/>
      <c r="BCC216" s="140"/>
      <c r="BCD216" s="140"/>
      <c r="BCE216" s="140"/>
      <c r="BCF216" s="140"/>
      <c r="BCG216" s="140"/>
      <c r="BCH216" s="140"/>
      <c r="BCI216" s="140"/>
      <c r="BCJ216" s="140"/>
      <c r="BCK216" s="140"/>
      <c r="BCL216" s="140"/>
      <c r="BCM216" s="140"/>
      <c r="BCN216" s="140"/>
      <c r="BCO216" s="140"/>
      <c r="BCP216" s="140"/>
      <c r="BCQ216" s="140"/>
      <c r="BCR216" s="140"/>
      <c r="BCS216" s="140"/>
      <c r="BCT216" s="140"/>
      <c r="BCU216" s="140"/>
      <c r="BCV216" s="140"/>
      <c r="BCW216" s="140"/>
      <c r="BCX216" s="140"/>
      <c r="BCY216" s="140"/>
      <c r="BCZ216" s="140"/>
      <c r="BDA216" s="140"/>
      <c r="BDB216" s="140"/>
      <c r="BDC216" s="140"/>
      <c r="BDD216" s="140"/>
      <c r="BDE216" s="140"/>
      <c r="BDF216" s="140"/>
      <c r="BDG216" s="140"/>
      <c r="BDH216" s="140"/>
      <c r="BDI216" s="140"/>
      <c r="BDJ216" s="140"/>
      <c r="BDK216" s="140"/>
      <c r="BDL216" s="140"/>
      <c r="BDM216" s="140"/>
      <c r="BDN216" s="140"/>
      <c r="BDO216" s="140"/>
      <c r="BDP216" s="140"/>
      <c r="BDQ216" s="140"/>
      <c r="BDR216" s="140"/>
      <c r="BDS216" s="140"/>
      <c r="BDT216" s="140"/>
      <c r="BDU216" s="140"/>
      <c r="BDV216" s="140"/>
      <c r="BDW216" s="140"/>
      <c r="BDX216" s="140"/>
      <c r="BDY216" s="140"/>
      <c r="BDZ216" s="140"/>
      <c r="BEA216" s="140"/>
      <c r="BEB216" s="140"/>
      <c r="BEC216" s="140"/>
      <c r="BED216" s="140"/>
      <c r="BEE216" s="140"/>
      <c r="BEF216" s="140"/>
      <c r="BEG216" s="140"/>
      <c r="BEH216" s="140"/>
      <c r="BEI216" s="140"/>
      <c r="BEJ216" s="140"/>
      <c r="BEK216" s="140"/>
      <c r="BEL216" s="140"/>
      <c r="BEM216" s="140"/>
      <c r="BEN216" s="140"/>
      <c r="BEO216" s="140"/>
      <c r="BEP216" s="140"/>
      <c r="BEQ216" s="140"/>
      <c r="BER216" s="140"/>
      <c r="BES216" s="140"/>
      <c r="BET216" s="140"/>
      <c r="BEU216" s="140"/>
      <c r="BEV216" s="140"/>
      <c r="BEW216" s="140"/>
      <c r="BEX216" s="140"/>
      <c r="BEY216" s="140"/>
      <c r="BEZ216" s="140"/>
      <c r="BFA216" s="140"/>
      <c r="BFB216" s="140"/>
      <c r="BFC216" s="140"/>
      <c r="BFD216" s="140"/>
      <c r="BFE216" s="140"/>
      <c r="BFF216" s="140"/>
      <c r="BFG216" s="140"/>
      <c r="BFH216" s="140"/>
      <c r="BFI216" s="140"/>
      <c r="BFJ216" s="140"/>
      <c r="BFK216" s="140"/>
      <c r="BFL216" s="140"/>
      <c r="BFM216" s="140"/>
      <c r="BFN216" s="140"/>
      <c r="BFO216" s="140"/>
      <c r="BFP216" s="140"/>
      <c r="BFQ216" s="140"/>
      <c r="BFR216" s="140"/>
      <c r="BFS216" s="140"/>
      <c r="BFT216" s="140"/>
      <c r="BFU216" s="140"/>
      <c r="BFV216" s="140"/>
      <c r="BFW216" s="140"/>
      <c r="BFX216" s="140"/>
      <c r="BFY216" s="140"/>
      <c r="BFZ216" s="140"/>
      <c r="BGA216" s="140"/>
      <c r="BGB216" s="140"/>
      <c r="BGC216" s="140"/>
      <c r="BGD216" s="140"/>
      <c r="BGE216" s="140"/>
      <c r="BGF216" s="140"/>
      <c r="BGG216" s="140"/>
      <c r="BGH216" s="140"/>
      <c r="BGI216" s="140"/>
      <c r="BGJ216" s="140"/>
      <c r="BGK216" s="140"/>
      <c r="BGL216" s="140"/>
      <c r="BGM216" s="140"/>
      <c r="BGN216" s="140"/>
      <c r="BGO216" s="140"/>
      <c r="BGP216" s="140"/>
      <c r="BGQ216" s="140"/>
      <c r="BGR216" s="140"/>
      <c r="BGS216" s="140"/>
      <c r="BGT216" s="140"/>
      <c r="BGU216" s="140"/>
      <c r="BGV216" s="140"/>
      <c r="BGW216" s="140"/>
      <c r="BGX216" s="140"/>
      <c r="BGY216" s="140"/>
      <c r="BGZ216" s="140"/>
      <c r="BHA216" s="140"/>
      <c r="BHB216" s="140"/>
      <c r="BHC216" s="140"/>
      <c r="BHD216" s="140"/>
      <c r="BHE216" s="140"/>
      <c r="BHF216" s="140"/>
      <c r="BHG216" s="140"/>
      <c r="BHH216" s="140"/>
      <c r="BHI216" s="140"/>
      <c r="BHJ216" s="140"/>
      <c r="BHK216" s="140"/>
      <c r="BHL216" s="140"/>
      <c r="BHM216" s="140"/>
      <c r="BHN216" s="140"/>
      <c r="BHO216" s="140"/>
      <c r="BHP216" s="140"/>
      <c r="BHQ216" s="140"/>
      <c r="BHR216" s="140"/>
      <c r="BHS216" s="140"/>
      <c r="BHT216" s="140"/>
      <c r="BHU216" s="140"/>
      <c r="BHV216" s="140"/>
      <c r="BHW216" s="140"/>
      <c r="BHX216" s="140"/>
      <c r="BHY216" s="140"/>
      <c r="BHZ216" s="140"/>
      <c r="BIA216" s="140"/>
      <c r="BIB216" s="140"/>
      <c r="BIC216" s="140"/>
      <c r="BID216" s="140"/>
      <c r="BIE216" s="140"/>
      <c r="BIF216" s="140"/>
      <c r="BIG216" s="140"/>
      <c r="BIH216" s="140"/>
      <c r="BII216" s="140"/>
      <c r="BIJ216" s="140"/>
      <c r="BIK216" s="140"/>
      <c r="BIL216" s="140"/>
      <c r="BIM216" s="140"/>
      <c r="BIN216" s="140"/>
      <c r="BIO216" s="140"/>
      <c r="BIP216" s="140"/>
      <c r="BIQ216" s="140"/>
      <c r="BIR216" s="140"/>
      <c r="BIS216" s="140"/>
      <c r="BIT216" s="140"/>
      <c r="BIU216" s="140"/>
      <c r="BIV216" s="140"/>
      <c r="BIW216" s="140"/>
      <c r="BIX216" s="140"/>
      <c r="BIY216" s="140"/>
      <c r="BIZ216" s="140"/>
      <c r="BJA216" s="140"/>
      <c r="BJB216" s="140"/>
      <c r="BJC216" s="140"/>
      <c r="BJD216" s="140"/>
      <c r="BJE216" s="140"/>
      <c r="BJF216" s="140"/>
      <c r="BJG216" s="140"/>
      <c r="BJH216" s="140"/>
      <c r="BJI216" s="140"/>
      <c r="BJJ216" s="140"/>
      <c r="BJK216" s="140"/>
      <c r="BJL216" s="140"/>
      <c r="BJM216" s="140"/>
      <c r="BJN216" s="140"/>
      <c r="BJO216" s="140"/>
      <c r="BJP216" s="140"/>
      <c r="BJQ216" s="140"/>
      <c r="BJR216" s="140"/>
      <c r="BJS216" s="140"/>
      <c r="BJT216" s="140"/>
      <c r="BJU216" s="140"/>
      <c r="BJV216" s="140"/>
      <c r="BJW216" s="140"/>
      <c r="BJX216" s="140"/>
      <c r="BJY216" s="140"/>
      <c r="BJZ216" s="140"/>
      <c r="BKA216" s="140"/>
      <c r="BKB216" s="140"/>
      <c r="BKC216" s="140"/>
      <c r="BKD216" s="140"/>
      <c r="BKE216" s="140"/>
      <c r="BKF216" s="140"/>
      <c r="BKG216" s="140"/>
      <c r="BKH216" s="140"/>
      <c r="BKI216" s="140"/>
      <c r="BKJ216" s="140"/>
      <c r="BKK216" s="140"/>
      <c r="BKL216" s="140"/>
      <c r="BKM216" s="140"/>
      <c r="BKN216" s="140"/>
      <c r="BKO216" s="140"/>
      <c r="BKP216" s="140"/>
      <c r="BKQ216" s="140"/>
      <c r="BKR216" s="140"/>
      <c r="BKS216" s="140"/>
      <c r="BKT216" s="140"/>
      <c r="BKU216" s="140"/>
      <c r="BKV216" s="140"/>
      <c r="BKW216" s="140"/>
      <c r="BKX216" s="140"/>
      <c r="BKY216" s="140"/>
      <c r="BKZ216" s="140"/>
      <c r="BLA216" s="140"/>
      <c r="BLB216" s="140"/>
      <c r="BLC216" s="140"/>
      <c r="BLD216" s="140"/>
      <c r="BLE216" s="140"/>
      <c r="BLF216" s="140"/>
      <c r="BLG216" s="140"/>
      <c r="BLH216" s="140"/>
      <c r="BLI216" s="140"/>
      <c r="BLJ216" s="140"/>
      <c r="BLK216" s="140"/>
      <c r="BLL216" s="140"/>
      <c r="BLM216" s="140"/>
      <c r="BLN216" s="140"/>
      <c r="BLO216" s="140"/>
      <c r="BLP216" s="140"/>
      <c r="BLQ216" s="140"/>
      <c r="BLR216" s="140"/>
      <c r="BLS216" s="140"/>
      <c r="BLT216" s="140"/>
      <c r="BLU216" s="140"/>
      <c r="BLV216" s="140"/>
      <c r="BLW216" s="140"/>
      <c r="BLX216" s="140"/>
      <c r="BLY216" s="140"/>
      <c r="BLZ216" s="140"/>
      <c r="BMA216" s="140"/>
      <c r="BMB216" s="140"/>
      <c r="BMC216" s="140"/>
      <c r="BMD216" s="140"/>
      <c r="BME216" s="140"/>
      <c r="BMF216" s="140"/>
      <c r="BMG216" s="140"/>
      <c r="BMH216" s="140"/>
      <c r="BMI216" s="140"/>
      <c r="BMJ216" s="140"/>
      <c r="BMK216" s="140"/>
      <c r="BML216" s="140"/>
      <c r="BMM216" s="140"/>
      <c r="BMN216" s="140"/>
      <c r="BMO216" s="140"/>
      <c r="BMP216" s="140"/>
      <c r="BMQ216" s="140"/>
      <c r="BMR216" s="140"/>
      <c r="BMS216" s="140"/>
      <c r="BMT216" s="140"/>
      <c r="BMU216" s="140"/>
      <c r="BMV216" s="140"/>
      <c r="BMW216" s="140"/>
      <c r="BMX216" s="140"/>
      <c r="BMY216" s="140"/>
      <c r="BMZ216" s="140"/>
      <c r="BNA216" s="140"/>
      <c r="BNB216" s="140"/>
      <c r="BNC216" s="140"/>
      <c r="BND216" s="140"/>
      <c r="BNE216" s="140"/>
      <c r="BNF216" s="140"/>
      <c r="BNG216" s="140"/>
      <c r="BNH216" s="140"/>
      <c r="BNI216" s="140"/>
      <c r="BNJ216" s="140"/>
      <c r="BNK216" s="140"/>
      <c r="BNL216" s="140"/>
      <c r="BNM216" s="140"/>
      <c r="BNN216" s="140"/>
      <c r="BNO216" s="140"/>
      <c r="BNP216" s="140"/>
      <c r="BNQ216" s="140"/>
      <c r="BNR216" s="140"/>
      <c r="BNS216" s="140"/>
      <c r="BNT216" s="140"/>
      <c r="BNU216" s="140"/>
      <c r="BNV216" s="140"/>
      <c r="BNW216" s="140"/>
      <c r="BNX216" s="140"/>
      <c r="BNY216" s="140"/>
      <c r="BNZ216" s="140"/>
      <c r="BOA216" s="140"/>
      <c r="BOB216" s="140"/>
      <c r="BOC216" s="140"/>
      <c r="BOD216" s="140"/>
      <c r="BOE216" s="140"/>
      <c r="BOF216" s="140"/>
      <c r="BOG216" s="140"/>
      <c r="BOH216" s="140"/>
      <c r="BOI216" s="140"/>
      <c r="BOJ216" s="140"/>
      <c r="BOK216" s="140"/>
      <c r="BOL216" s="140"/>
      <c r="BOM216" s="140"/>
      <c r="BON216" s="140"/>
      <c r="BOO216" s="140"/>
      <c r="BOP216" s="140"/>
      <c r="BOQ216" s="140"/>
      <c r="BOR216" s="140"/>
      <c r="BOS216" s="140"/>
      <c r="BOT216" s="140"/>
      <c r="BOU216" s="140"/>
      <c r="BOV216" s="140"/>
      <c r="BOW216" s="140"/>
      <c r="BOX216" s="140"/>
      <c r="BOY216" s="140"/>
      <c r="BOZ216" s="140"/>
      <c r="BPA216" s="140"/>
      <c r="BPB216" s="140"/>
      <c r="BPC216" s="140"/>
      <c r="BPD216" s="140"/>
      <c r="BPE216" s="140"/>
      <c r="BPF216" s="140"/>
      <c r="BPG216" s="140"/>
      <c r="BPH216" s="140"/>
      <c r="BPI216" s="140"/>
      <c r="BPJ216" s="140"/>
      <c r="BPK216" s="140"/>
      <c r="BPL216" s="140"/>
      <c r="BPM216" s="140"/>
      <c r="BPN216" s="140"/>
      <c r="BPO216" s="140"/>
      <c r="BPP216" s="140"/>
      <c r="BPQ216" s="140"/>
      <c r="BPR216" s="140"/>
      <c r="BPS216" s="140"/>
      <c r="BPT216" s="140"/>
      <c r="BPU216" s="140"/>
      <c r="BPV216" s="140"/>
      <c r="BPW216" s="140"/>
      <c r="BPX216" s="140"/>
      <c r="BPY216" s="140"/>
      <c r="BPZ216" s="140"/>
      <c r="BQA216" s="140"/>
      <c r="BQB216" s="140"/>
      <c r="BQC216" s="140"/>
      <c r="BQD216" s="140"/>
      <c r="BQE216" s="140"/>
      <c r="BQF216" s="140"/>
      <c r="BQG216" s="140"/>
      <c r="BQH216" s="140"/>
      <c r="BQI216" s="140"/>
      <c r="BQJ216" s="140"/>
      <c r="BQK216" s="140"/>
      <c r="BQL216" s="140"/>
      <c r="BQM216" s="140"/>
      <c r="BQN216" s="140"/>
      <c r="BQO216" s="140"/>
      <c r="BQP216" s="140"/>
      <c r="BQQ216" s="140"/>
      <c r="BQR216" s="140"/>
      <c r="BQS216" s="140"/>
      <c r="BQT216" s="140"/>
      <c r="BQU216" s="140"/>
      <c r="BQV216" s="140"/>
      <c r="BQW216" s="140"/>
      <c r="BQX216" s="140"/>
      <c r="BQY216" s="140"/>
      <c r="BQZ216" s="140"/>
      <c r="BRA216" s="140"/>
      <c r="BRB216" s="140"/>
      <c r="BRC216" s="140"/>
      <c r="BRD216" s="140"/>
      <c r="BRE216" s="140"/>
      <c r="BRF216" s="140"/>
      <c r="BRG216" s="140"/>
      <c r="BRH216" s="140"/>
      <c r="BRI216" s="140"/>
      <c r="BRJ216" s="140"/>
      <c r="BRK216" s="140"/>
      <c r="BRL216" s="140"/>
      <c r="BRM216" s="140"/>
      <c r="BRN216" s="140"/>
      <c r="BRO216" s="140"/>
      <c r="BRP216" s="140"/>
      <c r="BRQ216" s="140"/>
      <c r="BRR216" s="140"/>
      <c r="BRS216" s="140"/>
      <c r="BRT216" s="140"/>
      <c r="BRU216" s="140"/>
      <c r="BRV216" s="140"/>
      <c r="BRW216" s="140"/>
      <c r="BRX216" s="140"/>
      <c r="BRY216" s="140"/>
      <c r="BRZ216" s="140"/>
      <c r="BSA216" s="140"/>
      <c r="BSB216" s="140"/>
      <c r="BSC216" s="140"/>
      <c r="BSD216" s="140"/>
      <c r="BSE216" s="140"/>
      <c r="BSF216" s="140"/>
      <c r="BSG216" s="140"/>
      <c r="BSH216" s="140"/>
      <c r="BSI216" s="140"/>
      <c r="BSJ216" s="140"/>
      <c r="BSK216" s="140"/>
      <c r="BSL216" s="140"/>
      <c r="BSM216" s="140"/>
      <c r="BSN216" s="140"/>
      <c r="BSO216" s="140"/>
      <c r="BSP216" s="140"/>
      <c r="BSQ216" s="140"/>
      <c r="BSR216" s="140"/>
      <c r="BSS216" s="140"/>
      <c r="BST216" s="140"/>
      <c r="BSU216" s="140"/>
      <c r="BSV216" s="140"/>
      <c r="BSW216" s="140"/>
      <c r="BSX216" s="140"/>
      <c r="BSY216" s="140"/>
      <c r="BSZ216" s="140"/>
      <c r="BTA216" s="140"/>
      <c r="BTB216" s="140"/>
      <c r="BTC216" s="140"/>
      <c r="BTD216" s="140"/>
      <c r="BTE216" s="140"/>
      <c r="BTF216" s="140"/>
      <c r="BTG216" s="140"/>
      <c r="BTH216" s="140"/>
      <c r="BTI216" s="140"/>
      <c r="BTJ216" s="140"/>
      <c r="BTK216" s="140"/>
      <c r="BTL216" s="140"/>
      <c r="BTM216" s="140"/>
      <c r="BTN216" s="140"/>
      <c r="BTO216" s="140"/>
      <c r="BTP216" s="140"/>
      <c r="BTQ216" s="140"/>
      <c r="BTR216" s="140"/>
      <c r="BTS216" s="140"/>
      <c r="BTT216" s="140"/>
      <c r="BTU216" s="140"/>
      <c r="BTV216" s="140"/>
      <c r="BTW216" s="140"/>
      <c r="BTX216" s="140"/>
      <c r="BTY216" s="140"/>
      <c r="BTZ216" s="140"/>
      <c r="BUA216" s="140"/>
      <c r="BUB216" s="140"/>
      <c r="BUC216" s="140"/>
      <c r="BUD216" s="140"/>
      <c r="BUE216" s="140"/>
      <c r="BUF216" s="140"/>
      <c r="BUG216" s="140"/>
      <c r="BUH216" s="140"/>
      <c r="BUI216" s="140"/>
      <c r="BUJ216" s="140"/>
      <c r="BUK216" s="140"/>
      <c r="BUL216" s="140"/>
      <c r="BUM216" s="140"/>
      <c r="BUN216" s="140"/>
      <c r="BUO216" s="140"/>
      <c r="BUP216" s="140"/>
      <c r="BUQ216" s="140"/>
      <c r="BUR216" s="140"/>
      <c r="BUS216" s="140"/>
      <c r="BUT216" s="140"/>
      <c r="BUU216" s="140"/>
      <c r="BUV216" s="140"/>
      <c r="BUW216" s="140"/>
      <c r="BUX216" s="140"/>
      <c r="BUY216" s="140"/>
      <c r="BUZ216" s="140"/>
      <c r="BVA216" s="140"/>
      <c r="BVB216" s="140"/>
      <c r="BVC216" s="140"/>
      <c r="BVD216" s="140"/>
      <c r="BVE216" s="140"/>
      <c r="BVF216" s="140"/>
      <c r="BVG216" s="140"/>
      <c r="BVH216" s="140"/>
      <c r="BVI216" s="140"/>
      <c r="BVJ216" s="140"/>
      <c r="BVK216" s="140"/>
      <c r="BVL216" s="140"/>
      <c r="BVM216" s="140"/>
      <c r="BVN216" s="140"/>
      <c r="BVO216" s="140"/>
      <c r="BVP216" s="140"/>
      <c r="BVQ216" s="140"/>
      <c r="BVR216" s="140"/>
      <c r="BVS216" s="140"/>
      <c r="BVT216" s="140"/>
      <c r="BVU216" s="140"/>
      <c r="BVV216" s="140"/>
      <c r="BVW216" s="140"/>
      <c r="BVX216" s="140"/>
      <c r="BVY216" s="140"/>
      <c r="BVZ216" s="140"/>
      <c r="BWA216" s="140"/>
      <c r="BWB216" s="140"/>
      <c r="BWC216" s="140"/>
      <c r="BWD216" s="140"/>
      <c r="BWE216" s="140"/>
      <c r="BWF216" s="140"/>
      <c r="BWG216" s="140"/>
      <c r="BWH216" s="140"/>
      <c r="BWI216" s="140"/>
      <c r="BWJ216" s="140"/>
      <c r="BWK216" s="140"/>
      <c r="BWL216" s="140"/>
      <c r="BWM216" s="140"/>
      <c r="BWN216" s="140"/>
      <c r="BWO216" s="140"/>
      <c r="BWP216" s="140"/>
      <c r="BWQ216" s="140"/>
      <c r="BWR216" s="140"/>
      <c r="BWS216" s="140"/>
      <c r="BWT216" s="140"/>
      <c r="BWU216" s="140"/>
      <c r="BWV216" s="140"/>
      <c r="BWW216" s="140"/>
      <c r="BWX216" s="140"/>
      <c r="BWY216" s="140"/>
      <c r="BWZ216" s="140"/>
      <c r="BXA216" s="140"/>
      <c r="BXB216" s="140"/>
      <c r="BXC216" s="140"/>
      <c r="BXD216" s="140"/>
      <c r="BXE216" s="140"/>
      <c r="BXF216" s="140"/>
      <c r="BXG216" s="140"/>
      <c r="BXH216" s="140"/>
      <c r="BXI216" s="140"/>
      <c r="BXJ216" s="140"/>
      <c r="BXK216" s="140"/>
      <c r="BXL216" s="140"/>
      <c r="BXM216" s="140"/>
      <c r="BXN216" s="140"/>
      <c r="BXO216" s="140"/>
      <c r="BXP216" s="140"/>
      <c r="BXQ216" s="140"/>
      <c r="BXR216" s="140"/>
      <c r="BXS216" s="140"/>
      <c r="BXT216" s="140"/>
      <c r="BXU216" s="140"/>
      <c r="BXV216" s="140"/>
      <c r="BXW216" s="140"/>
      <c r="BXX216" s="140"/>
      <c r="BXY216" s="140"/>
      <c r="BXZ216" s="140"/>
      <c r="BYA216" s="140"/>
      <c r="BYB216" s="140"/>
      <c r="BYC216" s="140"/>
      <c r="BYD216" s="140"/>
      <c r="BYE216" s="140"/>
      <c r="BYF216" s="140"/>
      <c r="BYG216" s="140"/>
      <c r="BYH216" s="140"/>
      <c r="BYI216" s="140"/>
      <c r="BYJ216" s="140"/>
      <c r="BYK216" s="140"/>
      <c r="BYL216" s="140"/>
      <c r="BYM216" s="140"/>
      <c r="BYN216" s="140"/>
      <c r="BYO216" s="140"/>
      <c r="BYP216" s="140"/>
      <c r="BYQ216" s="140"/>
      <c r="BYR216" s="140"/>
      <c r="BYS216" s="140"/>
      <c r="BYT216" s="140"/>
      <c r="BYU216" s="140"/>
      <c r="BYV216" s="140"/>
      <c r="BYW216" s="140"/>
      <c r="BYX216" s="140"/>
      <c r="BYY216" s="140"/>
      <c r="BYZ216" s="140"/>
      <c r="BZA216" s="140"/>
      <c r="BZB216" s="140"/>
      <c r="BZC216" s="140"/>
      <c r="BZD216" s="140"/>
      <c r="BZE216" s="140"/>
      <c r="BZF216" s="140"/>
      <c r="BZG216" s="140"/>
      <c r="BZH216" s="140"/>
      <c r="BZI216" s="140"/>
      <c r="BZJ216" s="140"/>
      <c r="BZK216" s="140"/>
      <c r="BZL216" s="140"/>
      <c r="BZM216" s="140"/>
      <c r="BZN216" s="140"/>
      <c r="BZO216" s="140"/>
      <c r="BZP216" s="140"/>
      <c r="BZQ216" s="140"/>
      <c r="BZR216" s="140"/>
      <c r="BZS216" s="140"/>
      <c r="BZT216" s="140"/>
      <c r="BZU216" s="140"/>
      <c r="BZV216" s="140"/>
      <c r="BZW216" s="140"/>
      <c r="BZX216" s="140"/>
      <c r="BZY216" s="140"/>
      <c r="BZZ216" s="140"/>
      <c r="CAA216" s="140"/>
      <c r="CAB216" s="140"/>
      <c r="CAC216" s="140"/>
      <c r="CAD216" s="140"/>
      <c r="CAE216" s="140"/>
      <c r="CAF216" s="140"/>
      <c r="CAG216" s="140"/>
      <c r="CAH216" s="140"/>
      <c r="CAI216" s="140"/>
      <c r="CAJ216" s="140"/>
      <c r="CAK216" s="140"/>
      <c r="CAL216" s="140"/>
      <c r="CAM216" s="140"/>
      <c r="CAN216" s="140"/>
      <c r="CAO216" s="140"/>
      <c r="CAP216" s="140"/>
      <c r="CAQ216" s="140"/>
      <c r="CAR216" s="140"/>
      <c r="CAS216" s="140"/>
      <c r="CAT216" s="140"/>
      <c r="CAU216" s="140"/>
      <c r="CAV216" s="140"/>
      <c r="CAW216" s="140"/>
      <c r="CAX216" s="140"/>
      <c r="CAY216" s="140"/>
      <c r="CAZ216" s="140"/>
      <c r="CBA216" s="140"/>
      <c r="CBB216" s="140"/>
      <c r="CBC216" s="140"/>
      <c r="CBD216" s="140"/>
      <c r="CBE216" s="140"/>
      <c r="CBF216" s="140"/>
      <c r="CBG216" s="140"/>
      <c r="CBH216" s="140"/>
      <c r="CBI216" s="140"/>
      <c r="CBJ216" s="140"/>
      <c r="CBK216" s="140"/>
      <c r="CBL216" s="140"/>
      <c r="CBM216" s="140"/>
      <c r="CBN216" s="140"/>
      <c r="CBO216" s="140"/>
      <c r="CBP216" s="140"/>
      <c r="CBQ216" s="140"/>
      <c r="CBR216" s="140"/>
      <c r="CBS216" s="140"/>
      <c r="CBT216" s="140"/>
      <c r="CBU216" s="140"/>
      <c r="CBV216" s="140"/>
      <c r="CBW216" s="140"/>
      <c r="CBX216" s="140"/>
      <c r="CBY216" s="140"/>
      <c r="CBZ216" s="140"/>
      <c r="CCA216" s="140"/>
      <c r="CCB216" s="140"/>
      <c r="CCC216" s="140"/>
      <c r="CCD216" s="140"/>
      <c r="CCE216" s="140"/>
      <c r="CCF216" s="140"/>
      <c r="CCG216" s="140"/>
      <c r="CCH216" s="140"/>
      <c r="CCI216" s="140"/>
      <c r="CCJ216" s="140"/>
      <c r="CCK216" s="140"/>
      <c r="CCL216" s="140"/>
      <c r="CCM216" s="140"/>
      <c r="CCN216" s="140"/>
      <c r="CCO216" s="140"/>
      <c r="CCP216" s="140"/>
      <c r="CCQ216" s="140"/>
      <c r="CCR216" s="140"/>
      <c r="CCS216" s="140"/>
      <c r="CCT216" s="140"/>
      <c r="CCU216" s="140"/>
      <c r="CCV216" s="140"/>
      <c r="CCW216" s="140"/>
      <c r="CCX216" s="140"/>
      <c r="CCY216" s="140"/>
      <c r="CCZ216" s="140"/>
      <c r="CDA216" s="140"/>
      <c r="CDB216" s="140"/>
      <c r="CDC216" s="140"/>
      <c r="CDD216" s="140"/>
      <c r="CDE216" s="140"/>
      <c r="CDF216" s="140"/>
      <c r="CDG216" s="140"/>
      <c r="CDH216" s="140"/>
      <c r="CDI216" s="140"/>
      <c r="CDJ216" s="140"/>
      <c r="CDK216" s="140"/>
      <c r="CDL216" s="140"/>
      <c r="CDM216" s="140"/>
      <c r="CDN216" s="140"/>
      <c r="CDO216" s="140"/>
      <c r="CDP216" s="140"/>
      <c r="CDQ216" s="140"/>
      <c r="CDR216" s="140"/>
      <c r="CDS216" s="140"/>
      <c r="CDT216" s="140"/>
      <c r="CDU216" s="140"/>
      <c r="CDV216" s="140"/>
      <c r="CDW216" s="140"/>
      <c r="CDX216" s="140"/>
      <c r="CDY216" s="140"/>
      <c r="CDZ216" s="140"/>
      <c r="CEA216" s="140"/>
      <c r="CEB216" s="140"/>
      <c r="CEC216" s="140"/>
      <c r="CED216" s="140"/>
      <c r="CEE216" s="140"/>
      <c r="CEF216" s="140"/>
      <c r="CEG216" s="140"/>
      <c r="CEH216" s="140"/>
      <c r="CEI216" s="140"/>
      <c r="CEJ216" s="140"/>
      <c r="CEK216" s="140"/>
      <c r="CEL216" s="140"/>
      <c r="CEM216" s="140"/>
      <c r="CEN216" s="140"/>
      <c r="CEO216" s="140"/>
      <c r="CEP216" s="140"/>
      <c r="CEQ216" s="140"/>
      <c r="CER216" s="140"/>
      <c r="CES216" s="140"/>
      <c r="CET216" s="140"/>
      <c r="CEU216" s="140"/>
      <c r="CEV216" s="140"/>
      <c r="CEW216" s="140"/>
      <c r="CEX216" s="140"/>
      <c r="CEY216" s="140"/>
      <c r="CEZ216" s="140"/>
      <c r="CFA216" s="140"/>
      <c r="CFB216" s="140"/>
      <c r="CFC216" s="140"/>
      <c r="CFD216" s="140"/>
      <c r="CFE216" s="140"/>
      <c r="CFF216" s="140"/>
      <c r="CFG216" s="140"/>
      <c r="CFH216" s="140"/>
      <c r="CFI216" s="140"/>
      <c r="CFJ216" s="140"/>
      <c r="CFK216" s="140"/>
      <c r="CFL216" s="140"/>
      <c r="CFM216" s="140"/>
      <c r="CFN216" s="140"/>
      <c r="CFO216" s="140"/>
      <c r="CFP216" s="140"/>
      <c r="CFQ216" s="140"/>
      <c r="CFR216" s="140"/>
      <c r="CFS216" s="140"/>
      <c r="CFT216" s="140"/>
      <c r="CFU216" s="140"/>
      <c r="CFV216" s="140"/>
      <c r="CFW216" s="140"/>
      <c r="CFX216" s="140"/>
      <c r="CFY216" s="140"/>
      <c r="CFZ216" s="140"/>
      <c r="CGA216" s="140"/>
      <c r="CGB216" s="140"/>
      <c r="CGC216" s="140"/>
      <c r="CGD216" s="140"/>
      <c r="CGE216" s="140"/>
      <c r="CGF216" s="140"/>
      <c r="CGG216" s="140"/>
      <c r="CGH216" s="140"/>
      <c r="CGI216" s="140"/>
      <c r="CGJ216" s="140"/>
      <c r="CGK216" s="140"/>
      <c r="CGL216" s="140"/>
      <c r="CGM216" s="140"/>
      <c r="CGN216" s="140"/>
      <c r="CGO216" s="140"/>
      <c r="CGP216" s="140"/>
      <c r="CGQ216" s="140"/>
      <c r="CGR216" s="140"/>
      <c r="CGS216" s="140"/>
      <c r="CGT216" s="140"/>
      <c r="CGU216" s="140"/>
      <c r="CGV216" s="140"/>
      <c r="CGW216" s="140"/>
      <c r="CGX216" s="140"/>
      <c r="CGY216" s="140"/>
      <c r="CGZ216" s="140"/>
      <c r="CHA216" s="140"/>
      <c r="CHB216" s="140"/>
      <c r="CHC216" s="140"/>
      <c r="CHD216" s="140"/>
      <c r="CHE216" s="140"/>
      <c r="CHF216" s="140"/>
      <c r="CHG216" s="140"/>
      <c r="CHH216" s="140"/>
      <c r="CHI216" s="140"/>
      <c r="CHJ216" s="140"/>
      <c r="CHK216" s="140"/>
      <c r="CHL216" s="140"/>
      <c r="CHM216" s="140"/>
      <c r="CHN216" s="140"/>
      <c r="CHO216" s="140"/>
      <c r="CHP216" s="140"/>
      <c r="CHQ216" s="140"/>
      <c r="CHR216" s="140"/>
      <c r="CHS216" s="140"/>
      <c r="CHT216" s="140"/>
      <c r="CHU216" s="140"/>
      <c r="CHV216" s="140"/>
      <c r="CHW216" s="140"/>
      <c r="CHX216" s="140"/>
      <c r="CHY216" s="140"/>
      <c r="CHZ216" s="140"/>
      <c r="CIA216" s="140"/>
      <c r="CIB216" s="140"/>
      <c r="CIC216" s="140"/>
      <c r="CID216" s="140"/>
      <c r="CIE216" s="140"/>
      <c r="CIF216" s="140"/>
      <c r="CIG216" s="140"/>
      <c r="CIH216" s="140"/>
      <c r="CII216" s="140"/>
      <c r="CIJ216" s="140"/>
      <c r="CIK216" s="140"/>
      <c r="CIL216" s="140"/>
      <c r="CIM216" s="140"/>
      <c r="CIN216" s="140"/>
      <c r="CIO216" s="140"/>
      <c r="CIP216" s="140"/>
      <c r="CIQ216" s="140"/>
      <c r="CIR216" s="140"/>
      <c r="CIS216" s="140"/>
      <c r="CIT216" s="140"/>
      <c r="CIU216" s="140"/>
      <c r="CIV216" s="140"/>
      <c r="CIW216" s="140"/>
      <c r="CIX216" s="140"/>
      <c r="CIY216" s="140"/>
      <c r="CIZ216" s="140"/>
      <c r="CJA216" s="140"/>
      <c r="CJB216" s="140"/>
      <c r="CJC216" s="140"/>
      <c r="CJD216" s="140"/>
      <c r="CJE216" s="140"/>
      <c r="CJF216" s="140"/>
      <c r="CJG216" s="140"/>
      <c r="CJH216" s="140"/>
      <c r="CJI216" s="140"/>
      <c r="CJJ216" s="140"/>
      <c r="CJK216" s="140"/>
      <c r="CJL216" s="140"/>
      <c r="CJM216" s="140"/>
      <c r="CJN216" s="140"/>
      <c r="CJO216" s="140"/>
      <c r="CJP216" s="140"/>
      <c r="CJQ216" s="140"/>
      <c r="CJR216" s="140"/>
      <c r="CJS216" s="140"/>
      <c r="CJT216" s="140"/>
      <c r="CJU216" s="140"/>
      <c r="CJV216" s="140"/>
      <c r="CJW216" s="140"/>
      <c r="CJX216" s="140"/>
      <c r="CJY216" s="140"/>
      <c r="CJZ216" s="140"/>
      <c r="CKA216" s="140"/>
      <c r="CKB216" s="140"/>
      <c r="CKC216" s="140"/>
      <c r="CKD216" s="140"/>
      <c r="CKE216" s="140"/>
      <c r="CKF216" s="140"/>
      <c r="CKG216" s="140"/>
      <c r="CKH216" s="140"/>
      <c r="CKI216" s="140"/>
      <c r="CKJ216" s="140"/>
      <c r="CKK216" s="140"/>
      <c r="CKL216" s="140"/>
      <c r="CKM216" s="140"/>
      <c r="CKN216" s="140"/>
      <c r="CKO216" s="140"/>
      <c r="CKP216" s="140"/>
      <c r="CKQ216" s="140"/>
      <c r="CKR216" s="140"/>
      <c r="CKS216" s="140"/>
      <c r="CKT216" s="140"/>
      <c r="CKU216" s="140"/>
      <c r="CKV216" s="140"/>
      <c r="CKW216" s="140"/>
      <c r="CKX216" s="140"/>
      <c r="CKY216" s="140"/>
      <c r="CKZ216" s="140"/>
      <c r="CLA216" s="140"/>
      <c r="CLB216" s="140"/>
      <c r="CLC216" s="140"/>
      <c r="CLD216" s="140"/>
      <c r="CLE216" s="140"/>
      <c r="CLF216" s="140"/>
      <c r="CLG216" s="140"/>
      <c r="CLH216" s="140"/>
      <c r="CLI216" s="140"/>
      <c r="CLJ216" s="140"/>
      <c r="CLK216" s="140"/>
      <c r="CLL216" s="140"/>
      <c r="CLM216" s="140"/>
      <c r="CLN216" s="140"/>
      <c r="CLO216" s="140"/>
      <c r="CLP216" s="140"/>
      <c r="CLQ216" s="140"/>
      <c r="CLR216" s="140"/>
      <c r="CLS216" s="140"/>
      <c r="CLT216" s="140"/>
      <c r="CLU216" s="140"/>
      <c r="CLV216" s="140"/>
      <c r="CLW216" s="140"/>
      <c r="CLX216" s="140"/>
      <c r="CLY216" s="140"/>
      <c r="CLZ216" s="140"/>
      <c r="CMA216" s="140"/>
      <c r="CMB216" s="140"/>
      <c r="CMC216" s="140"/>
      <c r="CMD216" s="140"/>
      <c r="CME216" s="140"/>
      <c r="CMF216" s="140"/>
      <c r="CMG216" s="140"/>
      <c r="CMH216" s="140"/>
      <c r="CMI216" s="140"/>
      <c r="CMJ216" s="140"/>
      <c r="CMK216" s="140"/>
      <c r="CML216" s="140"/>
      <c r="CMM216" s="140"/>
      <c r="CMN216" s="140"/>
      <c r="CMO216" s="140"/>
      <c r="CMP216" s="140"/>
      <c r="CMQ216" s="140"/>
      <c r="CMR216" s="140"/>
      <c r="CMS216" s="140"/>
      <c r="CMT216" s="140"/>
      <c r="CMU216" s="140"/>
      <c r="CMV216" s="140"/>
      <c r="CMW216" s="140"/>
      <c r="CMX216" s="140"/>
      <c r="CMY216" s="140"/>
      <c r="CMZ216" s="140"/>
      <c r="CNA216" s="140"/>
      <c r="CNB216" s="140"/>
      <c r="CNC216" s="140"/>
      <c r="CND216" s="140"/>
      <c r="CNE216" s="140"/>
      <c r="CNF216" s="140"/>
      <c r="CNG216" s="140"/>
      <c r="CNH216" s="140"/>
      <c r="CNI216" s="140"/>
      <c r="CNJ216" s="140"/>
      <c r="CNK216" s="140"/>
      <c r="CNL216" s="140"/>
      <c r="CNM216" s="140"/>
      <c r="CNN216" s="140"/>
      <c r="CNO216" s="140"/>
      <c r="CNP216" s="140"/>
      <c r="CNQ216" s="140"/>
      <c r="CNR216" s="140"/>
      <c r="CNS216" s="140"/>
      <c r="CNT216" s="140"/>
      <c r="CNU216" s="140"/>
      <c r="CNV216" s="140"/>
      <c r="CNW216" s="140"/>
      <c r="CNX216" s="140"/>
      <c r="CNY216" s="140"/>
      <c r="CNZ216" s="140"/>
      <c r="COA216" s="140"/>
      <c r="COB216" s="140"/>
      <c r="COC216" s="140"/>
      <c r="COD216" s="140"/>
      <c r="COE216" s="140"/>
      <c r="COF216" s="140"/>
      <c r="COG216" s="140"/>
      <c r="COH216" s="140"/>
      <c r="COI216" s="140"/>
      <c r="COJ216" s="140"/>
      <c r="COK216" s="140"/>
      <c r="COL216" s="140"/>
      <c r="COM216" s="140"/>
      <c r="CON216" s="140"/>
      <c r="COO216" s="140"/>
      <c r="COP216" s="140"/>
      <c r="COQ216" s="140"/>
      <c r="COR216" s="140"/>
      <c r="COS216" s="140"/>
      <c r="COT216" s="140"/>
      <c r="COU216" s="140"/>
      <c r="COV216" s="140"/>
      <c r="COW216" s="140"/>
      <c r="COX216" s="140"/>
      <c r="COY216" s="140"/>
      <c r="COZ216" s="140"/>
      <c r="CPA216" s="140"/>
      <c r="CPB216" s="140"/>
      <c r="CPC216" s="140"/>
      <c r="CPD216" s="140"/>
      <c r="CPE216" s="140"/>
      <c r="CPF216" s="140"/>
      <c r="CPG216" s="140"/>
      <c r="CPH216" s="140"/>
      <c r="CPI216" s="140"/>
      <c r="CPJ216" s="140"/>
      <c r="CPK216" s="140"/>
      <c r="CPL216" s="140"/>
      <c r="CPM216" s="140"/>
      <c r="CPN216" s="140"/>
      <c r="CPO216" s="140"/>
      <c r="CPP216" s="140"/>
      <c r="CPQ216" s="140"/>
      <c r="CPR216" s="140"/>
      <c r="CPS216" s="140"/>
      <c r="CPT216" s="140"/>
      <c r="CPU216" s="140"/>
      <c r="CPV216" s="140"/>
      <c r="CPW216" s="140"/>
      <c r="CPX216" s="140"/>
      <c r="CPY216" s="140"/>
      <c r="CPZ216" s="140"/>
      <c r="CQA216" s="140"/>
      <c r="CQB216" s="140"/>
      <c r="CQC216" s="140"/>
      <c r="CQD216" s="140"/>
      <c r="CQE216" s="140"/>
      <c r="CQF216" s="140"/>
      <c r="CQG216" s="140"/>
      <c r="CQH216" s="140"/>
      <c r="CQI216" s="140"/>
      <c r="CQJ216" s="140"/>
      <c r="CQK216" s="140"/>
      <c r="CQL216" s="140"/>
      <c r="CQM216" s="140"/>
      <c r="CQN216" s="140"/>
      <c r="CQO216" s="140"/>
      <c r="CQP216" s="140"/>
      <c r="CQQ216" s="140"/>
      <c r="CQR216" s="140"/>
      <c r="CQS216" s="140"/>
      <c r="CQT216" s="140"/>
      <c r="CQU216" s="140"/>
      <c r="CQV216" s="140"/>
      <c r="CQW216" s="140"/>
      <c r="CQX216" s="140"/>
      <c r="CQY216" s="140"/>
      <c r="CQZ216" s="140"/>
      <c r="CRA216" s="140"/>
      <c r="CRB216" s="140"/>
      <c r="CRC216" s="140"/>
      <c r="CRD216" s="140"/>
      <c r="CRE216" s="140"/>
      <c r="CRF216" s="140"/>
      <c r="CRG216" s="140"/>
      <c r="CRH216" s="140"/>
      <c r="CRI216" s="140"/>
      <c r="CRJ216" s="140"/>
      <c r="CRK216" s="140"/>
      <c r="CRL216" s="140"/>
      <c r="CRM216" s="140"/>
      <c r="CRN216" s="140"/>
      <c r="CRO216" s="140"/>
      <c r="CRP216" s="140"/>
      <c r="CRQ216" s="140"/>
      <c r="CRR216" s="140"/>
      <c r="CRS216" s="140"/>
      <c r="CRT216" s="140"/>
      <c r="CRU216" s="140"/>
      <c r="CRV216" s="140"/>
      <c r="CRW216" s="140"/>
      <c r="CRX216" s="140"/>
      <c r="CRY216" s="140"/>
      <c r="CRZ216" s="140"/>
      <c r="CSA216" s="140"/>
      <c r="CSB216" s="140"/>
      <c r="CSC216" s="140"/>
      <c r="CSD216" s="140"/>
      <c r="CSE216" s="140"/>
      <c r="CSF216" s="140"/>
      <c r="CSG216" s="140"/>
      <c r="CSH216" s="140"/>
      <c r="CSI216" s="140"/>
      <c r="CSJ216" s="140"/>
      <c r="CSK216" s="140"/>
      <c r="CSL216" s="140"/>
      <c r="CSM216" s="140"/>
      <c r="CSN216" s="140"/>
      <c r="CSO216" s="140"/>
      <c r="CSP216" s="140"/>
      <c r="CSQ216" s="140"/>
      <c r="CSR216" s="140"/>
      <c r="CSS216" s="140"/>
      <c r="CST216" s="140"/>
      <c r="CSU216" s="140"/>
      <c r="CSV216" s="140"/>
      <c r="CSW216" s="140"/>
      <c r="CSX216" s="140"/>
      <c r="CSY216" s="140"/>
      <c r="CSZ216" s="140"/>
      <c r="CTA216" s="140"/>
      <c r="CTB216" s="140"/>
      <c r="CTC216" s="140"/>
      <c r="CTD216" s="140"/>
      <c r="CTE216" s="140"/>
      <c r="CTF216" s="140"/>
      <c r="CTG216" s="140"/>
      <c r="CTH216" s="140"/>
      <c r="CTI216" s="140"/>
      <c r="CTJ216" s="140"/>
      <c r="CTK216" s="140"/>
      <c r="CTL216" s="140"/>
      <c r="CTM216" s="140"/>
      <c r="CTN216" s="140"/>
      <c r="CTO216" s="140"/>
      <c r="CTP216" s="140"/>
      <c r="CTQ216" s="140"/>
      <c r="CTR216" s="140"/>
      <c r="CTS216" s="140"/>
      <c r="CTT216" s="140"/>
      <c r="CTU216" s="140"/>
      <c r="CTV216" s="140"/>
      <c r="CTW216" s="140"/>
      <c r="CTX216" s="140"/>
      <c r="CTY216" s="140"/>
      <c r="CTZ216" s="140"/>
      <c r="CUA216" s="140"/>
      <c r="CUB216" s="140"/>
      <c r="CUC216" s="140"/>
      <c r="CUD216" s="140"/>
      <c r="CUE216" s="140"/>
      <c r="CUF216" s="140"/>
      <c r="CUG216" s="140"/>
      <c r="CUH216" s="140"/>
      <c r="CUI216" s="140"/>
      <c r="CUJ216" s="140"/>
      <c r="CUK216" s="140"/>
      <c r="CUL216" s="140"/>
      <c r="CUM216" s="140"/>
      <c r="CUN216" s="140"/>
      <c r="CUO216" s="140"/>
      <c r="CUP216" s="140"/>
      <c r="CUQ216" s="140"/>
      <c r="CUR216" s="140"/>
      <c r="CUS216" s="140"/>
      <c r="CUT216" s="140"/>
      <c r="CUU216" s="140"/>
      <c r="CUV216" s="140"/>
      <c r="CUW216" s="140"/>
      <c r="CUX216" s="140"/>
      <c r="CUY216" s="140"/>
      <c r="CUZ216" s="140"/>
      <c r="CVA216" s="140"/>
      <c r="CVB216" s="140"/>
      <c r="CVC216" s="140"/>
      <c r="CVD216" s="140"/>
      <c r="CVE216" s="140"/>
      <c r="CVF216" s="140"/>
      <c r="CVG216" s="140"/>
      <c r="CVH216" s="140"/>
      <c r="CVI216" s="140"/>
      <c r="CVJ216" s="140"/>
      <c r="CVK216" s="140"/>
      <c r="CVL216" s="140"/>
      <c r="CVM216" s="140"/>
      <c r="CVN216" s="140"/>
      <c r="CVO216" s="140"/>
      <c r="CVP216" s="140"/>
      <c r="CVQ216" s="140"/>
      <c r="CVR216" s="140"/>
      <c r="CVS216" s="140"/>
      <c r="CVT216" s="140"/>
      <c r="CVU216" s="140"/>
      <c r="CVV216" s="140"/>
      <c r="CVW216" s="140"/>
      <c r="CVX216" s="140"/>
      <c r="CVY216" s="140"/>
      <c r="CVZ216" s="140"/>
      <c r="CWA216" s="140"/>
      <c r="CWB216" s="140"/>
      <c r="CWC216" s="140"/>
      <c r="CWD216" s="140"/>
      <c r="CWE216" s="140"/>
      <c r="CWF216" s="140"/>
      <c r="CWG216" s="140"/>
      <c r="CWH216" s="140"/>
      <c r="CWI216" s="140"/>
      <c r="CWJ216" s="140"/>
      <c r="CWK216" s="140"/>
      <c r="CWL216" s="140"/>
      <c r="CWM216" s="140"/>
      <c r="CWN216" s="140"/>
      <c r="CWO216" s="140"/>
      <c r="CWP216" s="140"/>
      <c r="CWQ216" s="140"/>
      <c r="CWR216" s="140"/>
      <c r="CWS216" s="140"/>
      <c r="CWT216" s="140"/>
      <c r="CWU216" s="140"/>
      <c r="CWV216" s="140"/>
      <c r="CWW216" s="140"/>
      <c r="CWX216" s="140"/>
      <c r="CWY216" s="140"/>
      <c r="CWZ216" s="140"/>
      <c r="CXA216" s="140"/>
      <c r="CXB216" s="140"/>
      <c r="CXC216" s="140"/>
      <c r="CXD216" s="140"/>
      <c r="CXE216" s="140"/>
      <c r="CXF216" s="140"/>
      <c r="CXG216" s="140"/>
      <c r="CXH216" s="140"/>
      <c r="CXI216" s="140"/>
      <c r="CXJ216" s="140"/>
      <c r="CXK216" s="140"/>
      <c r="CXL216" s="140"/>
      <c r="CXM216" s="140"/>
      <c r="CXN216" s="140"/>
      <c r="CXO216" s="140"/>
      <c r="CXP216" s="140"/>
      <c r="CXQ216" s="140"/>
      <c r="CXR216" s="140"/>
      <c r="CXS216" s="140"/>
      <c r="CXT216" s="140"/>
      <c r="CXU216" s="140"/>
      <c r="CXV216" s="140"/>
      <c r="CXW216" s="140"/>
      <c r="CXX216" s="140"/>
      <c r="CXY216" s="140"/>
      <c r="CXZ216" s="140"/>
      <c r="CYA216" s="140"/>
      <c r="CYB216" s="140"/>
      <c r="CYC216" s="140"/>
      <c r="CYD216" s="140"/>
      <c r="CYE216" s="140"/>
      <c r="CYF216" s="140"/>
      <c r="CYG216" s="140"/>
      <c r="CYH216" s="140"/>
      <c r="CYI216" s="140"/>
      <c r="CYJ216" s="140"/>
      <c r="CYK216" s="140"/>
      <c r="CYL216" s="140"/>
      <c r="CYM216" s="140"/>
      <c r="CYN216" s="140"/>
      <c r="CYO216" s="140"/>
      <c r="CYP216" s="140"/>
      <c r="CYQ216" s="140"/>
      <c r="CYR216" s="140"/>
      <c r="CYS216" s="140"/>
      <c r="CYT216" s="140"/>
      <c r="CYU216" s="140"/>
      <c r="CYV216" s="140"/>
      <c r="CYW216" s="140"/>
      <c r="CYX216" s="140"/>
      <c r="CYY216" s="140"/>
      <c r="CYZ216" s="140"/>
      <c r="CZA216" s="140"/>
      <c r="CZB216" s="140"/>
      <c r="CZC216" s="140"/>
      <c r="CZD216" s="140"/>
      <c r="CZE216" s="140"/>
      <c r="CZF216" s="140"/>
      <c r="CZG216" s="140"/>
      <c r="CZH216" s="140"/>
      <c r="CZI216" s="140"/>
      <c r="CZJ216" s="140"/>
      <c r="CZK216" s="140"/>
      <c r="CZL216" s="140"/>
      <c r="CZM216" s="140"/>
      <c r="CZN216" s="140"/>
      <c r="CZO216" s="140"/>
      <c r="CZP216" s="140"/>
      <c r="CZQ216" s="140"/>
      <c r="CZR216" s="140"/>
      <c r="CZS216" s="140"/>
      <c r="CZT216" s="140"/>
      <c r="CZU216" s="140"/>
      <c r="CZV216" s="140"/>
      <c r="CZW216" s="140"/>
      <c r="CZX216" s="140"/>
      <c r="CZY216" s="140"/>
      <c r="CZZ216" s="140"/>
      <c r="DAA216" s="140"/>
      <c r="DAB216" s="140"/>
      <c r="DAC216" s="140"/>
      <c r="DAD216" s="140"/>
      <c r="DAE216" s="140"/>
      <c r="DAF216" s="140"/>
      <c r="DAG216" s="140"/>
      <c r="DAH216" s="140"/>
      <c r="DAI216" s="140"/>
      <c r="DAJ216" s="140"/>
      <c r="DAK216" s="140"/>
      <c r="DAL216" s="140"/>
      <c r="DAM216" s="140"/>
      <c r="DAN216" s="140"/>
      <c r="DAO216" s="140"/>
      <c r="DAP216" s="140"/>
      <c r="DAQ216" s="140"/>
      <c r="DAR216" s="140"/>
      <c r="DAS216" s="140"/>
      <c r="DAT216" s="140"/>
      <c r="DAU216" s="140"/>
      <c r="DAV216" s="140"/>
      <c r="DAW216" s="140"/>
      <c r="DAX216" s="140"/>
      <c r="DAY216" s="140"/>
      <c r="DAZ216" s="140"/>
      <c r="DBA216" s="140"/>
      <c r="DBB216" s="140"/>
      <c r="DBC216" s="140"/>
      <c r="DBD216" s="140"/>
      <c r="DBE216" s="140"/>
      <c r="DBF216" s="140"/>
      <c r="DBG216" s="140"/>
      <c r="DBH216" s="140"/>
      <c r="DBI216" s="140"/>
      <c r="DBJ216" s="140"/>
      <c r="DBK216" s="140"/>
      <c r="DBL216" s="140"/>
      <c r="DBM216" s="140"/>
      <c r="DBN216" s="140"/>
      <c r="DBO216" s="140"/>
      <c r="DBP216" s="140"/>
      <c r="DBQ216" s="140"/>
      <c r="DBR216" s="140"/>
      <c r="DBS216" s="140"/>
      <c r="DBT216" s="140"/>
      <c r="DBU216" s="140"/>
      <c r="DBV216" s="140"/>
      <c r="DBW216" s="140"/>
      <c r="DBX216" s="140"/>
      <c r="DBY216" s="140"/>
      <c r="DBZ216" s="140"/>
      <c r="DCA216" s="140"/>
      <c r="DCB216" s="140"/>
      <c r="DCC216" s="140"/>
      <c r="DCD216" s="140"/>
      <c r="DCE216" s="140"/>
      <c r="DCF216" s="140"/>
      <c r="DCG216" s="140"/>
      <c r="DCH216" s="140"/>
      <c r="DCI216" s="140"/>
      <c r="DCJ216" s="140"/>
      <c r="DCK216" s="140"/>
      <c r="DCL216" s="140"/>
      <c r="DCM216" s="140"/>
      <c r="DCN216" s="140"/>
      <c r="DCO216" s="140"/>
      <c r="DCP216" s="140"/>
      <c r="DCQ216" s="140"/>
      <c r="DCR216" s="140"/>
      <c r="DCS216" s="140"/>
      <c r="DCT216" s="140"/>
      <c r="DCU216" s="140"/>
      <c r="DCV216" s="140"/>
      <c r="DCW216" s="140"/>
      <c r="DCX216" s="140"/>
      <c r="DCY216" s="140"/>
      <c r="DCZ216" s="140"/>
      <c r="DDA216" s="140"/>
      <c r="DDB216" s="140"/>
      <c r="DDC216" s="140"/>
      <c r="DDD216" s="140"/>
      <c r="DDE216" s="140"/>
      <c r="DDF216" s="140"/>
      <c r="DDG216" s="140"/>
      <c r="DDH216" s="140"/>
      <c r="DDI216" s="140"/>
      <c r="DDJ216" s="140"/>
      <c r="DDK216" s="140"/>
      <c r="DDL216" s="140"/>
      <c r="DDM216" s="140"/>
      <c r="DDN216" s="140"/>
      <c r="DDO216" s="140"/>
      <c r="DDP216" s="140"/>
      <c r="DDQ216" s="140"/>
      <c r="DDR216" s="140"/>
      <c r="DDS216" s="140"/>
      <c r="DDT216" s="140"/>
      <c r="DDU216" s="140"/>
      <c r="DDV216" s="140"/>
      <c r="DDW216" s="140"/>
      <c r="DDX216" s="140"/>
      <c r="DDY216" s="140"/>
      <c r="DDZ216" s="140"/>
      <c r="DEA216" s="140"/>
      <c r="DEB216" s="140"/>
      <c r="DEC216" s="140"/>
      <c r="DED216" s="140"/>
      <c r="DEE216" s="140"/>
      <c r="DEF216" s="140"/>
      <c r="DEG216" s="140"/>
      <c r="DEH216" s="140"/>
      <c r="DEI216" s="140"/>
      <c r="DEJ216" s="140"/>
      <c r="DEK216" s="140"/>
      <c r="DEL216" s="140"/>
      <c r="DEM216" s="140"/>
      <c r="DEN216" s="140"/>
      <c r="DEO216" s="140"/>
      <c r="DEP216" s="140"/>
      <c r="DEQ216" s="140"/>
      <c r="DER216" s="140"/>
      <c r="DES216" s="140"/>
      <c r="DET216" s="140"/>
      <c r="DEU216" s="140"/>
      <c r="DEV216" s="140"/>
      <c r="DEW216" s="140"/>
      <c r="DEX216" s="140"/>
      <c r="DEY216" s="140"/>
      <c r="DEZ216" s="140"/>
      <c r="DFA216" s="140"/>
      <c r="DFB216" s="140"/>
      <c r="DFC216" s="140"/>
      <c r="DFD216" s="140"/>
      <c r="DFE216" s="140"/>
      <c r="DFF216" s="140"/>
      <c r="DFG216" s="140"/>
      <c r="DFH216" s="140"/>
      <c r="DFI216" s="140"/>
      <c r="DFJ216" s="140"/>
      <c r="DFK216" s="140"/>
      <c r="DFL216" s="140"/>
      <c r="DFM216" s="140"/>
      <c r="DFN216" s="140"/>
      <c r="DFO216" s="140"/>
      <c r="DFP216" s="140"/>
      <c r="DFQ216" s="140"/>
      <c r="DFR216" s="140"/>
      <c r="DFS216" s="140"/>
      <c r="DFT216" s="140"/>
      <c r="DFU216" s="140"/>
      <c r="DFV216" s="140"/>
      <c r="DFW216" s="140"/>
      <c r="DFX216" s="140"/>
      <c r="DFY216" s="140"/>
      <c r="DFZ216" s="140"/>
      <c r="DGA216" s="140"/>
      <c r="DGB216" s="140"/>
      <c r="DGC216" s="140"/>
      <c r="DGD216" s="140"/>
      <c r="DGE216" s="140"/>
      <c r="DGF216" s="140"/>
      <c r="DGG216" s="140"/>
      <c r="DGH216" s="140"/>
      <c r="DGI216" s="140"/>
      <c r="DGJ216" s="140"/>
      <c r="DGK216" s="140"/>
      <c r="DGL216" s="140"/>
      <c r="DGM216" s="140"/>
      <c r="DGN216" s="140"/>
      <c r="DGO216" s="140"/>
      <c r="DGP216" s="140"/>
      <c r="DGQ216" s="140"/>
      <c r="DGR216" s="140"/>
      <c r="DGS216" s="140"/>
      <c r="DGT216" s="140"/>
      <c r="DGU216" s="140"/>
      <c r="DGV216" s="140"/>
      <c r="DGW216" s="140"/>
      <c r="DGX216" s="140"/>
      <c r="DGY216" s="140"/>
      <c r="DGZ216" s="140"/>
      <c r="DHA216" s="140"/>
      <c r="DHB216" s="140"/>
      <c r="DHC216" s="140"/>
      <c r="DHD216" s="140"/>
      <c r="DHE216" s="140"/>
      <c r="DHF216" s="140"/>
      <c r="DHG216" s="140"/>
      <c r="DHH216" s="140"/>
      <c r="DHI216" s="140"/>
      <c r="DHJ216" s="140"/>
      <c r="DHK216" s="140"/>
      <c r="DHL216" s="140"/>
      <c r="DHM216" s="140"/>
      <c r="DHN216" s="140"/>
      <c r="DHO216" s="140"/>
      <c r="DHP216" s="140"/>
      <c r="DHQ216" s="140"/>
      <c r="DHR216" s="140"/>
      <c r="DHS216" s="140"/>
      <c r="DHT216" s="140"/>
      <c r="DHU216" s="140"/>
      <c r="DHV216" s="140"/>
      <c r="DHW216" s="140"/>
      <c r="DHX216" s="140"/>
      <c r="DHY216" s="140"/>
      <c r="DHZ216" s="140"/>
      <c r="DIA216" s="140"/>
      <c r="DIB216" s="140"/>
      <c r="DIC216" s="140"/>
      <c r="DID216" s="140"/>
      <c r="DIE216" s="140"/>
      <c r="DIF216" s="140"/>
      <c r="DIG216" s="140"/>
      <c r="DIH216" s="140"/>
      <c r="DII216" s="140"/>
      <c r="DIJ216" s="140"/>
      <c r="DIK216" s="140"/>
      <c r="DIL216" s="140"/>
      <c r="DIM216" s="140"/>
      <c r="DIN216" s="140"/>
      <c r="DIO216" s="140"/>
      <c r="DIP216" s="140"/>
      <c r="DIQ216" s="140"/>
      <c r="DIR216" s="140"/>
      <c r="DIS216" s="140"/>
      <c r="DIT216" s="140"/>
      <c r="DIU216" s="140"/>
      <c r="DIV216" s="140"/>
      <c r="DIW216" s="140"/>
      <c r="DIX216" s="140"/>
      <c r="DIY216" s="140"/>
      <c r="DIZ216" s="140"/>
      <c r="DJA216" s="140"/>
      <c r="DJB216" s="140"/>
      <c r="DJC216" s="140"/>
      <c r="DJD216" s="140"/>
      <c r="DJE216" s="140"/>
      <c r="DJF216" s="140"/>
      <c r="DJG216" s="140"/>
      <c r="DJH216" s="140"/>
      <c r="DJI216" s="140"/>
      <c r="DJJ216" s="140"/>
      <c r="DJK216" s="140"/>
      <c r="DJL216" s="140"/>
      <c r="DJM216" s="140"/>
      <c r="DJN216" s="140"/>
      <c r="DJO216" s="140"/>
      <c r="DJP216" s="140"/>
      <c r="DJQ216" s="140"/>
      <c r="DJR216" s="140"/>
      <c r="DJS216" s="140"/>
      <c r="DJT216" s="140"/>
      <c r="DJU216" s="140"/>
      <c r="DJV216" s="140"/>
      <c r="DJW216" s="140"/>
      <c r="DJX216" s="140"/>
      <c r="DJY216" s="140"/>
      <c r="DJZ216" s="140"/>
      <c r="DKA216" s="140"/>
      <c r="DKB216" s="140"/>
      <c r="DKC216" s="140"/>
      <c r="DKD216" s="140"/>
      <c r="DKE216" s="140"/>
      <c r="DKF216" s="140"/>
      <c r="DKG216" s="140"/>
      <c r="DKH216" s="140"/>
      <c r="DKI216" s="140"/>
      <c r="DKJ216" s="140"/>
      <c r="DKK216" s="140"/>
      <c r="DKL216" s="140"/>
      <c r="DKM216" s="140"/>
      <c r="DKN216" s="140"/>
      <c r="DKO216" s="140"/>
      <c r="DKP216" s="140"/>
      <c r="DKQ216" s="140"/>
      <c r="DKR216" s="140"/>
      <c r="DKS216" s="140"/>
      <c r="DKT216" s="140"/>
      <c r="DKU216" s="140"/>
      <c r="DKV216" s="140"/>
      <c r="DKW216" s="140"/>
      <c r="DKX216" s="140"/>
      <c r="DKY216" s="140"/>
      <c r="DKZ216" s="140"/>
      <c r="DLA216" s="140"/>
      <c r="DLB216" s="140"/>
      <c r="DLC216" s="140"/>
      <c r="DLD216" s="140"/>
      <c r="DLE216" s="140"/>
      <c r="DLF216" s="140"/>
      <c r="DLG216" s="140"/>
      <c r="DLH216" s="140"/>
      <c r="DLI216" s="140"/>
      <c r="DLJ216" s="140"/>
      <c r="DLK216" s="140"/>
      <c r="DLL216" s="140"/>
      <c r="DLM216" s="140"/>
      <c r="DLN216" s="140"/>
      <c r="DLO216" s="140"/>
      <c r="DLP216" s="140"/>
      <c r="DLQ216" s="140"/>
      <c r="DLR216" s="140"/>
      <c r="DLS216" s="140"/>
      <c r="DLT216" s="140"/>
      <c r="DLU216" s="140"/>
      <c r="DLV216" s="140"/>
      <c r="DLW216" s="140"/>
      <c r="DLX216" s="140"/>
      <c r="DLY216" s="140"/>
      <c r="DLZ216" s="140"/>
      <c r="DMA216" s="140"/>
      <c r="DMB216" s="140"/>
      <c r="DMC216" s="140"/>
      <c r="DMD216" s="140"/>
      <c r="DME216" s="140"/>
      <c r="DMF216" s="140"/>
      <c r="DMG216" s="140"/>
      <c r="DMH216" s="140"/>
      <c r="DMI216" s="140"/>
      <c r="DMJ216" s="140"/>
      <c r="DMK216" s="140"/>
      <c r="DML216" s="140"/>
      <c r="DMM216" s="140"/>
      <c r="DMN216" s="140"/>
      <c r="DMO216" s="140"/>
      <c r="DMP216" s="140"/>
      <c r="DMQ216" s="140"/>
      <c r="DMR216" s="140"/>
      <c r="DMS216" s="140"/>
      <c r="DMT216" s="140"/>
      <c r="DMU216" s="140"/>
      <c r="DMV216" s="140"/>
      <c r="DMW216" s="140"/>
      <c r="DMX216" s="140"/>
      <c r="DMY216" s="140"/>
      <c r="DMZ216" s="140"/>
      <c r="DNA216" s="140"/>
      <c r="DNB216" s="140"/>
      <c r="DNC216" s="140"/>
      <c r="DND216" s="140"/>
      <c r="DNE216" s="140"/>
      <c r="DNF216" s="140"/>
      <c r="DNG216" s="140"/>
      <c r="DNH216" s="140"/>
      <c r="DNI216" s="140"/>
      <c r="DNJ216" s="140"/>
      <c r="DNK216" s="140"/>
      <c r="DNL216" s="140"/>
      <c r="DNM216" s="140"/>
      <c r="DNN216" s="140"/>
      <c r="DNO216" s="140"/>
      <c r="DNP216" s="140"/>
      <c r="DNQ216" s="140"/>
      <c r="DNR216" s="140"/>
      <c r="DNS216" s="140"/>
      <c r="DNT216" s="140"/>
      <c r="DNU216" s="140"/>
      <c r="DNV216" s="140"/>
      <c r="DNW216" s="140"/>
      <c r="DNX216" s="140"/>
      <c r="DNY216" s="140"/>
      <c r="DNZ216" s="140"/>
      <c r="DOA216" s="140"/>
      <c r="DOB216" s="140"/>
      <c r="DOC216" s="140"/>
      <c r="DOD216" s="140"/>
      <c r="DOE216" s="140"/>
      <c r="DOF216" s="140"/>
      <c r="DOG216" s="140"/>
      <c r="DOH216" s="140"/>
      <c r="DOI216" s="140"/>
      <c r="DOJ216" s="140"/>
      <c r="DOK216" s="140"/>
      <c r="DOL216" s="140"/>
      <c r="DOM216" s="140"/>
      <c r="DON216" s="140"/>
      <c r="DOO216" s="140"/>
      <c r="DOP216" s="140"/>
      <c r="DOQ216" s="140"/>
      <c r="DOR216" s="140"/>
      <c r="DOS216" s="140"/>
      <c r="DOT216" s="140"/>
      <c r="DOU216" s="140"/>
      <c r="DOV216" s="140"/>
      <c r="DOW216" s="140"/>
      <c r="DOX216" s="140"/>
      <c r="DOY216" s="140"/>
      <c r="DOZ216" s="140"/>
      <c r="DPA216" s="140"/>
      <c r="DPB216" s="140"/>
      <c r="DPC216" s="140"/>
      <c r="DPD216" s="140"/>
      <c r="DPE216" s="140"/>
      <c r="DPF216" s="140"/>
      <c r="DPG216" s="140"/>
      <c r="DPH216" s="140"/>
      <c r="DPI216" s="140"/>
      <c r="DPJ216" s="140"/>
      <c r="DPK216" s="140"/>
      <c r="DPL216" s="140"/>
      <c r="DPM216" s="140"/>
      <c r="DPN216" s="140"/>
      <c r="DPO216" s="140"/>
      <c r="DPP216" s="140"/>
      <c r="DPQ216" s="140"/>
      <c r="DPR216" s="140"/>
      <c r="DPS216" s="140"/>
      <c r="DPT216" s="140"/>
      <c r="DPU216" s="140"/>
      <c r="DPV216" s="140"/>
      <c r="DPW216" s="140"/>
      <c r="DPX216" s="140"/>
      <c r="DPY216" s="140"/>
      <c r="DPZ216" s="140"/>
      <c r="DQA216" s="140"/>
      <c r="DQB216" s="140"/>
      <c r="DQC216" s="140"/>
      <c r="DQD216" s="140"/>
      <c r="DQE216" s="140"/>
      <c r="DQF216" s="140"/>
      <c r="DQG216" s="140"/>
      <c r="DQH216" s="140"/>
      <c r="DQI216" s="140"/>
      <c r="DQJ216" s="140"/>
      <c r="DQK216" s="140"/>
      <c r="DQL216" s="140"/>
      <c r="DQM216" s="140"/>
      <c r="DQN216" s="140"/>
      <c r="DQO216" s="140"/>
      <c r="DQP216" s="140"/>
      <c r="DQQ216" s="140"/>
      <c r="DQR216" s="140"/>
      <c r="DQS216" s="140"/>
      <c r="DQT216" s="140"/>
      <c r="DQU216" s="140"/>
      <c r="DQV216" s="140"/>
      <c r="DQW216" s="140"/>
      <c r="DQX216" s="140"/>
      <c r="DQY216" s="140"/>
      <c r="DQZ216" s="140"/>
      <c r="DRA216" s="140"/>
      <c r="DRB216" s="140"/>
      <c r="DRC216" s="140"/>
      <c r="DRD216" s="140"/>
      <c r="DRE216" s="140"/>
      <c r="DRF216" s="140"/>
      <c r="DRG216" s="140"/>
      <c r="DRH216" s="140"/>
      <c r="DRI216" s="140"/>
      <c r="DRJ216" s="140"/>
      <c r="DRK216" s="140"/>
      <c r="DRL216" s="140"/>
      <c r="DRM216" s="140"/>
      <c r="DRN216" s="140"/>
      <c r="DRO216" s="140"/>
      <c r="DRP216" s="140"/>
      <c r="DRQ216" s="140"/>
      <c r="DRR216" s="140"/>
      <c r="DRS216" s="140"/>
      <c r="DRT216" s="140"/>
      <c r="DRU216" s="140"/>
      <c r="DRV216" s="140"/>
      <c r="DRW216" s="140"/>
      <c r="DRX216" s="140"/>
      <c r="DRY216" s="140"/>
      <c r="DRZ216" s="140"/>
      <c r="DSA216" s="140"/>
      <c r="DSB216" s="140"/>
      <c r="DSC216" s="140"/>
      <c r="DSD216" s="140"/>
      <c r="DSE216" s="140"/>
      <c r="DSF216" s="140"/>
      <c r="DSG216" s="140"/>
      <c r="DSH216" s="140"/>
      <c r="DSI216" s="140"/>
      <c r="DSJ216" s="140"/>
      <c r="DSK216" s="140"/>
      <c r="DSL216" s="140"/>
      <c r="DSM216" s="140"/>
      <c r="DSN216" s="140"/>
      <c r="DSO216" s="140"/>
      <c r="DSP216" s="140"/>
      <c r="DSQ216" s="140"/>
      <c r="DSR216" s="140"/>
      <c r="DSS216" s="140"/>
      <c r="DST216" s="140"/>
      <c r="DSU216" s="140"/>
      <c r="DSV216" s="140"/>
      <c r="DSW216" s="140"/>
      <c r="DSX216" s="140"/>
      <c r="DSY216" s="140"/>
      <c r="DSZ216" s="140"/>
      <c r="DTA216" s="140"/>
      <c r="DTB216" s="140"/>
      <c r="DTC216" s="140"/>
      <c r="DTD216" s="140"/>
      <c r="DTE216" s="140"/>
      <c r="DTF216" s="140"/>
      <c r="DTG216" s="140"/>
      <c r="DTH216" s="140"/>
      <c r="DTI216" s="140"/>
      <c r="DTJ216" s="140"/>
      <c r="DTK216" s="140"/>
      <c r="DTL216" s="140"/>
      <c r="DTM216" s="140"/>
      <c r="DTN216" s="140"/>
      <c r="DTO216" s="140"/>
      <c r="DTP216" s="140"/>
      <c r="DTQ216" s="140"/>
      <c r="DTR216" s="140"/>
      <c r="DTS216" s="140"/>
      <c r="DTT216" s="140"/>
      <c r="DTU216" s="140"/>
      <c r="DTV216" s="140"/>
      <c r="DTW216" s="140"/>
      <c r="DTX216" s="140"/>
      <c r="DTY216" s="140"/>
      <c r="DTZ216" s="140"/>
      <c r="DUA216" s="140"/>
      <c r="DUB216" s="140"/>
      <c r="DUC216" s="140"/>
      <c r="DUD216" s="140"/>
      <c r="DUE216" s="140"/>
      <c r="DUF216" s="140"/>
      <c r="DUG216" s="140"/>
      <c r="DUH216" s="140"/>
      <c r="DUI216" s="140"/>
      <c r="DUJ216" s="140"/>
      <c r="DUK216" s="140"/>
      <c r="DUL216" s="140"/>
      <c r="DUM216" s="140"/>
      <c r="DUN216" s="140"/>
      <c r="DUO216" s="140"/>
      <c r="DUP216" s="140"/>
      <c r="DUQ216" s="140"/>
      <c r="DUR216" s="140"/>
      <c r="DUS216" s="140"/>
      <c r="DUT216" s="140"/>
      <c r="DUU216" s="140"/>
      <c r="DUV216" s="140"/>
      <c r="DUW216" s="140"/>
      <c r="DUX216" s="140"/>
      <c r="DUY216" s="140"/>
      <c r="DUZ216" s="140"/>
      <c r="DVA216" s="140"/>
      <c r="DVB216" s="140"/>
      <c r="DVC216" s="140"/>
      <c r="DVD216" s="140"/>
      <c r="DVE216" s="140"/>
      <c r="DVF216" s="140"/>
      <c r="DVG216" s="140"/>
      <c r="DVH216" s="140"/>
      <c r="DVI216" s="140"/>
      <c r="DVJ216" s="140"/>
      <c r="DVK216" s="140"/>
      <c r="DVL216" s="140"/>
      <c r="DVM216" s="140"/>
      <c r="DVN216" s="140"/>
      <c r="DVO216" s="140"/>
      <c r="DVP216" s="140"/>
      <c r="DVQ216" s="140"/>
      <c r="DVR216" s="140"/>
      <c r="DVS216" s="140"/>
      <c r="DVT216" s="140"/>
      <c r="DVU216" s="140"/>
      <c r="DVV216" s="140"/>
      <c r="DVW216" s="140"/>
      <c r="DVX216" s="140"/>
      <c r="DVY216" s="140"/>
      <c r="DVZ216" s="140"/>
      <c r="DWA216" s="140"/>
      <c r="DWB216" s="140"/>
      <c r="DWC216" s="140"/>
      <c r="DWD216" s="140"/>
      <c r="DWE216" s="140"/>
      <c r="DWF216" s="140"/>
      <c r="DWG216" s="140"/>
      <c r="DWH216" s="140"/>
      <c r="DWI216" s="140"/>
      <c r="DWJ216" s="140"/>
      <c r="DWK216" s="140"/>
      <c r="DWL216" s="140"/>
      <c r="DWM216" s="140"/>
      <c r="DWN216" s="140"/>
      <c r="DWO216" s="140"/>
      <c r="DWP216" s="140"/>
      <c r="DWQ216" s="140"/>
      <c r="DWR216" s="140"/>
      <c r="DWS216" s="140"/>
      <c r="DWT216" s="140"/>
      <c r="DWU216" s="140"/>
      <c r="DWV216" s="140"/>
      <c r="DWW216" s="140"/>
      <c r="DWX216" s="140"/>
      <c r="DWY216" s="140"/>
      <c r="DWZ216" s="140"/>
      <c r="DXA216" s="140"/>
      <c r="DXB216" s="140"/>
      <c r="DXC216" s="140"/>
      <c r="DXD216" s="140"/>
      <c r="DXE216" s="140"/>
      <c r="DXF216" s="140"/>
      <c r="DXG216" s="140"/>
      <c r="DXH216" s="140"/>
      <c r="DXI216" s="140"/>
      <c r="DXJ216" s="140"/>
      <c r="DXK216" s="140"/>
      <c r="DXL216" s="140"/>
      <c r="DXM216" s="140"/>
      <c r="DXN216" s="140"/>
      <c r="DXO216" s="140"/>
      <c r="DXP216" s="140"/>
      <c r="DXQ216" s="140"/>
      <c r="DXR216" s="140"/>
      <c r="DXS216" s="140"/>
      <c r="DXT216" s="140"/>
      <c r="DXU216" s="140"/>
      <c r="DXV216" s="140"/>
      <c r="DXW216" s="140"/>
      <c r="DXX216" s="140"/>
      <c r="DXY216" s="140"/>
      <c r="DXZ216" s="140"/>
      <c r="DYA216" s="140"/>
      <c r="DYB216" s="140"/>
      <c r="DYC216" s="140"/>
      <c r="DYD216" s="140"/>
      <c r="DYE216" s="140"/>
      <c r="DYF216" s="140"/>
      <c r="DYG216" s="140"/>
      <c r="DYH216" s="140"/>
      <c r="DYI216" s="140"/>
      <c r="DYJ216" s="140"/>
      <c r="DYK216" s="140"/>
      <c r="DYL216" s="140"/>
      <c r="DYM216" s="140"/>
      <c r="DYN216" s="140"/>
      <c r="DYO216" s="140"/>
      <c r="DYP216" s="140"/>
      <c r="DYQ216" s="140"/>
      <c r="DYR216" s="140"/>
      <c r="DYS216" s="140"/>
      <c r="DYT216" s="140"/>
      <c r="DYU216" s="140"/>
      <c r="DYV216" s="140"/>
      <c r="DYW216" s="140"/>
      <c r="DYX216" s="140"/>
      <c r="DYY216" s="140"/>
      <c r="DYZ216" s="140"/>
      <c r="DZA216" s="140"/>
      <c r="DZB216" s="140"/>
      <c r="DZC216" s="140"/>
      <c r="DZD216" s="140"/>
      <c r="DZE216" s="140"/>
      <c r="DZF216" s="140"/>
      <c r="DZG216" s="140"/>
      <c r="DZH216" s="140"/>
      <c r="DZI216" s="140"/>
      <c r="DZJ216" s="140"/>
      <c r="DZK216" s="140"/>
      <c r="DZL216" s="140"/>
      <c r="DZM216" s="140"/>
      <c r="DZN216" s="140"/>
      <c r="DZO216" s="140"/>
      <c r="DZP216" s="140"/>
      <c r="DZQ216" s="140"/>
      <c r="DZR216" s="140"/>
      <c r="DZS216" s="140"/>
      <c r="DZT216" s="140"/>
      <c r="DZU216" s="140"/>
      <c r="DZV216" s="140"/>
      <c r="DZW216" s="140"/>
      <c r="DZX216" s="140"/>
      <c r="DZY216" s="140"/>
      <c r="DZZ216" s="140"/>
      <c r="EAA216" s="140"/>
      <c r="EAB216" s="140"/>
      <c r="EAC216" s="140"/>
      <c r="EAD216" s="140"/>
      <c r="EAE216" s="140"/>
      <c r="EAF216" s="140"/>
      <c r="EAG216" s="140"/>
      <c r="EAH216" s="140"/>
      <c r="EAI216" s="140"/>
      <c r="EAJ216" s="140"/>
      <c r="EAK216" s="140"/>
      <c r="EAL216" s="140"/>
      <c r="EAM216" s="140"/>
      <c r="EAN216" s="140"/>
      <c r="EAO216" s="140"/>
      <c r="EAP216" s="140"/>
      <c r="EAQ216" s="140"/>
      <c r="EAR216" s="140"/>
      <c r="EAS216" s="140"/>
      <c r="EAT216" s="140"/>
      <c r="EAU216" s="140"/>
      <c r="EAV216" s="140"/>
      <c r="EAW216" s="140"/>
      <c r="EAX216" s="140"/>
      <c r="EAY216" s="140"/>
      <c r="EAZ216" s="140"/>
      <c r="EBA216" s="140"/>
      <c r="EBB216" s="140"/>
      <c r="EBC216" s="140"/>
      <c r="EBD216" s="140"/>
      <c r="EBE216" s="140"/>
      <c r="EBF216" s="140"/>
      <c r="EBG216" s="140"/>
      <c r="EBH216" s="140"/>
      <c r="EBI216" s="140"/>
      <c r="EBJ216" s="140"/>
      <c r="EBK216" s="140"/>
      <c r="EBL216" s="140"/>
      <c r="EBM216" s="140"/>
      <c r="EBN216" s="140"/>
      <c r="EBO216" s="140"/>
      <c r="EBP216" s="140"/>
      <c r="EBQ216" s="140"/>
      <c r="EBR216" s="140"/>
      <c r="EBS216" s="140"/>
      <c r="EBT216" s="140"/>
      <c r="EBU216" s="140"/>
      <c r="EBV216" s="140"/>
      <c r="EBW216" s="140"/>
      <c r="EBX216" s="140"/>
      <c r="EBY216" s="140"/>
      <c r="EBZ216" s="140"/>
      <c r="ECA216" s="140"/>
      <c r="ECB216" s="140"/>
      <c r="ECC216" s="140"/>
      <c r="ECD216" s="140"/>
      <c r="ECE216" s="140"/>
      <c r="ECF216" s="140"/>
      <c r="ECG216" s="140"/>
      <c r="ECH216" s="140"/>
      <c r="ECI216" s="140"/>
      <c r="ECJ216" s="140"/>
      <c r="ECK216" s="140"/>
      <c r="ECL216" s="140"/>
      <c r="ECM216" s="140"/>
      <c r="ECN216" s="140"/>
      <c r="ECO216" s="140"/>
      <c r="ECP216" s="140"/>
      <c r="ECQ216" s="140"/>
      <c r="ECR216" s="140"/>
      <c r="ECS216" s="140"/>
      <c r="ECT216" s="140"/>
      <c r="ECU216" s="140"/>
      <c r="ECV216" s="140"/>
      <c r="ECW216" s="140"/>
      <c r="ECX216" s="140"/>
      <c r="ECY216" s="140"/>
      <c r="ECZ216" s="140"/>
      <c r="EDA216" s="140"/>
      <c r="EDB216" s="140"/>
      <c r="EDC216" s="140"/>
      <c r="EDD216" s="140"/>
      <c r="EDE216" s="140"/>
      <c r="EDF216" s="140"/>
      <c r="EDG216" s="140"/>
      <c r="EDH216" s="140"/>
      <c r="EDI216" s="140"/>
      <c r="EDJ216" s="140"/>
      <c r="EDK216" s="140"/>
      <c r="EDL216" s="140"/>
      <c r="EDM216" s="140"/>
      <c r="EDN216" s="140"/>
      <c r="EDO216" s="140"/>
      <c r="EDP216" s="140"/>
      <c r="EDQ216" s="140"/>
      <c r="EDR216" s="140"/>
      <c r="EDS216" s="140"/>
      <c r="EDT216" s="140"/>
      <c r="EDU216" s="140"/>
      <c r="EDV216" s="140"/>
      <c r="EDW216" s="140"/>
      <c r="EDX216" s="140"/>
      <c r="EDY216" s="140"/>
      <c r="EDZ216" s="140"/>
      <c r="EEA216" s="140"/>
      <c r="EEB216" s="140"/>
      <c r="EEC216" s="140"/>
      <c r="EED216" s="140"/>
      <c r="EEE216" s="140"/>
      <c r="EEF216" s="140"/>
      <c r="EEG216" s="140"/>
      <c r="EEH216" s="140"/>
      <c r="EEI216" s="140"/>
      <c r="EEJ216" s="140"/>
      <c r="EEK216" s="140"/>
      <c r="EEL216" s="140"/>
      <c r="EEM216" s="140"/>
      <c r="EEN216" s="140"/>
      <c r="EEO216" s="140"/>
      <c r="EEP216" s="140"/>
      <c r="EEQ216" s="140"/>
      <c r="EER216" s="140"/>
      <c r="EES216" s="140"/>
      <c r="EET216" s="140"/>
      <c r="EEU216" s="140"/>
      <c r="EEV216" s="140"/>
      <c r="EEW216" s="140"/>
      <c r="EEX216" s="140"/>
      <c r="EEY216" s="140"/>
      <c r="EEZ216" s="140"/>
      <c r="EFA216" s="140"/>
      <c r="EFB216" s="140"/>
      <c r="EFC216" s="140"/>
      <c r="EFD216" s="140"/>
      <c r="EFE216" s="140"/>
      <c r="EFF216" s="140"/>
      <c r="EFG216" s="140"/>
      <c r="EFH216" s="140"/>
      <c r="EFI216" s="140"/>
      <c r="EFJ216" s="140"/>
      <c r="EFK216" s="140"/>
      <c r="EFL216" s="140"/>
      <c r="EFM216" s="140"/>
      <c r="EFN216" s="140"/>
      <c r="EFO216" s="140"/>
      <c r="EFP216" s="140"/>
      <c r="EFQ216" s="140"/>
      <c r="EFR216" s="140"/>
      <c r="EFS216" s="140"/>
      <c r="EFT216" s="140"/>
      <c r="EFU216" s="140"/>
      <c r="EFV216" s="140"/>
      <c r="EFW216" s="140"/>
      <c r="EFX216" s="140"/>
      <c r="EFY216" s="140"/>
      <c r="EFZ216" s="140"/>
      <c r="EGA216" s="140"/>
      <c r="EGB216" s="140"/>
      <c r="EGC216" s="140"/>
      <c r="EGD216" s="140"/>
      <c r="EGE216" s="140"/>
      <c r="EGF216" s="140"/>
      <c r="EGG216" s="140"/>
      <c r="EGH216" s="140"/>
      <c r="EGI216" s="140"/>
      <c r="EGJ216" s="140"/>
      <c r="EGK216" s="140"/>
      <c r="EGL216" s="140"/>
      <c r="EGM216" s="140"/>
      <c r="EGN216" s="140"/>
      <c r="EGO216" s="140"/>
      <c r="EGP216" s="140"/>
      <c r="EGQ216" s="140"/>
      <c r="EGR216" s="140"/>
      <c r="EGS216" s="140"/>
      <c r="EGT216" s="140"/>
      <c r="EGU216" s="140"/>
      <c r="EGV216" s="140"/>
      <c r="EGW216" s="140"/>
      <c r="EGX216" s="140"/>
      <c r="EGY216" s="140"/>
      <c r="EGZ216" s="140"/>
      <c r="EHA216" s="140"/>
      <c r="EHB216" s="140"/>
      <c r="EHC216" s="140"/>
      <c r="EHD216" s="140"/>
      <c r="EHE216" s="140"/>
      <c r="EHF216" s="140"/>
      <c r="EHG216" s="140"/>
      <c r="EHH216" s="140"/>
      <c r="EHI216" s="140"/>
      <c r="EHJ216" s="140"/>
      <c r="EHK216" s="140"/>
      <c r="EHL216" s="140"/>
      <c r="EHM216" s="140"/>
      <c r="EHN216" s="140"/>
      <c r="EHO216" s="140"/>
      <c r="EHP216" s="140"/>
      <c r="EHQ216" s="140"/>
      <c r="EHR216" s="140"/>
      <c r="EHS216" s="140"/>
      <c r="EHT216" s="140"/>
      <c r="EHU216" s="140"/>
      <c r="EHV216" s="140"/>
      <c r="EHW216" s="140"/>
      <c r="EHX216" s="140"/>
      <c r="EHY216" s="140"/>
      <c r="EHZ216" s="140"/>
      <c r="EIA216" s="140"/>
      <c r="EIB216" s="140"/>
      <c r="EIC216" s="140"/>
      <c r="EID216" s="140"/>
      <c r="EIE216" s="140"/>
      <c r="EIF216" s="140"/>
      <c r="EIG216" s="140"/>
      <c r="EIH216" s="140"/>
      <c r="EII216" s="140"/>
      <c r="EIJ216" s="140"/>
      <c r="EIK216" s="140"/>
      <c r="EIL216" s="140"/>
      <c r="EIM216" s="140"/>
      <c r="EIN216" s="140"/>
      <c r="EIO216" s="140"/>
      <c r="EIP216" s="140"/>
      <c r="EIQ216" s="140"/>
      <c r="EIR216" s="140"/>
      <c r="EIS216" s="140"/>
      <c r="EIT216" s="140"/>
      <c r="EIU216" s="140"/>
      <c r="EIV216" s="140"/>
      <c r="EIW216" s="140"/>
      <c r="EIX216" s="140"/>
      <c r="EIY216" s="140"/>
      <c r="EIZ216" s="140"/>
      <c r="EJA216" s="140"/>
      <c r="EJB216" s="140"/>
      <c r="EJC216" s="140"/>
      <c r="EJD216" s="140"/>
      <c r="EJE216" s="140"/>
      <c r="EJF216" s="140"/>
      <c r="EJG216" s="140"/>
      <c r="EJH216" s="140"/>
      <c r="EJI216" s="140"/>
      <c r="EJJ216" s="140"/>
      <c r="EJK216" s="140"/>
      <c r="EJL216" s="140"/>
      <c r="EJM216" s="140"/>
      <c r="EJN216" s="140"/>
      <c r="EJO216" s="140"/>
      <c r="EJP216" s="140"/>
      <c r="EJQ216" s="140"/>
      <c r="EJR216" s="140"/>
      <c r="EJS216" s="140"/>
      <c r="EJT216" s="140"/>
      <c r="EJU216" s="140"/>
      <c r="EJV216" s="140"/>
      <c r="EJW216" s="140"/>
      <c r="EJX216" s="140"/>
      <c r="EJY216" s="140"/>
      <c r="EJZ216" s="140"/>
      <c r="EKA216" s="140"/>
      <c r="EKB216" s="140"/>
      <c r="EKC216" s="140"/>
      <c r="EKD216" s="140"/>
      <c r="EKE216" s="140"/>
      <c r="EKF216" s="140"/>
      <c r="EKG216" s="140"/>
      <c r="EKH216" s="140"/>
      <c r="EKI216" s="140"/>
      <c r="EKJ216" s="140"/>
      <c r="EKK216" s="140"/>
      <c r="EKL216" s="140"/>
      <c r="EKM216" s="140"/>
      <c r="EKN216" s="140"/>
      <c r="EKO216" s="140"/>
      <c r="EKP216" s="140"/>
      <c r="EKQ216" s="140"/>
      <c r="EKR216" s="140"/>
      <c r="EKS216" s="140"/>
      <c r="EKT216" s="140"/>
      <c r="EKU216" s="140"/>
      <c r="EKV216" s="140"/>
      <c r="EKW216" s="140"/>
      <c r="EKX216" s="140"/>
      <c r="EKY216" s="140"/>
      <c r="EKZ216" s="140"/>
      <c r="ELA216" s="140"/>
      <c r="ELB216" s="140"/>
      <c r="ELC216" s="140"/>
      <c r="ELD216" s="140"/>
      <c r="ELE216" s="140"/>
      <c r="ELF216" s="140"/>
      <c r="ELG216" s="140"/>
      <c r="ELH216" s="140"/>
      <c r="ELI216" s="140"/>
      <c r="ELJ216" s="140"/>
      <c r="ELK216" s="140"/>
      <c r="ELL216" s="140"/>
      <c r="ELM216" s="140"/>
      <c r="ELN216" s="140"/>
      <c r="ELO216" s="140"/>
      <c r="ELP216" s="140"/>
      <c r="ELQ216" s="140"/>
      <c r="ELR216" s="140"/>
      <c r="ELS216" s="140"/>
      <c r="ELT216" s="140"/>
      <c r="ELU216" s="140"/>
      <c r="ELV216" s="140"/>
      <c r="ELW216" s="140"/>
      <c r="ELX216" s="140"/>
      <c r="ELY216" s="140"/>
      <c r="ELZ216" s="140"/>
      <c r="EMA216" s="140"/>
      <c r="EMB216" s="140"/>
      <c r="EMC216" s="140"/>
      <c r="EMD216" s="140"/>
      <c r="EME216" s="140"/>
      <c r="EMF216" s="140"/>
      <c r="EMG216" s="140"/>
      <c r="EMH216" s="140"/>
      <c r="EMI216" s="140"/>
      <c r="EMJ216" s="140"/>
      <c r="EMK216" s="140"/>
      <c r="EML216" s="140"/>
      <c r="EMM216" s="140"/>
      <c r="EMN216" s="140"/>
      <c r="EMO216" s="140"/>
      <c r="EMP216" s="140"/>
      <c r="EMQ216" s="140"/>
      <c r="EMR216" s="140"/>
      <c r="EMS216" s="140"/>
      <c r="EMT216" s="140"/>
      <c r="EMU216" s="140"/>
      <c r="EMV216" s="140"/>
      <c r="EMW216" s="140"/>
      <c r="EMX216" s="140"/>
      <c r="EMY216" s="140"/>
      <c r="EMZ216" s="140"/>
      <c r="ENA216" s="140"/>
      <c r="ENB216" s="140"/>
      <c r="ENC216" s="140"/>
      <c r="END216" s="140"/>
      <c r="ENE216" s="140"/>
      <c r="ENF216" s="140"/>
      <c r="ENG216" s="140"/>
      <c r="ENH216" s="140"/>
      <c r="ENI216" s="140"/>
      <c r="ENJ216" s="140"/>
      <c r="ENK216" s="140"/>
      <c r="ENL216" s="140"/>
      <c r="ENM216" s="140"/>
      <c r="ENN216" s="140"/>
      <c r="ENO216" s="140"/>
      <c r="ENP216" s="140"/>
      <c r="ENQ216" s="140"/>
      <c r="ENR216" s="140"/>
      <c r="ENS216" s="140"/>
      <c r="ENT216" s="140"/>
      <c r="ENU216" s="140"/>
      <c r="ENV216" s="140"/>
      <c r="ENW216" s="140"/>
      <c r="ENX216" s="140"/>
      <c r="ENY216" s="140"/>
      <c r="ENZ216" s="140"/>
      <c r="EOA216" s="140"/>
      <c r="EOB216" s="140"/>
      <c r="EOC216" s="140"/>
      <c r="EOD216" s="140"/>
      <c r="EOE216" s="140"/>
      <c r="EOF216" s="140"/>
      <c r="EOG216" s="140"/>
      <c r="EOH216" s="140"/>
      <c r="EOI216" s="140"/>
      <c r="EOJ216" s="140"/>
      <c r="EOK216" s="140"/>
      <c r="EOL216" s="140"/>
      <c r="EOM216" s="140"/>
      <c r="EON216" s="140"/>
      <c r="EOO216" s="140"/>
      <c r="EOP216" s="140"/>
      <c r="EOQ216" s="140"/>
      <c r="EOR216" s="140"/>
      <c r="EOS216" s="140"/>
      <c r="EOT216" s="140"/>
      <c r="EOU216" s="140"/>
      <c r="EOV216" s="140"/>
      <c r="EOW216" s="140"/>
      <c r="EOX216" s="140"/>
      <c r="EOY216" s="140"/>
      <c r="EOZ216" s="140"/>
      <c r="EPA216" s="140"/>
      <c r="EPB216" s="140"/>
      <c r="EPC216" s="140"/>
      <c r="EPD216" s="140"/>
      <c r="EPE216" s="140"/>
      <c r="EPF216" s="140"/>
      <c r="EPG216" s="140"/>
      <c r="EPH216" s="140"/>
      <c r="EPI216" s="140"/>
      <c r="EPJ216" s="140"/>
      <c r="EPK216" s="140"/>
      <c r="EPL216" s="140"/>
      <c r="EPM216" s="140"/>
      <c r="EPN216" s="140"/>
      <c r="EPO216" s="140"/>
      <c r="EPP216" s="140"/>
      <c r="EPQ216" s="140"/>
      <c r="EPR216" s="140"/>
      <c r="EPS216" s="140"/>
      <c r="EPT216" s="140"/>
      <c r="EPU216" s="140"/>
      <c r="EPV216" s="140"/>
      <c r="EPW216" s="140"/>
      <c r="EPX216" s="140"/>
      <c r="EPY216" s="140"/>
      <c r="EPZ216" s="140"/>
      <c r="EQA216" s="140"/>
      <c r="EQB216" s="140"/>
      <c r="EQC216" s="140"/>
      <c r="EQD216" s="140"/>
      <c r="EQE216" s="140"/>
      <c r="EQF216" s="140"/>
      <c r="EQG216" s="140"/>
      <c r="EQH216" s="140"/>
      <c r="EQI216" s="140"/>
      <c r="EQJ216" s="140"/>
      <c r="EQK216" s="140"/>
      <c r="EQL216" s="140"/>
      <c r="EQM216" s="140"/>
      <c r="EQN216" s="140"/>
      <c r="EQO216" s="140"/>
      <c r="EQP216" s="140"/>
      <c r="EQQ216" s="140"/>
      <c r="EQR216" s="140"/>
      <c r="EQS216" s="140"/>
      <c r="EQT216" s="140"/>
      <c r="EQU216" s="140"/>
      <c r="EQV216" s="140"/>
      <c r="EQW216" s="140"/>
      <c r="EQX216" s="140"/>
      <c r="EQY216" s="140"/>
      <c r="EQZ216" s="140"/>
      <c r="ERA216" s="140"/>
      <c r="ERB216" s="140"/>
      <c r="ERC216" s="140"/>
      <c r="ERD216" s="140"/>
      <c r="ERE216" s="140"/>
      <c r="ERF216" s="140"/>
      <c r="ERG216" s="140"/>
      <c r="ERH216" s="140"/>
      <c r="ERI216" s="140"/>
      <c r="ERJ216" s="140"/>
      <c r="ERK216" s="140"/>
      <c r="ERL216" s="140"/>
      <c r="ERM216" s="140"/>
      <c r="ERN216" s="140"/>
      <c r="ERO216" s="140"/>
      <c r="ERP216" s="140"/>
      <c r="ERQ216" s="140"/>
      <c r="ERR216" s="140"/>
      <c r="ERS216" s="140"/>
      <c r="ERT216" s="140"/>
      <c r="ERU216" s="140"/>
      <c r="ERV216" s="140"/>
      <c r="ERW216" s="140"/>
      <c r="ERX216" s="140"/>
      <c r="ERY216" s="140"/>
      <c r="ERZ216" s="140"/>
      <c r="ESA216" s="140"/>
      <c r="ESB216" s="140"/>
      <c r="ESC216" s="140"/>
      <c r="ESD216" s="140"/>
      <c r="ESE216" s="140"/>
      <c r="ESF216" s="140"/>
      <c r="ESG216" s="140"/>
      <c r="ESH216" s="140"/>
      <c r="ESI216" s="140"/>
      <c r="ESJ216" s="140"/>
      <c r="ESK216" s="140"/>
      <c r="ESL216" s="140"/>
      <c r="ESM216" s="140"/>
      <c r="ESN216" s="140"/>
      <c r="ESO216" s="140"/>
      <c r="ESP216" s="140"/>
      <c r="ESQ216" s="140"/>
      <c r="ESR216" s="140"/>
      <c r="ESS216" s="140"/>
      <c r="EST216" s="140"/>
      <c r="ESU216" s="140"/>
      <c r="ESV216" s="140"/>
      <c r="ESW216" s="140"/>
      <c r="ESX216" s="140"/>
      <c r="ESY216" s="140"/>
      <c r="ESZ216" s="140"/>
      <c r="ETA216" s="140"/>
      <c r="ETB216" s="140"/>
      <c r="ETC216" s="140"/>
      <c r="ETD216" s="140"/>
      <c r="ETE216" s="140"/>
      <c r="ETF216" s="140"/>
      <c r="ETG216" s="140"/>
      <c r="ETH216" s="140"/>
      <c r="ETI216" s="140"/>
      <c r="ETJ216" s="140"/>
      <c r="ETK216" s="140"/>
      <c r="ETL216" s="140"/>
      <c r="ETM216" s="140"/>
      <c r="ETN216" s="140"/>
      <c r="ETO216" s="140"/>
      <c r="ETP216" s="140"/>
      <c r="ETQ216" s="140"/>
      <c r="ETR216" s="140"/>
      <c r="ETS216" s="140"/>
      <c r="ETT216" s="140"/>
      <c r="ETU216" s="140"/>
      <c r="ETV216" s="140"/>
      <c r="ETW216" s="140"/>
      <c r="ETX216" s="140"/>
      <c r="ETY216" s="140"/>
      <c r="ETZ216" s="140"/>
      <c r="EUA216" s="140"/>
      <c r="EUB216" s="140"/>
      <c r="EUC216" s="140"/>
      <c r="EUD216" s="140"/>
      <c r="EUE216" s="140"/>
      <c r="EUF216" s="140"/>
      <c r="EUG216" s="140"/>
      <c r="EUH216" s="140"/>
      <c r="EUI216" s="140"/>
      <c r="EUJ216" s="140"/>
      <c r="EUK216" s="140"/>
      <c r="EUL216" s="140"/>
      <c r="EUM216" s="140"/>
      <c r="EUN216" s="140"/>
      <c r="EUO216" s="140"/>
      <c r="EUP216" s="140"/>
      <c r="EUQ216" s="140"/>
      <c r="EUR216" s="140"/>
      <c r="EUS216" s="140"/>
      <c r="EUT216" s="140"/>
      <c r="EUU216" s="140"/>
      <c r="EUV216" s="140"/>
      <c r="EUW216" s="140"/>
      <c r="EUX216" s="140"/>
      <c r="EUY216" s="140"/>
      <c r="EUZ216" s="140"/>
      <c r="EVA216" s="140"/>
      <c r="EVB216" s="140"/>
      <c r="EVC216" s="140"/>
      <c r="EVD216" s="140"/>
      <c r="EVE216" s="140"/>
      <c r="EVF216" s="140"/>
      <c r="EVG216" s="140"/>
      <c r="EVH216" s="140"/>
      <c r="EVI216" s="140"/>
      <c r="EVJ216" s="140"/>
      <c r="EVK216" s="140"/>
      <c r="EVL216" s="140"/>
      <c r="EVM216" s="140"/>
      <c r="EVN216" s="140"/>
      <c r="EVO216" s="140"/>
      <c r="EVP216" s="140"/>
      <c r="EVQ216" s="140"/>
      <c r="EVR216" s="140"/>
      <c r="EVS216" s="140"/>
      <c r="EVT216" s="140"/>
      <c r="EVU216" s="140"/>
      <c r="EVV216" s="140"/>
      <c r="EVW216" s="140"/>
      <c r="EVX216" s="140"/>
      <c r="EVY216" s="140"/>
      <c r="EVZ216" s="140"/>
      <c r="EWA216" s="140"/>
      <c r="EWB216" s="140"/>
      <c r="EWC216" s="140"/>
      <c r="EWD216" s="140"/>
      <c r="EWE216" s="140"/>
      <c r="EWF216" s="140"/>
      <c r="EWG216" s="140"/>
      <c r="EWH216" s="140"/>
      <c r="EWI216" s="140"/>
      <c r="EWJ216" s="140"/>
      <c r="EWK216" s="140"/>
      <c r="EWL216" s="140"/>
      <c r="EWM216" s="140"/>
      <c r="EWN216" s="140"/>
      <c r="EWO216" s="140"/>
      <c r="EWP216" s="140"/>
      <c r="EWQ216" s="140"/>
      <c r="EWR216" s="140"/>
      <c r="EWS216" s="140"/>
      <c r="EWT216" s="140"/>
      <c r="EWU216" s="140"/>
      <c r="EWV216" s="140"/>
      <c r="EWW216" s="140"/>
      <c r="EWX216" s="140"/>
      <c r="EWY216" s="140"/>
      <c r="EWZ216" s="140"/>
      <c r="EXA216" s="140"/>
      <c r="EXB216" s="140"/>
      <c r="EXC216" s="140"/>
      <c r="EXD216" s="140"/>
      <c r="EXE216" s="140"/>
      <c r="EXF216" s="140"/>
      <c r="EXG216" s="140"/>
      <c r="EXH216" s="140"/>
      <c r="EXI216" s="140"/>
      <c r="EXJ216" s="140"/>
      <c r="EXK216" s="140"/>
      <c r="EXL216" s="140"/>
      <c r="EXM216" s="140"/>
      <c r="EXN216" s="140"/>
      <c r="EXO216" s="140"/>
      <c r="EXP216" s="140"/>
      <c r="EXQ216" s="140"/>
      <c r="EXR216" s="140"/>
      <c r="EXS216" s="140"/>
      <c r="EXT216" s="140"/>
      <c r="EXU216" s="140"/>
      <c r="EXV216" s="140"/>
      <c r="EXW216" s="140"/>
      <c r="EXX216" s="140"/>
      <c r="EXY216" s="140"/>
      <c r="EXZ216" s="140"/>
      <c r="EYA216" s="140"/>
      <c r="EYB216" s="140"/>
      <c r="EYC216" s="140"/>
      <c r="EYD216" s="140"/>
      <c r="EYE216" s="140"/>
      <c r="EYF216" s="140"/>
      <c r="EYG216" s="140"/>
      <c r="EYH216" s="140"/>
      <c r="EYI216" s="140"/>
      <c r="EYJ216" s="140"/>
      <c r="EYK216" s="140"/>
      <c r="EYL216" s="140"/>
      <c r="EYM216" s="140"/>
      <c r="EYN216" s="140"/>
      <c r="EYO216" s="140"/>
      <c r="EYP216" s="140"/>
      <c r="EYQ216" s="140"/>
      <c r="EYR216" s="140"/>
      <c r="EYS216" s="140"/>
      <c r="EYT216" s="140"/>
      <c r="EYU216" s="140"/>
      <c r="EYV216" s="140"/>
      <c r="EYW216" s="140"/>
      <c r="EYX216" s="140"/>
      <c r="EYY216" s="140"/>
      <c r="EYZ216" s="140"/>
      <c r="EZA216" s="140"/>
      <c r="EZB216" s="140"/>
      <c r="EZC216" s="140"/>
      <c r="EZD216" s="140"/>
      <c r="EZE216" s="140"/>
      <c r="EZF216" s="140"/>
      <c r="EZG216" s="140"/>
      <c r="EZH216" s="140"/>
      <c r="EZI216" s="140"/>
      <c r="EZJ216" s="140"/>
      <c r="EZK216" s="140"/>
      <c r="EZL216" s="140"/>
      <c r="EZM216" s="140"/>
      <c r="EZN216" s="140"/>
      <c r="EZO216" s="140"/>
      <c r="EZP216" s="140"/>
      <c r="EZQ216" s="140"/>
      <c r="EZR216" s="140"/>
      <c r="EZS216" s="140"/>
      <c r="EZT216" s="140"/>
      <c r="EZU216" s="140"/>
      <c r="EZV216" s="140"/>
      <c r="EZW216" s="140"/>
      <c r="EZX216" s="140"/>
      <c r="EZY216" s="140"/>
      <c r="EZZ216" s="140"/>
      <c r="FAA216" s="140"/>
      <c r="FAB216" s="140"/>
      <c r="FAC216" s="140"/>
      <c r="FAD216" s="140"/>
      <c r="FAE216" s="140"/>
      <c r="FAF216" s="140"/>
      <c r="FAG216" s="140"/>
      <c r="FAH216" s="140"/>
      <c r="FAI216" s="140"/>
      <c r="FAJ216" s="140"/>
      <c r="FAK216" s="140"/>
      <c r="FAL216" s="140"/>
      <c r="FAM216" s="140"/>
      <c r="FAN216" s="140"/>
      <c r="FAO216" s="140"/>
      <c r="FAP216" s="140"/>
      <c r="FAQ216" s="140"/>
      <c r="FAR216" s="140"/>
      <c r="FAS216" s="140"/>
      <c r="FAT216" s="140"/>
      <c r="FAU216" s="140"/>
      <c r="FAV216" s="140"/>
      <c r="FAW216" s="140"/>
      <c r="FAX216" s="140"/>
      <c r="FAY216" s="140"/>
      <c r="FAZ216" s="140"/>
      <c r="FBA216" s="140"/>
      <c r="FBB216" s="140"/>
      <c r="FBC216" s="140"/>
      <c r="FBD216" s="140"/>
      <c r="FBE216" s="140"/>
      <c r="FBF216" s="140"/>
      <c r="FBG216" s="140"/>
      <c r="FBH216" s="140"/>
      <c r="FBI216" s="140"/>
      <c r="FBJ216" s="140"/>
      <c r="FBK216" s="140"/>
      <c r="FBL216" s="140"/>
      <c r="FBM216" s="140"/>
      <c r="FBN216" s="140"/>
      <c r="FBO216" s="140"/>
      <c r="FBP216" s="140"/>
      <c r="FBQ216" s="140"/>
      <c r="FBR216" s="140"/>
      <c r="FBS216" s="140"/>
      <c r="FBT216" s="140"/>
      <c r="FBU216" s="140"/>
      <c r="FBV216" s="140"/>
      <c r="FBW216" s="140"/>
      <c r="FBX216" s="140"/>
      <c r="FBY216" s="140"/>
      <c r="FBZ216" s="140"/>
      <c r="FCA216" s="140"/>
      <c r="FCB216" s="140"/>
      <c r="FCC216" s="140"/>
      <c r="FCD216" s="140"/>
      <c r="FCE216" s="140"/>
      <c r="FCF216" s="140"/>
      <c r="FCG216" s="140"/>
      <c r="FCH216" s="140"/>
      <c r="FCI216" s="140"/>
      <c r="FCJ216" s="140"/>
      <c r="FCK216" s="140"/>
      <c r="FCL216" s="140"/>
      <c r="FCM216" s="140"/>
      <c r="FCN216" s="140"/>
      <c r="FCO216" s="140"/>
      <c r="FCP216" s="140"/>
      <c r="FCQ216" s="140"/>
      <c r="FCR216" s="140"/>
      <c r="FCS216" s="140"/>
      <c r="FCT216" s="140"/>
      <c r="FCU216" s="140"/>
      <c r="FCV216" s="140"/>
      <c r="FCW216" s="140"/>
      <c r="FCX216" s="140"/>
      <c r="FCY216" s="140"/>
      <c r="FCZ216" s="140"/>
      <c r="FDA216" s="140"/>
      <c r="FDB216" s="140"/>
      <c r="FDC216" s="140"/>
      <c r="FDD216" s="140"/>
      <c r="FDE216" s="140"/>
      <c r="FDF216" s="140"/>
      <c r="FDG216" s="140"/>
      <c r="FDH216" s="140"/>
      <c r="FDI216" s="140"/>
      <c r="FDJ216" s="140"/>
      <c r="FDK216" s="140"/>
      <c r="FDL216" s="140"/>
      <c r="FDM216" s="140"/>
      <c r="FDN216" s="140"/>
      <c r="FDO216" s="140"/>
      <c r="FDP216" s="140"/>
      <c r="FDQ216" s="140"/>
      <c r="FDR216" s="140"/>
      <c r="FDS216" s="140"/>
      <c r="FDT216" s="140"/>
      <c r="FDU216" s="140"/>
      <c r="FDV216" s="140"/>
      <c r="FDW216" s="140"/>
      <c r="FDX216" s="140"/>
      <c r="FDY216" s="140"/>
      <c r="FDZ216" s="140"/>
      <c r="FEA216" s="140"/>
      <c r="FEB216" s="140"/>
      <c r="FEC216" s="140"/>
      <c r="FED216" s="140"/>
      <c r="FEE216" s="140"/>
      <c r="FEF216" s="140"/>
      <c r="FEG216" s="140"/>
      <c r="FEH216" s="140"/>
      <c r="FEI216" s="140"/>
      <c r="FEJ216" s="140"/>
      <c r="FEK216" s="140"/>
      <c r="FEL216" s="140"/>
      <c r="FEM216" s="140"/>
      <c r="FEN216" s="140"/>
      <c r="FEO216" s="140"/>
      <c r="FEP216" s="140"/>
      <c r="FEQ216" s="140"/>
      <c r="FER216" s="140"/>
      <c r="FES216" s="140"/>
      <c r="FET216" s="140"/>
      <c r="FEU216" s="140"/>
      <c r="FEV216" s="140"/>
      <c r="FEW216" s="140"/>
      <c r="FEX216" s="140"/>
      <c r="FEY216" s="140"/>
      <c r="FEZ216" s="140"/>
      <c r="FFA216" s="140"/>
      <c r="FFB216" s="140"/>
      <c r="FFC216" s="140"/>
      <c r="FFD216" s="140"/>
      <c r="FFE216" s="140"/>
      <c r="FFF216" s="140"/>
      <c r="FFG216" s="140"/>
      <c r="FFH216" s="140"/>
      <c r="FFI216" s="140"/>
      <c r="FFJ216" s="140"/>
      <c r="FFK216" s="140"/>
      <c r="FFL216" s="140"/>
      <c r="FFM216" s="140"/>
      <c r="FFN216" s="140"/>
      <c r="FFO216" s="140"/>
      <c r="FFP216" s="140"/>
      <c r="FFQ216" s="140"/>
      <c r="FFR216" s="140"/>
      <c r="FFS216" s="140"/>
      <c r="FFT216" s="140"/>
      <c r="FFU216" s="140"/>
      <c r="FFV216" s="140"/>
      <c r="FFW216" s="140"/>
      <c r="FFX216" s="140"/>
      <c r="FFY216" s="140"/>
      <c r="FFZ216" s="140"/>
      <c r="FGA216" s="140"/>
      <c r="FGB216" s="140"/>
      <c r="FGC216" s="140"/>
      <c r="FGD216" s="140"/>
      <c r="FGE216" s="140"/>
      <c r="FGF216" s="140"/>
      <c r="FGG216" s="140"/>
      <c r="FGH216" s="140"/>
      <c r="FGI216" s="140"/>
      <c r="FGJ216" s="140"/>
      <c r="FGK216" s="140"/>
      <c r="FGL216" s="140"/>
      <c r="FGM216" s="140"/>
      <c r="FGN216" s="140"/>
      <c r="FGO216" s="140"/>
      <c r="FGP216" s="140"/>
      <c r="FGQ216" s="140"/>
      <c r="FGR216" s="140"/>
      <c r="FGS216" s="140"/>
      <c r="FGT216" s="140"/>
      <c r="FGU216" s="140"/>
      <c r="FGV216" s="140"/>
      <c r="FGW216" s="140"/>
      <c r="FGX216" s="140"/>
      <c r="FGY216" s="140"/>
      <c r="FGZ216" s="140"/>
      <c r="FHA216" s="140"/>
      <c r="FHB216" s="140"/>
      <c r="FHC216" s="140"/>
      <c r="FHD216" s="140"/>
      <c r="FHE216" s="140"/>
      <c r="FHF216" s="140"/>
      <c r="FHG216" s="140"/>
      <c r="FHH216" s="140"/>
      <c r="FHI216" s="140"/>
      <c r="FHJ216" s="140"/>
      <c r="FHK216" s="140"/>
      <c r="FHL216" s="140"/>
      <c r="FHM216" s="140"/>
      <c r="FHN216" s="140"/>
      <c r="FHO216" s="140"/>
      <c r="FHP216" s="140"/>
      <c r="FHQ216" s="140"/>
      <c r="FHR216" s="140"/>
      <c r="FHS216" s="140"/>
      <c r="FHT216" s="140"/>
      <c r="FHU216" s="140"/>
      <c r="FHV216" s="140"/>
      <c r="FHW216" s="140"/>
      <c r="FHX216" s="140"/>
      <c r="FHY216" s="140"/>
      <c r="FHZ216" s="140"/>
      <c r="FIA216" s="140"/>
      <c r="FIB216" s="140"/>
      <c r="FIC216" s="140"/>
      <c r="FID216" s="140"/>
      <c r="FIE216" s="140"/>
      <c r="FIF216" s="140"/>
      <c r="FIG216" s="140"/>
      <c r="FIH216" s="140"/>
      <c r="FII216" s="140"/>
      <c r="FIJ216" s="140"/>
      <c r="FIK216" s="140"/>
      <c r="FIL216" s="140"/>
      <c r="FIM216" s="140"/>
      <c r="FIN216" s="140"/>
      <c r="FIO216" s="140"/>
      <c r="FIP216" s="140"/>
      <c r="FIQ216" s="140"/>
      <c r="FIR216" s="140"/>
      <c r="FIS216" s="140"/>
      <c r="FIT216" s="140"/>
      <c r="FIU216" s="140"/>
      <c r="FIV216" s="140"/>
      <c r="FIW216" s="140"/>
      <c r="FIX216" s="140"/>
      <c r="FIY216" s="140"/>
      <c r="FIZ216" s="140"/>
      <c r="FJA216" s="140"/>
      <c r="FJB216" s="140"/>
      <c r="FJC216" s="140"/>
      <c r="FJD216" s="140"/>
      <c r="FJE216" s="140"/>
      <c r="FJF216" s="140"/>
      <c r="FJG216" s="140"/>
      <c r="FJH216" s="140"/>
      <c r="FJI216" s="140"/>
      <c r="FJJ216" s="140"/>
      <c r="FJK216" s="140"/>
      <c r="FJL216" s="140"/>
      <c r="FJM216" s="140"/>
      <c r="FJN216" s="140"/>
      <c r="FJO216" s="140"/>
      <c r="FJP216" s="140"/>
      <c r="FJQ216" s="140"/>
      <c r="FJR216" s="140"/>
      <c r="FJS216" s="140"/>
      <c r="FJT216" s="140"/>
      <c r="FJU216" s="140"/>
      <c r="FJV216" s="140"/>
      <c r="FJW216" s="140"/>
      <c r="FJX216" s="140"/>
      <c r="FJY216" s="140"/>
      <c r="FJZ216" s="140"/>
      <c r="FKA216" s="140"/>
      <c r="FKB216" s="140"/>
      <c r="FKC216" s="140"/>
      <c r="FKD216" s="140"/>
      <c r="FKE216" s="140"/>
      <c r="FKF216" s="140"/>
      <c r="FKG216" s="140"/>
      <c r="FKH216" s="140"/>
      <c r="FKI216" s="140"/>
      <c r="FKJ216" s="140"/>
      <c r="FKK216" s="140"/>
      <c r="FKL216" s="140"/>
      <c r="FKM216" s="140"/>
      <c r="FKN216" s="140"/>
      <c r="FKO216" s="140"/>
      <c r="FKP216" s="140"/>
      <c r="FKQ216" s="140"/>
      <c r="FKR216" s="140"/>
      <c r="FKS216" s="140"/>
      <c r="FKT216" s="140"/>
      <c r="FKU216" s="140"/>
      <c r="FKV216" s="140"/>
      <c r="FKW216" s="140"/>
      <c r="FKX216" s="140"/>
      <c r="FKY216" s="140"/>
      <c r="FKZ216" s="140"/>
      <c r="FLA216" s="140"/>
      <c r="FLB216" s="140"/>
      <c r="FLC216" s="140"/>
      <c r="FLD216" s="140"/>
      <c r="FLE216" s="140"/>
      <c r="FLF216" s="140"/>
      <c r="FLG216" s="140"/>
      <c r="FLH216" s="140"/>
      <c r="FLI216" s="140"/>
      <c r="FLJ216" s="140"/>
      <c r="FLK216" s="140"/>
      <c r="FLL216" s="140"/>
      <c r="FLM216" s="140"/>
      <c r="FLN216" s="140"/>
      <c r="FLO216" s="140"/>
      <c r="FLP216" s="140"/>
      <c r="FLQ216" s="140"/>
      <c r="FLR216" s="140"/>
      <c r="FLS216" s="140"/>
      <c r="FLT216" s="140"/>
      <c r="FLU216" s="140"/>
      <c r="FLV216" s="140"/>
      <c r="FLW216" s="140"/>
      <c r="FLX216" s="140"/>
      <c r="FLY216" s="140"/>
      <c r="FLZ216" s="140"/>
      <c r="FMA216" s="140"/>
      <c r="FMB216" s="140"/>
      <c r="FMC216" s="140"/>
      <c r="FMD216" s="140"/>
      <c r="FME216" s="140"/>
      <c r="FMF216" s="140"/>
      <c r="FMG216" s="140"/>
      <c r="FMH216" s="140"/>
      <c r="FMI216" s="140"/>
      <c r="FMJ216" s="140"/>
      <c r="FMK216" s="140"/>
      <c r="FML216" s="140"/>
      <c r="FMM216" s="140"/>
      <c r="FMN216" s="140"/>
      <c r="FMO216" s="140"/>
      <c r="FMP216" s="140"/>
      <c r="FMQ216" s="140"/>
      <c r="FMR216" s="140"/>
      <c r="FMS216" s="140"/>
      <c r="FMT216" s="140"/>
      <c r="FMU216" s="140"/>
      <c r="FMV216" s="140"/>
      <c r="FMW216" s="140"/>
      <c r="FMX216" s="140"/>
      <c r="FMY216" s="140"/>
      <c r="FMZ216" s="140"/>
      <c r="FNA216" s="140"/>
      <c r="FNB216" s="140"/>
      <c r="FNC216" s="140"/>
      <c r="FND216" s="140"/>
      <c r="FNE216" s="140"/>
      <c r="FNF216" s="140"/>
      <c r="FNG216" s="140"/>
      <c r="FNH216" s="140"/>
      <c r="FNI216" s="140"/>
      <c r="FNJ216" s="140"/>
      <c r="FNK216" s="140"/>
      <c r="FNL216" s="140"/>
      <c r="FNM216" s="140"/>
      <c r="FNN216" s="140"/>
      <c r="FNO216" s="140"/>
      <c r="FNP216" s="140"/>
      <c r="FNQ216" s="140"/>
      <c r="FNR216" s="140"/>
      <c r="FNS216" s="140"/>
      <c r="FNT216" s="140"/>
      <c r="FNU216" s="140"/>
      <c r="FNV216" s="140"/>
      <c r="FNW216" s="140"/>
      <c r="FNX216" s="140"/>
      <c r="FNY216" s="140"/>
      <c r="FNZ216" s="140"/>
      <c r="FOA216" s="140"/>
      <c r="FOB216" s="140"/>
      <c r="FOC216" s="140"/>
      <c r="FOD216" s="140"/>
      <c r="FOE216" s="140"/>
      <c r="FOF216" s="140"/>
      <c r="FOG216" s="140"/>
      <c r="FOH216" s="140"/>
      <c r="FOI216" s="140"/>
      <c r="FOJ216" s="140"/>
      <c r="FOK216" s="140"/>
      <c r="FOL216" s="140"/>
      <c r="FOM216" s="140"/>
      <c r="FON216" s="140"/>
      <c r="FOO216" s="140"/>
      <c r="FOP216" s="140"/>
      <c r="FOQ216" s="140"/>
      <c r="FOR216" s="140"/>
      <c r="FOS216" s="140"/>
      <c r="FOT216" s="140"/>
      <c r="FOU216" s="140"/>
      <c r="FOV216" s="140"/>
      <c r="FOW216" s="140"/>
      <c r="FOX216" s="140"/>
      <c r="FOY216" s="140"/>
      <c r="FOZ216" s="140"/>
      <c r="FPA216" s="140"/>
      <c r="FPB216" s="140"/>
      <c r="FPC216" s="140"/>
      <c r="FPD216" s="140"/>
      <c r="FPE216" s="140"/>
      <c r="FPF216" s="140"/>
      <c r="FPG216" s="140"/>
      <c r="FPH216" s="140"/>
      <c r="FPI216" s="140"/>
      <c r="FPJ216" s="140"/>
      <c r="FPK216" s="140"/>
      <c r="FPL216" s="140"/>
      <c r="FPM216" s="140"/>
      <c r="FPN216" s="140"/>
      <c r="FPO216" s="140"/>
      <c r="FPP216" s="140"/>
      <c r="FPQ216" s="140"/>
      <c r="FPR216" s="140"/>
      <c r="FPS216" s="140"/>
      <c r="FPT216" s="140"/>
      <c r="FPU216" s="140"/>
      <c r="FPV216" s="140"/>
      <c r="FPW216" s="140"/>
      <c r="FPX216" s="140"/>
      <c r="FPY216" s="140"/>
      <c r="FPZ216" s="140"/>
      <c r="FQA216" s="140"/>
      <c r="FQB216" s="140"/>
      <c r="FQC216" s="140"/>
      <c r="FQD216" s="140"/>
      <c r="FQE216" s="140"/>
      <c r="FQF216" s="140"/>
      <c r="FQG216" s="140"/>
      <c r="FQH216" s="140"/>
      <c r="FQI216" s="140"/>
      <c r="FQJ216" s="140"/>
      <c r="FQK216" s="140"/>
      <c r="FQL216" s="140"/>
      <c r="FQM216" s="140"/>
      <c r="FQN216" s="140"/>
      <c r="FQO216" s="140"/>
      <c r="FQP216" s="140"/>
      <c r="FQQ216" s="140"/>
      <c r="FQR216" s="140"/>
      <c r="FQS216" s="140"/>
      <c r="FQT216" s="140"/>
      <c r="FQU216" s="140"/>
      <c r="FQV216" s="140"/>
      <c r="FQW216" s="140"/>
      <c r="FQX216" s="140"/>
      <c r="FQY216" s="140"/>
      <c r="FQZ216" s="140"/>
      <c r="FRA216" s="140"/>
      <c r="FRB216" s="140"/>
      <c r="FRC216" s="140"/>
      <c r="FRD216" s="140"/>
      <c r="FRE216" s="140"/>
      <c r="FRF216" s="140"/>
      <c r="FRG216" s="140"/>
      <c r="FRH216" s="140"/>
      <c r="FRI216" s="140"/>
      <c r="FRJ216" s="140"/>
      <c r="FRK216" s="140"/>
      <c r="FRL216" s="140"/>
      <c r="FRM216" s="140"/>
      <c r="FRN216" s="140"/>
      <c r="FRO216" s="140"/>
      <c r="FRP216" s="140"/>
      <c r="FRQ216" s="140"/>
      <c r="FRR216" s="140"/>
      <c r="FRS216" s="140"/>
      <c r="FRT216" s="140"/>
      <c r="FRU216" s="140"/>
      <c r="FRV216" s="140"/>
      <c r="FRW216" s="140"/>
      <c r="FRX216" s="140"/>
      <c r="FRY216" s="140"/>
      <c r="FRZ216" s="140"/>
      <c r="FSA216" s="140"/>
      <c r="FSB216" s="140"/>
      <c r="FSC216" s="140"/>
      <c r="FSD216" s="140"/>
      <c r="FSE216" s="140"/>
      <c r="FSF216" s="140"/>
      <c r="FSG216" s="140"/>
      <c r="FSH216" s="140"/>
      <c r="FSI216" s="140"/>
      <c r="FSJ216" s="140"/>
      <c r="FSK216" s="140"/>
      <c r="FSL216" s="140"/>
      <c r="FSM216" s="140"/>
      <c r="FSN216" s="140"/>
      <c r="FSO216" s="140"/>
      <c r="FSP216" s="140"/>
      <c r="FSQ216" s="140"/>
      <c r="FSR216" s="140"/>
      <c r="FSS216" s="140"/>
      <c r="FST216" s="140"/>
      <c r="FSU216" s="140"/>
      <c r="FSV216" s="140"/>
      <c r="FSW216" s="140"/>
      <c r="FSX216" s="140"/>
      <c r="FSY216" s="140"/>
      <c r="FSZ216" s="140"/>
      <c r="FTA216" s="140"/>
      <c r="FTB216" s="140"/>
      <c r="FTC216" s="140"/>
      <c r="FTD216" s="140"/>
      <c r="FTE216" s="140"/>
      <c r="FTF216" s="140"/>
      <c r="FTG216" s="140"/>
      <c r="FTH216" s="140"/>
      <c r="FTI216" s="140"/>
      <c r="FTJ216" s="140"/>
      <c r="FTK216" s="140"/>
      <c r="FTL216" s="140"/>
      <c r="FTM216" s="140"/>
      <c r="FTN216" s="140"/>
      <c r="FTO216" s="140"/>
      <c r="FTP216" s="140"/>
      <c r="FTQ216" s="140"/>
      <c r="FTR216" s="140"/>
      <c r="FTS216" s="140"/>
      <c r="FTT216" s="140"/>
      <c r="FTU216" s="140"/>
      <c r="FTV216" s="140"/>
      <c r="FTW216" s="140"/>
      <c r="FTX216" s="140"/>
      <c r="FTY216" s="140"/>
      <c r="FTZ216" s="140"/>
      <c r="FUA216" s="140"/>
      <c r="FUB216" s="140"/>
      <c r="FUC216" s="140"/>
      <c r="FUD216" s="140"/>
      <c r="FUE216" s="140"/>
      <c r="FUF216" s="140"/>
      <c r="FUG216" s="140"/>
      <c r="FUH216" s="140"/>
      <c r="FUI216" s="140"/>
      <c r="FUJ216" s="140"/>
      <c r="FUK216" s="140"/>
      <c r="FUL216" s="140"/>
      <c r="FUM216" s="140"/>
      <c r="FUN216" s="140"/>
      <c r="FUO216" s="140"/>
      <c r="FUP216" s="140"/>
      <c r="FUQ216" s="140"/>
      <c r="FUR216" s="140"/>
      <c r="FUS216" s="140"/>
      <c r="FUT216" s="140"/>
      <c r="FUU216" s="140"/>
      <c r="FUV216" s="140"/>
      <c r="FUW216" s="140"/>
      <c r="FUX216" s="140"/>
      <c r="FUY216" s="140"/>
      <c r="FUZ216" s="140"/>
      <c r="FVA216" s="140"/>
      <c r="FVB216" s="140"/>
      <c r="FVC216" s="140"/>
      <c r="FVD216" s="140"/>
      <c r="FVE216" s="140"/>
      <c r="FVF216" s="140"/>
      <c r="FVG216" s="140"/>
      <c r="FVH216" s="140"/>
      <c r="FVI216" s="140"/>
      <c r="FVJ216" s="140"/>
      <c r="FVK216" s="140"/>
      <c r="FVL216" s="140"/>
      <c r="FVM216" s="140"/>
      <c r="FVN216" s="140"/>
      <c r="FVO216" s="140"/>
      <c r="FVP216" s="140"/>
      <c r="FVQ216" s="140"/>
      <c r="FVR216" s="140"/>
      <c r="FVS216" s="140"/>
      <c r="FVT216" s="140"/>
      <c r="FVU216" s="140"/>
      <c r="FVV216" s="140"/>
      <c r="FVW216" s="140"/>
      <c r="FVX216" s="140"/>
      <c r="FVY216" s="140"/>
      <c r="FVZ216" s="140"/>
      <c r="FWA216" s="140"/>
      <c r="FWB216" s="140"/>
      <c r="FWC216" s="140"/>
      <c r="FWD216" s="140"/>
      <c r="FWE216" s="140"/>
      <c r="FWF216" s="140"/>
      <c r="FWG216" s="140"/>
      <c r="FWH216" s="140"/>
      <c r="FWI216" s="140"/>
      <c r="FWJ216" s="140"/>
      <c r="FWK216" s="140"/>
      <c r="FWL216" s="140"/>
      <c r="FWM216" s="140"/>
      <c r="FWN216" s="140"/>
      <c r="FWO216" s="140"/>
      <c r="FWP216" s="140"/>
      <c r="FWQ216" s="140"/>
      <c r="FWR216" s="140"/>
      <c r="FWS216" s="140"/>
      <c r="FWT216" s="140"/>
      <c r="FWU216" s="140"/>
      <c r="FWV216" s="140"/>
      <c r="FWW216" s="140"/>
      <c r="FWX216" s="140"/>
      <c r="FWY216" s="140"/>
      <c r="FWZ216" s="140"/>
      <c r="FXA216" s="140"/>
      <c r="FXB216" s="140"/>
      <c r="FXC216" s="140"/>
      <c r="FXD216" s="140"/>
      <c r="FXE216" s="140"/>
      <c r="FXF216" s="140"/>
      <c r="FXG216" s="140"/>
      <c r="FXH216" s="140"/>
      <c r="FXI216" s="140"/>
      <c r="FXJ216" s="140"/>
      <c r="FXK216" s="140"/>
      <c r="FXL216" s="140"/>
      <c r="FXM216" s="140"/>
      <c r="FXN216" s="140"/>
      <c r="FXO216" s="140"/>
      <c r="FXP216" s="140"/>
      <c r="FXQ216" s="140"/>
      <c r="FXR216" s="140"/>
      <c r="FXS216" s="140"/>
      <c r="FXT216" s="140"/>
      <c r="FXU216" s="140"/>
      <c r="FXV216" s="140"/>
      <c r="FXW216" s="140"/>
      <c r="FXX216" s="140"/>
      <c r="FXY216" s="140"/>
      <c r="FXZ216" s="140"/>
      <c r="FYA216" s="140"/>
      <c r="FYB216" s="140"/>
      <c r="FYC216" s="140"/>
      <c r="FYD216" s="140"/>
      <c r="FYE216" s="140"/>
      <c r="FYF216" s="140"/>
      <c r="FYG216" s="140"/>
      <c r="FYH216" s="140"/>
      <c r="FYI216" s="140"/>
      <c r="FYJ216" s="140"/>
      <c r="FYK216" s="140"/>
      <c r="FYL216" s="140"/>
      <c r="FYM216" s="140"/>
      <c r="FYN216" s="140"/>
      <c r="FYO216" s="140"/>
      <c r="FYP216" s="140"/>
      <c r="FYQ216" s="140"/>
      <c r="FYR216" s="140"/>
      <c r="FYS216" s="140"/>
      <c r="FYT216" s="140"/>
      <c r="FYU216" s="140"/>
      <c r="FYV216" s="140"/>
      <c r="FYW216" s="140"/>
      <c r="FYX216" s="140"/>
      <c r="FYY216" s="140"/>
      <c r="FYZ216" s="140"/>
      <c r="FZA216" s="140"/>
      <c r="FZB216" s="140"/>
      <c r="FZC216" s="140"/>
      <c r="FZD216" s="140"/>
      <c r="FZE216" s="140"/>
      <c r="FZF216" s="140"/>
      <c r="FZG216" s="140"/>
      <c r="FZH216" s="140"/>
      <c r="FZI216" s="140"/>
      <c r="FZJ216" s="140"/>
      <c r="FZK216" s="140"/>
      <c r="FZL216" s="140"/>
      <c r="FZM216" s="140"/>
      <c r="FZN216" s="140"/>
      <c r="FZO216" s="140"/>
      <c r="FZP216" s="140"/>
      <c r="FZQ216" s="140"/>
      <c r="FZR216" s="140"/>
      <c r="FZS216" s="140"/>
      <c r="FZT216" s="140"/>
      <c r="FZU216" s="140"/>
      <c r="FZV216" s="140"/>
      <c r="FZW216" s="140"/>
      <c r="FZX216" s="140"/>
      <c r="FZY216" s="140"/>
      <c r="FZZ216" s="140"/>
      <c r="GAA216" s="140"/>
      <c r="GAB216" s="140"/>
      <c r="GAC216" s="140"/>
      <c r="GAD216" s="140"/>
      <c r="GAE216" s="140"/>
      <c r="GAF216" s="140"/>
      <c r="GAG216" s="140"/>
      <c r="GAH216" s="140"/>
      <c r="GAI216" s="140"/>
      <c r="GAJ216" s="140"/>
      <c r="GAK216" s="140"/>
      <c r="GAL216" s="140"/>
      <c r="GAM216" s="140"/>
      <c r="GAN216" s="140"/>
      <c r="GAO216" s="140"/>
      <c r="GAP216" s="140"/>
      <c r="GAQ216" s="140"/>
      <c r="GAR216" s="140"/>
      <c r="GAS216" s="140"/>
      <c r="GAT216" s="140"/>
      <c r="GAU216" s="140"/>
      <c r="GAV216" s="140"/>
      <c r="GAW216" s="140"/>
      <c r="GAX216" s="140"/>
      <c r="GAY216" s="140"/>
      <c r="GAZ216" s="140"/>
      <c r="GBA216" s="140"/>
      <c r="GBB216" s="140"/>
      <c r="GBC216" s="140"/>
      <c r="GBD216" s="140"/>
      <c r="GBE216" s="140"/>
      <c r="GBF216" s="140"/>
      <c r="GBG216" s="140"/>
      <c r="GBH216" s="140"/>
      <c r="GBI216" s="140"/>
      <c r="GBJ216" s="140"/>
      <c r="GBK216" s="140"/>
      <c r="GBL216" s="140"/>
      <c r="GBM216" s="140"/>
      <c r="GBN216" s="140"/>
      <c r="GBO216" s="140"/>
      <c r="GBP216" s="140"/>
      <c r="GBQ216" s="140"/>
      <c r="GBR216" s="140"/>
      <c r="GBS216" s="140"/>
      <c r="GBT216" s="140"/>
      <c r="GBU216" s="140"/>
      <c r="GBV216" s="140"/>
      <c r="GBW216" s="140"/>
      <c r="GBX216" s="140"/>
      <c r="GBY216" s="140"/>
      <c r="GBZ216" s="140"/>
      <c r="GCA216" s="140"/>
      <c r="GCB216" s="140"/>
      <c r="GCC216" s="140"/>
      <c r="GCD216" s="140"/>
      <c r="GCE216" s="140"/>
      <c r="GCF216" s="140"/>
      <c r="GCG216" s="140"/>
      <c r="GCH216" s="140"/>
      <c r="GCI216" s="140"/>
      <c r="GCJ216" s="140"/>
      <c r="GCK216" s="140"/>
      <c r="GCL216" s="140"/>
      <c r="GCM216" s="140"/>
      <c r="GCN216" s="140"/>
      <c r="GCO216" s="140"/>
      <c r="GCP216" s="140"/>
      <c r="GCQ216" s="140"/>
      <c r="GCR216" s="140"/>
      <c r="GCS216" s="140"/>
      <c r="GCT216" s="140"/>
      <c r="GCU216" s="140"/>
      <c r="GCV216" s="140"/>
      <c r="GCW216" s="140"/>
      <c r="GCX216" s="140"/>
      <c r="GCY216" s="140"/>
      <c r="GCZ216" s="140"/>
      <c r="GDA216" s="140"/>
      <c r="GDB216" s="140"/>
      <c r="GDC216" s="140"/>
      <c r="GDD216" s="140"/>
      <c r="GDE216" s="140"/>
      <c r="GDF216" s="140"/>
      <c r="GDG216" s="140"/>
      <c r="GDH216" s="140"/>
      <c r="GDI216" s="140"/>
      <c r="GDJ216" s="140"/>
      <c r="GDK216" s="140"/>
      <c r="GDL216" s="140"/>
      <c r="GDM216" s="140"/>
      <c r="GDN216" s="140"/>
      <c r="GDO216" s="140"/>
      <c r="GDP216" s="140"/>
      <c r="GDQ216" s="140"/>
      <c r="GDR216" s="140"/>
      <c r="GDS216" s="140"/>
      <c r="GDT216" s="140"/>
      <c r="GDU216" s="140"/>
      <c r="GDV216" s="140"/>
      <c r="GDW216" s="140"/>
      <c r="GDX216" s="140"/>
      <c r="GDY216" s="140"/>
      <c r="GDZ216" s="140"/>
      <c r="GEA216" s="140"/>
      <c r="GEB216" s="140"/>
      <c r="GEC216" s="140"/>
      <c r="GED216" s="140"/>
      <c r="GEE216" s="140"/>
      <c r="GEF216" s="140"/>
      <c r="GEG216" s="140"/>
      <c r="GEH216" s="140"/>
      <c r="GEI216" s="140"/>
      <c r="GEJ216" s="140"/>
      <c r="GEK216" s="140"/>
      <c r="GEL216" s="140"/>
      <c r="GEM216" s="140"/>
      <c r="GEN216" s="140"/>
      <c r="GEO216" s="140"/>
      <c r="GEP216" s="140"/>
      <c r="GEQ216" s="140"/>
      <c r="GER216" s="140"/>
      <c r="GES216" s="140"/>
      <c r="GET216" s="140"/>
      <c r="GEU216" s="140"/>
      <c r="GEV216" s="140"/>
      <c r="GEW216" s="140"/>
      <c r="GEX216" s="140"/>
      <c r="GEY216" s="140"/>
      <c r="GEZ216" s="140"/>
      <c r="GFA216" s="140"/>
      <c r="GFB216" s="140"/>
      <c r="GFC216" s="140"/>
      <c r="GFD216" s="140"/>
      <c r="GFE216" s="140"/>
      <c r="GFF216" s="140"/>
      <c r="GFG216" s="140"/>
      <c r="GFH216" s="140"/>
      <c r="GFI216" s="140"/>
      <c r="GFJ216" s="140"/>
      <c r="GFK216" s="140"/>
      <c r="GFL216" s="140"/>
      <c r="GFM216" s="140"/>
      <c r="GFN216" s="140"/>
      <c r="GFO216" s="140"/>
      <c r="GFP216" s="140"/>
      <c r="GFQ216" s="140"/>
      <c r="GFR216" s="140"/>
      <c r="GFS216" s="140"/>
      <c r="GFT216" s="140"/>
      <c r="GFU216" s="140"/>
      <c r="GFV216" s="140"/>
      <c r="GFW216" s="140"/>
      <c r="GFX216" s="140"/>
      <c r="GFY216" s="140"/>
      <c r="GFZ216" s="140"/>
      <c r="GGA216" s="140"/>
      <c r="GGB216" s="140"/>
      <c r="GGC216" s="140"/>
      <c r="GGD216" s="140"/>
      <c r="GGE216" s="140"/>
      <c r="GGF216" s="140"/>
      <c r="GGG216" s="140"/>
      <c r="GGH216" s="140"/>
      <c r="GGI216" s="140"/>
      <c r="GGJ216" s="140"/>
      <c r="GGK216" s="140"/>
      <c r="GGL216" s="140"/>
      <c r="GGM216" s="140"/>
      <c r="GGN216" s="140"/>
      <c r="GGO216" s="140"/>
      <c r="GGP216" s="140"/>
      <c r="GGQ216" s="140"/>
      <c r="GGR216" s="140"/>
      <c r="GGS216" s="140"/>
      <c r="GGT216" s="140"/>
      <c r="GGU216" s="140"/>
      <c r="GGV216" s="140"/>
      <c r="GGW216" s="140"/>
      <c r="GGX216" s="140"/>
      <c r="GGY216" s="140"/>
      <c r="GGZ216" s="140"/>
      <c r="GHA216" s="140"/>
      <c r="GHB216" s="140"/>
      <c r="GHC216" s="140"/>
      <c r="GHD216" s="140"/>
      <c r="GHE216" s="140"/>
      <c r="GHF216" s="140"/>
      <c r="GHG216" s="140"/>
      <c r="GHH216" s="140"/>
      <c r="GHI216" s="140"/>
      <c r="GHJ216" s="140"/>
      <c r="GHK216" s="140"/>
      <c r="GHL216" s="140"/>
      <c r="GHM216" s="140"/>
      <c r="GHN216" s="140"/>
      <c r="GHO216" s="140"/>
      <c r="GHP216" s="140"/>
      <c r="GHQ216" s="140"/>
      <c r="GHR216" s="140"/>
      <c r="GHS216" s="140"/>
      <c r="GHT216" s="140"/>
      <c r="GHU216" s="140"/>
      <c r="GHV216" s="140"/>
      <c r="GHW216" s="140"/>
      <c r="GHX216" s="140"/>
      <c r="GHY216" s="140"/>
      <c r="GHZ216" s="140"/>
      <c r="GIA216" s="140"/>
      <c r="GIB216" s="140"/>
      <c r="GIC216" s="140"/>
      <c r="GID216" s="140"/>
      <c r="GIE216" s="140"/>
      <c r="GIF216" s="140"/>
      <c r="GIG216" s="140"/>
      <c r="GIH216" s="140"/>
      <c r="GII216" s="140"/>
      <c r="GIJ216" s="140"/>
      <c r="GIK216" s="140"/>
      <c r="GIL216" s="140"/>
      <c r="GIM216" s="140"/>
      <c r="GIN216" s="140"/>
      <c r="GIO216" s="140"/>
      <c r="GIP216" s="140"/>
      <c r="GIQ216" s="140"/>
      <c r="GIR216" s="140"/>
      <c r="GIS216" s="140"/>
      <c r="GIT216" s="140"/>
      <c r="GIU216" s="140"/>
      <c r="GIV216" s="140"/>
      <c r="GIW216" s="140"/>
      <c r="GIX216" s="140"/>
      <c r="GIY216" s="140"/>
      <c r="GIZ216" s="140"/>
      <c r="GJA216" s="140"/>
      <c r="GJB216" s="140"/>
      <c r="GJC216" s="140"/>
      <c r="GJD216" s="140"/>
      <c r="GJE216" s="140"/>
      <c r="GJF216" s="140"/>
      <c r="GJG216" s="140"/>
      <c r="GJH216" s="140"/>
      <c r="GJI216" s="140"/>
      <c r="GJJ216" s="140"/>
      <c r="GJK216" s="140"/>
      <c r="GJL216" s="140"/>
      <c r="GJM216" s="140"/>
      <c r="GJN216" s="140"/>
      <c r="GJO216" s="140"/>
      <c r="GJP216" s="140"/>
      <c r="GJQ216" s="140"/>
      <c r="GJR216" s="140"/>
      <c r="GJS216" s="140"/>
      <c r="GJT216" s="140"/>
      <c r="GJU216" s="140"/>
      <c r="GJV216" s="140"/>
      <c r="GJW216" s="140"/>
      <c r="GJX216" s="140"/>
      <c r="GJY216" s="140"/>
      <c r="GJZ216" s="140"/>
      <c r="GKA216" s="140"/>
      <c r="GKB216" s="140"/>
      <c r="GKC216" s="140"/>
      <c r="GKD216" s="140"/>
      <c r="GKE216" s="140"/>
      <c r="GKF216" s="140"/>
      <c r="GKG216" s="140"/>
      <c r="GKH216" s="140"/>
      <c r="GKI216" s="140"/>
      <c r="GKJ216" s="140"/>
      <c r="GKK216" s="140"/>
      <c r="GKL216" s="140"/>
      <c r="GKM216" s="140"/>
      <c r="GKN216" s="140"/>
      <c r="GKO216" s="140"/>
      <c r="GKP216" s="140"/>
      <c r="GKQ216" s="140"/>
      <c r="GKR216" s="140"/>
      <c r="GKS216" s="140"/>
      <c r="GKT216" s="140"/>
      <c r="GKU216" s="140"/>
      <c r="GKV216" s="140"/>
      <c r="GKW216" s="140"/>
      <c r="GKX216" s="140"/>
      <c r="GKY216" s="140"/>
      <c r="GKZ216" s="140"/>
      <c r="GLA216" s="140"/>
      <c r="GLB216" s="140"/>
      <c r="GLC216" s="140"/>
      <c r="GLD216" s="140"/>
      <c r="GLE216" s="140"/>
      <c r="GLF216" s="140"/>
      <c r="GLG216" s="140"/>
      <c r="GLH216" s="140"/>
      <c r="GLI216" s="140"/>
      <c r="GLJ216" s="140"/>
      <c r="GLK216" s="140"/>
      <c r="GLL216" s="140"/>
      <c r="GLM216" s="140"/>
      <c r="GLN216" s="140"/>
      <c r="GLO216" s="140"/>
      <c r="GLP216" s="140"/>
      <c r="GLQ216" s="140"/>
      <c r="GLR216" s="140"/>
      <c r="GLS216" s="140"/>
      <c r="GLT216" s="140"/>
      <c r="GLU216" s="140"/>
      <c r="GLV216" s="140"/>
      <c r="GLW216" s="140"/>
      <c r="GLX216" s="140"/>
      <c r="GLY216" s="140"/>
      <c r="GLZ216" s="140"/>
      <c r="GMA216" s="140"/>
      <c r="GMB216" s="140"/>
      <c r="GMC216" s="140"/>
      <c r="GMD216" s="140"/>
      <c r="GME216" s="140"/>
      <c r="GMF216" s="140"/>
      <c r="GMG216" s="140"/>
      <c r="GMH216" s="140"/>
      <c r="GMI216" s="140"/>
      <c r="GMJ216" s="140"/>
      <c r="GMK216" s="140"/>
      <c r="GML216" s="140"/>
      <c r="GMM216" s="140"/>
      <c r="GMN216" s="140"/>
      <c r="GMO216" s="140"/>
      <c r="GMP216" s="140"/>
      <c r="GMQ216" s="140"/>
      <c r="GMR216" s="140"/>
      <c r="GMS216" s="140"/>
      <c r="GMT216" s="140"/>
      <c r="GMU216" s="140"/>
      <c r="GMV216" s="140"/>
      <c r="GMW216" s="140"/>
      <c r="GMX216" s="140"/>
      <c r="GMY216" s="140"/>
      <c r="GMZ216" s="140"/>
      <c r="GNA216" s="140"/>
      <c r="GNB216" s="140"/>
      <c r="GNC216" s="140"/>
      <c r="GND216" s="140"/>
      <c r="GNE216" s="140"/>
      <c r="GNF216" s="140"/>
      <c r="GNG216" s="140"/>
      <c r="GNH216" s="140"/>
      <c r="GNI216" s="140"/>
      <c r="GNJ216" s="140"/>
      <c r="GNK216" s="140"/>
      <c r="GNL216" s="140"/>
      <c r="GNM216" s="140"/>
      <c r="GNN216" s="140"/>
      <c r="GNO216" s="140"/>
      <c r="GNP216" s="140"/>
      <c r="GNQ216" s="140"/>
      <c r="GNR216" s="140"/>
      <c r="GNS216" s="140"/>
      <c r="GNT216" s="140"/>
      <c r="GNU216" s="140"/>
      <c r="GNV216" s="140"/>
      <c r="GNW216" s="140"/>
      <c r="GNX216" s="140"/>
      <c r="GNY216" s="140"/>
      <c r="GNZ216" s="140"/>
      <c r="GOA216" s="140"/>
      <c r="GOB216" s="140"/>
      <c r="GOC216" s="140"/>
      <c r="GOD216" s="140"/>
      <c r="GOE216" s="140"/>
      <c r="GOF216" s="140"/>
      <c r="GOG216" s="140"/>
      <c r="GOH216" s="140"/>
      <c r="GOI216" s="140"/>
      <c r="GOJ216" s="140"/>
      <c r="GOK216" s="140"/>
      <c r="GOL216" s="140"/>
      <c r="GOM216" s="140"/>
      <c r="GON216" s="140"/>
      <c r="GOO216" s="140"/>
      <c r="GOP216" s="140"/>
      <c r="GOQ216" s="140"/>
      <c r="GOR216" s="140"/>
      <c r="GOS216" s="140"/>
      <c r="GOT216" s="140"/>
      <c r="GOU216" s="140"/>
      <c r="GOV216" s="140"/>
      <c r="GOW216" s="140"/>
      <c r="GOX216" s="140"/>
      <c r="GOY216" s="140"/>
      <c r="GOZ216" s="140"/>
      <c r="GPA216" s="140"/>
      <c r="GPB216" s="140"/>
      <c r="GPC216" s="140"/>
      <c r="GPD216" s="140"/>
      <c r="GPE216" s="140"/>
      <c r="GPF216" s="140"/>
      <c r="GPG216" s="140"/>
      <c r="GPH216" s="140"/>
      <c r="GPI216" s="140"/>
      <c r="GPJ216" s="140"/>
      <c r="GPK216" s="140"/>
      <c r="GPL216" s="140"/>
      <c r="GPM216" s="140"/>
      <c r="GPN216" s="140"/>
      <c r="GPO216" s="140"/>
      <c r="GPP216" s="140"/>
      <c r="GPQ216" s="140"/>
      <c r="GPR216" s="140"/>
      <c r="GPS216" s="140"/>
      <c r="GPT216" s="140"/>
      <c r="GPU216" s="140"/>
      <c r="GPV216" s="140"/>
      <c r="GPW216" s="140"/>
      <c r="GPX216" s="140"/>
      <c r="GPY216" s="140"/>
      <c r="GPZ216" s="140"/>
      <c r="GQA216" s="140"/>
      <c r="GQB216" s="140"/>
      <c r="GQC216" s="140"/>
      <c r="GQD216" s="140"/>
      <c r="GQE216" s="140"/>
      <c r="GQF216" s="140"/>
      <c r="GQG216" s="140"/>
      <c r="GQH216" s="140"/>
      <c r="GQI216" s="140"/>
      <c r="GQJ216" s="140"/>
      <c r="GQK216" s="140"/>
      <c r="GQL216" s="140"/>
      <c r="GQM216" s="140"/>
      <c r="GQN216" s="140"/>
      <c r="GQO216" s="140"/>
      <c r="GQP216" s="140"/>
      <c r="GQQ216" s="140"/>
      <c r="GQR216" s="140"/>
      <c r="GQS216" s="140"/>
      <c r="GQT216" s="140"/>
      <c r="GQU216" s="140"/>
      <c r="GQV216" s="140"/>
      <c r="GQW216" s="140"/>
      <c r="GQX216" s="140"/>
      <c r="GQY216" s="140"/>
      <c r="GQZ216" s="140"/>
      <c r="GRA216" s="140"/>
      <c r="GRB216" s="140"/>
      <c r="GRC216" s="140"/>
      <c r="GRD216" s="140"/>
      <c r="GRE216" s="140"/>
      <c r="GRF216" s="140"/>
      <c r="GRG216" s="140"/>
      <c r="GRH216" s="140"/>
      <c r="GRI216" s="140"/>
      <c r="GRJ216" s="140"/>
      <c r="GRK216" s="140"/>
      <c r="GRL216" s="140"/>
      <c r="GRM216" s="140"/>
      <c r="GRN216" s="140"/>
      <c r="GRO216" s="140"/>
      <c r="GRP216" s="140"/>
      <c r="GRQ216" s="140"/>
      <c r="GRR216" s="140"/>
      <c r="GRS216" s="140"/>
      <c r="GRT216" s="140"/>
      <c r="GRU216" s="140"/>
      <c r="GRV216" s="140"/>
      <c r="GRW216" s="140"/>
      <c r="GRX216" s="140"/>
      <c r="GRY216" s="140"/>
      <c r="GRZ216" s="140"/>
      <c r="GSA216" s="140"/>
      <c r="GSB216" s="140"/>
      <c r="GSC216" s="140"/>
      <c r="GSD216" s="140"/>
      <c r="GSE216" s="140"/>
      <c r="GSF216" s="140"/>
      <c r="GSG216" s="140"/>
      <c r="GSH216" s="140"/>
      <c r="GSI216" s="140"/>
      <c r="GSJ216" s="140"/>
      <c r="GSK216" s="140"/>
      <c r="GSL216" s="140"/>
      <c r="GSM216" s="140"/>
      <c r="GSN216" s="140"/>
      <c r="GSO216" s="140"/>
      <c r="GSP216" s="140"/>
      <c r="GSQ216" s="140"/>
      <c r="GSR216" s="140"/>
      <c r="GSS216" s="140"/>
      <c r="GST216" s="140"/>
      <c r="GSU216" s="140"/>
      <c r="GSV216" s="140"/>
      <c r="GSW216" s="140"/>
      <c r="GSX216" s="140"/>
      <c r="GSY216" s="140"/>
      <c r="GSZ216" s="140"/>
      <c r="GTA216" s="140"/>
      <c r="GTB216" s="140"/>
      <c r="GTC216" s="140"/>
      <c r="GTD216" s="140"/>
      <c r="GTE216" s="140"/>
      <c r="GTF216" s="140"/>
      <c r="GTG216" s="140"/>
      <c r="GTH216" s="140"/>
      <c r="GTI216" s="140"/>
      <c r="GTJ216" s="140"/>
      <c r="GTK216" s="140"/>
      <c r="GTL216" s="140"/>
      <c r="GTM216" s="140"/>
      <c r="GTN216" s="140"/>
      <c r="GTO216" s="140"/>
      <c r="GTP216" s="140"/>
      <c r="GTQ216" s="140"/>
      <c r="GTR216" s="140"/>
      <c r="GTS216" s="140"/>
      <c r="GTT216" s="140"/>
      <c r="GTU216" s="140"/>
      <c r="GTV216" s="140"/>
      <c r="GTW216" s="140"/>
      <c r="GTX216" s="140"/>
      <c r="GTY216" s="140"/>
      <c r="GTZ216" s="140"/>
      <c r="GUA216" s="140"/>
      <c r="GUB216" s="140"/>
      <c r="GUC216" s="140"/>
      <c r="GUD216" s="140"/>
      <c r="GUE216" s="140"/>
      <c r="GUF216" s="140"/>
      <c r="GUG216" s="140"/>
      <c r="GUH216" s="140"/>
      <c r="GUI216" s="140"/>
      <c r="GUJ216" s="140"/>
      <c r="GUK216" s="140"/>
      <c r="GUL216" s="140"/>
      <c r="GUM216" s="140"/>
      <c r="GUN216" s="140"/>
      <c r="GUO216" s="140"/>
      <c r="GUP216" s="140"/>
      <c r="GUQ216" s="140"/>
      <c r="GUR216" s="140"/>
      <c r="GUS216" s="140"/>
      <c r="GUT216" s="140"/>
      <c r="GUU216" s="140"/>
      <c r="GUV216" s="140"/>
      <c r="GUW216" s="140"/>
      <c r="GUX216" s="140"/>
      <c r="GUY216" s="140"/>
      <c r="GUZ216" s="140"/>
      <c r="GVA216" s="140"/>
      <c r="GVB216" s="140"/>
      <c r="GVC216" s="140"/>
      <c r="GVD216" s="140"/>
      <c r="GVE216" s="140"/>
      <c r="GVF216" s="140"/>
      <c r="GVG216" s="140"/>
      <c r="GVH216" s="140"/>
      <c r="GVI216" s="140"/>
      <c r="GVJ216" s="140"/>
      <c r="GVK216" s="140"/>
      <c r="GVL216" s="140"/>
      <c r="GVM216" s="140"/>
      <c r="GVN216" s="140"/>
      <c r="GVO216" s="140"/>
      <c r="GVP216" s="140"/>
      <c r="GVQ216" s="140"/>
      <c r="GVR216" s="140"/>
      <c r="GVS216" s="140"/>
      <c r="GVT216" s="140"/>
      <c r="GVU216" s="140"/>
      <c r="GVV216" s="140"/>
      <c r="GVW216" s="140"/>
      <c r="GVX216" s="140"/>
      <c r="GVY216" s="140"/>
      <c r="GVZ216" s="140"/>
      <c r="GWA216" s="140"/>
      <c r="GWB216" s="140"/>
      <c r="GWC216" s="140"/>
      <c r="GWD216" s="140"/>
      <c r="GWE216" s="140"/>
      <c r="GWF216" s="140"/>
      <c r="GWG216" s="140"/>
      <c r="GWH216" s="140"/>
      <c r="GWI216" s="140"/>
      <c r="GWJ216" s="140"/>
      <c r="GWK216" s="140"/>
      <c r="GWL216" s="140"/>
      <c r="GWM216" s="140"/>
      <c r="GWN216" s="140"/>
      <c r="GWO216" s="140"/>
      <c r="GWP216" s="140"/>
      <c r="GWQ216" s="140"/>
      <c r="GWR216" s="140"/>
      <c r="GWS216" s="140"/>
      <c r="GWT216" s="140"/>
      <c r="GWU216" s="140"/>
      <c r="GWV216" s="140"/>
      <c r="GWW216" s="140"/>
      <c r="GWX216" s="140"/>
      <c r="GWY216" s="140"/>
      <c r="GWZ216" s="140"/>
      <c r="GXA216" s="140"/>
      <c r="GXB216" s="140"/>
      <c r="GXC216" s="140"/>
      <c r="GXD216" s="140"/>
      <c r="GXE216" s="140"/>
      <c r="GXF216" s="140"/>
      <c r="GXG216" s="140"/>
      <c r="GXH216" s="140"/>
      <c r="GXI216" s="140"/>
      <c r="GXJ216" s="140"/>
      <c r="GXK216" s="140"/>
      <c r="GXL216" s="140"/>
      <c r="GXM216" s="140"/>
      <c r="GXN216" s="140"/>
      <c r="GXO216" s="140"/>
      <c r="GXP216" s="140"/>
      <c r="GXQ216" s="140"/>
      <c r="GXR216" s="140"/>
      <c r="GXS216" s="140"/>
      <c r="GXT216" s="140"/>
      <c r="GXU216" s="140"/>
      <c r="GXV216" s="140"/>
      <c r="GXW216" s="140"/>
      <c r="GXX216" s="140"/>
      <c r="GXY216" s="140"/>
      <c r="GXZ216" s="140"/>
      <c r="GYA216" s="140"/>
      <c r="GYB216" s="140"/>
      <c r="GYC216" s="140"/>
      <c r="GYD216" s="140"/>
      <c r="GYE216" s="140"/>
      <c r="GYF216" s="140"/>
      <c r="GYG216" s="140"/>
      <c r="GYH216" s="140"/>
      <c r="GYI216" s="140"/>
      <c r="GYJ216" s="140"/>
      <c r="GYK216" s="140"/>
      <c r="GYL216" s="140"/>
      <c r="GYM216" s="140"/>
      <c r="GYN216" s="140"/>
      <c r="GYO216" s="140"/>
      <c r="GYP216" s="140"/>
      <c r="GYQ216" s="140"/>
      <c r="GYR216" s="140"/>
      <c r="GYS216" s="140"/>
      <c r="GYT216" s="140"/>
      <c r="GYU216" s="140"/>
      <c r="GYV216" s="140"/>
      <c r="GYW216" s="140"/>
      <c r="GYX216" s="140"/>
      <c r="GYY216" s="140"/>
      <c r="GYZ216" s="140"/>
      <c r="GZA216" s="140"/>
      <c r="GZB216" s="140"/>
      <c r="GZC216" s="140"/>
      <c r="GZD216" s="140"/>
      <c r="GZE216" s="140"/>
      <c r="GZF216" s="140"/>
      <c r="GZG216" s="140"/>
      <c r="GZH216" s="140"/>
      <c r="GZI216" s="140"/>
      <c r="GZJ216" s="140"/>
      <c r="GZK216" s="140"/>
      <c r="GZL216" s="140"/>
      <c r="GZM216" s="140"/>
      <c r="GZN216" s="140"/>
      <c r="GZO216" s="140"/>
      <c r="GZP216" s="140"/>
      <c r="GZQ216" s="140"/>
      <c r="GZR216" s="140"/>
      <c r="GZS216" s="140"/>
      <c r="GZT216" s="140"/>
      <c r="GZU216" s="140"/>
      <c r="GZV216" s="140"/>
      <c r="GZW216" s="140"/>
      <c r="GZX216" s="140"/>
      <c r="GZY216" s="140"/>
      <c r="GZZ216" s="140"/>
      <c r="HAA216" s="140"/>
      <c r="HAB216" s="140"/>
      <c r="HAC216" s="140"/>
      <c r="HAD216" s="140"/>
      <c r="HAE216" s="140"/>
      <c r="HAF216" s="140"/>
      <c r="HAG216" s="140"/>
      <c r="HAH216" s="140"/>
      <c r="HAI216" s="140"/>
      <c r="HAJ216" s="140"/>
      <c r="HAK216" s="140"/>
      <c r="HAL216" s="140"/>
      <c r="HAM216" s="140"/>
      <c r="HAN216" s="140"/>
      <c r="HAO216" s="140"/>
      <c r="HAP216" s="140"/>
      <c r="HAQ216" s="140"/>
      <c r="HAR216" s="140"/>
      <c r="HAS216" s="140"/>
      <c r="HAT216" s="140"/>
      <c r="HAU216" s="140"/>
      <c r="HAV216" s="140"/>
      <c r="HAW216" s="140"/>
      <c r="HAX216" s="140"/>
      <c r="HAY216" s="140"/>
      <c r="HAZ216" s="140"/>
      <c r="HBA216" s="140"/>
      <c r="HBB216" s="140"/>
      <c r="HBC216" s="140"/>
      <c r="HBD216" s="140"/>
      <c r="HBE216" s="140"/>
      <c r="HBF216" s="140"/>
      <c r="HBG216" s="140"/>
      <c r="HBH216" s="140"/>
      <c r="HBI216" s="140"/>
      <c r="HBJ216" s="140"/>
      <c r="HBK216" s="140"/>
      <c r="HBL216" s="140"/>
      <c r="HBM216" s="140"/>
      <c r="HBN216" s="140"/>
      <c r="HBO216" s="140"/>
      <c r="HBP216" s="140"/>
      <c r="HBQ216" s="140"/>
      <c r="HBR216" s="140"/>
      <c r="HBS216" s="140"/>
      <c r="HBT216" s="140"/>
      <c r="HBU216" s="140"/>
      <c r="HBV216" s="140"/>
      <c r="HBW216" s="140"/>
      <c r="HBX216" s="140"/>
      <c r="HBY216" s="140"/>
      <c r="HBZ216" s="140"/>
      <c r="HCA216" s="140"/>
      <c r="HCB216" s="140"/>
      <c r="HCC216" s="140"/>
      <c r="HCD216" s="140"/>
      <c r="HCE216" s="140"/>
      <c r="HCF216" s="140"/>
      <c r="HCG216" s="140"/>
      <c r="HCH216" s="140"/>
      <c r="HCI216" s="140"/>
      <c r="HCJ216" s="140"/>
      <c r="HCK216" s="140"/>
      <c r="HCL216" s="140"/>
      <c r="HCM216" s="140"/>
      <c r="HCN216" s="140"/>
      <c r="HCO216" s="140"/>
      <c r="HCP216" s="140"/>
      <c r="HCQ216" s="140"/>
      <c r="HCR216" s="140"/>
      <c r="HCS216" s="140"/>
      <c r="HCT216" s="140"/>
      <c r="HCU216" s="140"/>
      <c r="HCV216" s="140"/>
      <c r="HCW216" s="140"/>
      <c r="HCX216" s="140"/>
      <c r="HCY216" s="140"/>
      <c r="HCZ216" s="140"/>
      <c r="HDA216" s="140"/>
      <c r="HDB216" s="140"/>
      <c r="HDC216" s="140"/>
      <c r="HDD216" s="140"/>
      <c r="HDE216" s="140"/>
      <c r="HDF216" s="140"/>
      <c r="HDG216" s="140"/>
      <c r="HDH216" s="140"/>
      <c r="HDI216" s="140"/>
      <c r="HDJ216" s="140"/>
      <c r="HDK216" s="140"/>
      <c r="HDL216" s="140"/>
      <c r="HDM216" s="140"/>
      <c r="HDN216" s="140"/>
      <c r="HDO216" s="140"/>
      <c r="HDP216" s="140"/>
      <c r="HDQ216" s="140"/>
      <c r="HDR216" s="140"/>
      <c r="HDS216" s="140"/>
      <c r="HDT216" s="140"/>
      <c r="HDU216" s="140"/>
      <c r="HDV216" s="140"/>
      <c r="HDW216" s="140"/>
      <c r="HDX216" s="140"/>
      <c r="HDY216" s="140"/>
      <c r="HDZ216" s="140"/>
      <c r="HEA216" s="140"/>
      <c r="HEB216" s="140"/>
      <c r="HEC216" s="140"/>
      <c r="HED216" s="140"/>
      <c r="HEE216" s="140"/>
      <c r="HEF216" s="140"/>
      <c r="HEG216" s="140"/>
      <c r="HEH216" s="140"/>
      <c r="HEI216" s="140"/>
      <c r="HEJ216" s="140"/>
      <c r="HEK216" s="140"/>
      <c r="HEL216" s="140"/>
      <c r="HEM216" s="140"/>
      <c r="HEN216" s="140"/>
      <c r="HEO216" s="140"/>
      <c r="HEP216" s="140"/>
      <c r="HEQ216" s="140"/>
      <c r="HER216" s="140"/>
      <c r="HES216" s="140"/>
      <c r="HET216" s="140"/>
      <c r="HEU216" s="140"/>
      <c r="HEV216" s="140"/>
      <c r="HEW216" s="140"/>
      <c r="HEX216" s="140"/>
      <c r="HEY216" s="140"/>
      <c r="HEZ216" s="140"/>
      <c r="HFA216" s="140"/>
      <c r="HFB216" s="140"/>
      <c r="HFC216" s="140"/>
      <c r="HFD216" s="140"/>
      <c r="HFE216" s="140"/>
      <c r="HFF216" s="140"/>
      <c r="HFG216" s="140"/>
      <c r="HFH216" s="140"/>
      <c r="HFI216" s="140"/>
      <c r="HFJ216" s="140"/>
      <c r="HFK216" s="140"/>
      <c r="HFL216" s="140"/>
      <c r="HFM216" s="140"/>
      <c r="HFN216" s="140"/>
      <c r="HFO216" s="140"/>
      <c r="HFP216" s="140"/>
      <c r="HFQ216" s="140"/>
      <c r="HFR216" s="140"/>
      <c r="HFS216" s="140"/>
      <c r="HFT216" s="140"/>
      <c r="HFU216" s="140"/>
      <c r="HFV216" s="140"/>
      <c r="HFW216" s="140"/>
      <c r="HFX216" s="140"/>
      <c r="HFY216" s="140"/>
      <c r="HFZ216" s="140"/>
      <c r="HGA216" s="140"/>
      <c r="HGB216" s="140"/>
      <c r="HGC216" s="140"/>
      <c r="HGD216" s="140"/>
      <c r="HGE216" s="140"/>
      <c r="HGF216" s="140"/>
      <c r="HGG216" s="140"/>
      <c r="HGH216" s="140"/>
      <c r="HGI216" s="140"/>
      <c r="HGJ216" s="140"/>
      <c r="HGK216" s="140"/>
      <c r="HGL216" s="140"/>
      <c r="HGM216" s="140"/>
      <c r="HGN216" s="140"/>
      <c r="HGO216" s="140"/>
      <c r="HGP216" s="140"/>
      <c r="HGQ216" s="140"/>
      <c r="HGR216" s="140"/>
      <c r="HGS216" s="140"/>
      <c r="HGT216" s="140"/>
      <c r="HGU216" s="140"/>
      <c r="HGV216" s="140"/>
      <c r="HGW216" s="140"/>
      <c r="HGX216" s="140"/>
      <c r="HGY216" s="140"/>
      <c r="HGZ216" s="140"/>
      <c r="HHA216" s="140"/>
      <c r="HHB216" s="140"/>
      <c r="HHC216" s="140"/>
      <c r="HHD216" s="140"/>
      <c r="HHE216" s="140"/>
      <c r="HHF216" s="140"/>
      <c r="HHG216" s="140"/>
      <c r="HHH216" s="140"/>
      <c r="HHI216" s="140"/>
      <c r="HHJ216" s="140"/>
      <c r="HHK216" s="140"/>
      <c r="HHL216" s="140"/>
      <c r="HHM216" s="140"/>
      <c r="HHN216" s="140"/>
      <c r="HHO216" s="140"/>
      <c r="HHP216" s="140"/>
      <c r="HHQ216" s="140"/>
      <c r="HHR216" s="140"/>
      <c r="HHS216" s="140"/>
      <c r="HHT216" s="140"/>
      <c r="HHU216" s="140"/>
      <c r="HHV216" s="140"/>
      <c r="HHW216" s="140"/>
      <c r="HHX216" s="140"/>
      <c r="HHY216" s="140"/>
      <c r="HHZ216" s="140"/>
      <c r="HIA216" s="140"/>
      <c r="HIB216" s="140"/>
      <c r="HIC216" s="140"/>
      <c r="HID216" s="140"/>
      <c r="HIE216" s="140"/>
      <c r="HIF216" s="140"/>
      <c r="HIG216" s="140"/>
      <c r="HIH216" s="140"/>
      <c r="HII216" s="140"/>
      <c r="HIJ216" s="140"/>
      <c r="HIK216" s="140"/>
      <c r="HIL216" s="140"/>
      <c r="HIM216" s="140"/>
      <c r="HIN216" s="140"/>
      <c r="HIO216" s="140"/>
      <c r="HIP216" s="140"/>
      <c r="HIQ216" s="140"/>
      <c r="HIR216" s="140"/>
      <c r="HIS216" s="140"/>
      <c r="HIT216" s="140"/>
      <c r="HIU216" s="140"/>
      <c r="HIV216" s="140"/>
      <c r="HIW216" s="140"/>
      <c r="HIX216" s="140"/>
      <c r="HIY216" s="140"/>
      <c r="HIZ216" s="140"/>
      <c r="HJA216" s="140"/>
      <c r="HJB216" s="140"/>
      <c r="HJC216" s="140"/>
      <c r="HJD216" s="140"/>
      <c r="HJE216" s="140"/>
      <c r="HJF216" s="140"/>
      <c r="HJG216" s="140"/>
      <c r="HJH216" s="140"/>
      <c r="HJI216" s="140"/>
      <c r="HJJ216" s="140"/>
      <c r="HJK216" s="140"/>
      <c r="HJL216" s="140"/>
      <c r="HJM216" s="140"/>
      <c r="HJN216" s="140"/>
      <c r="HJO216" s="140"/>
      <c r="HJP216" s="140"/>
      <c r="HJQ216" s="140"/>
      <c r="HJR216" s="140"/>
      <c r="HJS216" s="140"/>
      <c r="HJT216" s="140"/>
      <c r="HJU216" s="140"/>
      <c r="HJV216" s="140"/>
      <c r="HJW216" s="140"/>
      <c r="HJX216" s="140"/>
      <c r="HJY216" s="140"/>
      <c r="HJZ216" s="140"/>
      <c r="HKA216" s="140"/>
      <c r="HKB216" s="140"/>
      <c r="HKC216" s="140"/>
      <c r="HKD216" s="140"/>
      <c r="HKE216" s="140"/>
      <c r="HKF216" s="140"/>
      <c r="HKG216" s="140"/>
      <c r="HKH216" s="140"/>
      <c r="HKI216" s="140"/>
      <c r="HKJ216" s="140"/>
      <c r="HKK216" s="140"/>
      <c r="HKL216" s="140"/>
      <c r="HKM216" s="140"/>
      <c r="HKN216" s="140"/>
      <c r="HKO216" s="140"/>
      <c r="HKP216" s="140"/>
      <c r="HKQ216" s="140"/>
      <c r="HKR216" s="140"/>
      <c r="HKS216" s="140"/>
      <c r="HKT216" s="140"/>
      <c r="HKU216" s="140"/>
      <c r="HKV216" s="140"/>
      <c r="HKW216" s="140"/>
      <c r="HKX216" s="140"/>
      <c r="HKY216" s="140"/>
      <c r="HKZ216" s="140"/>
      <c r="HLA216" s="140"/>
      <c r="HLB216" s="140"/>
      <c r="HLC216" s="140"/>
      <c r="HLD216" s="140"/>
      <c r="HLE216" s="140"/>
      <c r="HLF216" s="140"/>
      <c r="HLG216" s="140"/>
      <c r="HLH216" s="140"/>
      <c r="HLI216" s="140"/>
      <c r="HLJ216" s="140"/>
      <c r="HLK216" s="140"/>
      <c r="HLL216" s="140"/>
      <c r="HLM216" s="140"/>
      <c r="HLN216" s="140"/>
      <c r="HLO216" s="140"/>
      <c r="HLP216" s="140"/>
      <c r="HLQ216" s="140"/>
      <c r="HLR216" s="140"/>
      <c r="HLS216" s="140"/>
      <c r="HLT216" s="140"/>
      <c r="HLU216" s="140"/>
      <c r="HLV216" s="140"/>
      <c r="HLW216" s="140"/>
      <c r="HLX216" s="140"/>
      <c r="HLY216" s="140"/>
      <c r="HLZ216" s="140"/>
      <c r="HMA216" s="140"/>
      <c r="HMB216" s="140"/>
      <c r="HMC216" s="140"/>
      <c r="HMD216" s="140"/>
      <c r="HME216" s="140"/>
      <c r="HMF216" s="140"/>
      <c r="HMG216" s="140"/>
      <c r="HMH216" s="140"/>
      <c r="HMI216" s="140"/>
      <c r="HMJ216" s="140"/>
      <c r="HMK216" s="140"/>
      <c r="HML216" s="140"/>
      <c r="HMM216" s="140"/>
      <c r="HMN216" s="140"/>
      <c r="HMO216" s="140"/>
      <c r="HMP216" s="140"/>
      <c r="HMQ216" s="140"/>
      <c r="HMR216" s="140"/>
      <c r="HMS216" s="140"/>
      <c r="HMT216" s="140"/>
      <c r="HMU216" s="140"/>
      <c r="HMV216" s="140"/>
      <c r="HMW216" s="140"/>
      <c r="HMX216" s="140"/>
      <c r="HMY216" s="140"/>
      <c r="HMZ216" s="140"/>
      <c r="HNA216" s="140"/>
      <c r="HNB216" s="140"/>
      <c r="HNC216" s="140"/>
      <c r="HND216" s="140"/>
      <c r="HNE216" s="140"/>
      <c r="HNF216" s="140"/>
      <c r="HNG216" s="140"/>
      <c r="HNH216" s="140"/>
      <c r="HNI216" s="140"/>
      <c r="HNJ216" s="140"/>
      <c r="HNK216" s="140"/>
      <c r="HNL216" s="140"/>
      <c r="HNM216" s="140"/>
      <c r="HNN216" s="140"/>
      <c r="HNO216" s="140"/>
      <c r="HNP216" s="140"/>
      <c r="HNQ216" s="140"/>
      <c r="HNR216" s="140"/>
      <c r="HNS216" s="140"/>
      <c r="HNT216" s="140"/>
      <c r="HNU216" s="140"/>
      <c r="HNV216" s="140"/>
      <c r="HNW216" s="140"/>
      <c r="HNX216" s="140"/>
      <c r="HNY216" s="140"/>
      <c r="HNZ216" s="140"/>
      <c r="HOA216" s="140"/>
      <c r="HOB216" s="140"/>
      <c r="HOC216" s="140"/>
      <c r="HOD216" s="140"/>
      <c r="HOE216" s="140"/>
      <c r="HOF216" s="140"/>
      <c r="HOG216" s="140"/>
      <c r="HOH216" s="140"/>
      <c r="HOI216" s="140"/>
      <c r="HOJ216" s="140"/>
      <c r="HOK216" s="140"/>
      <c r="HOL216" s="140"/>
      <c r="HOM216" s="140"/>
      <c r="HON216" s="140"/>
      <c r="HOO216" s="140"/>
      <c r="HOP216" s="140"/>
      <c r="HOQ216" s="140"/>
      <c r="HOR216" s="140"/>
      <c r="HOS216" s="140"/>
      <c r="HOT216" s="140"/>
      <c r="HOU216" s="140"/>
      <c r="HOV216" s="140"/>
      <c r="HOW216" s="140"/>
      <c r="HOX216" s="140"/>
      <c r="HOY216" s="140"/>
      <c r="HOZ216" s="140"/>
      <c r="HPA216" s="140"/>
      <c r="HPB216" s="140"/>
      <c r="HPC216" s="140"/>
      <c r="HPD216" s="140"/>
      <c r="HPE216" s="140"/>
      <c r="HPF216" s="140"/>
      <c r="HPG216" s="140"/>
      <c r="HPH216" s="140"/>
      <c r="HPI216" s="140"/>
      <c r="HPJ216" s="140"/>
      <c r="HPK216" s="140"/>
      <c r="HPL216" s="140"/>
      <c r="HPM216" s="140"/>
      <c r="HPN216" s="140"/>
      <c r="HPO216" s="140"/>
      <c r="HPP216" s="140"/>
      <c r="HPQ216" s="140"/>
      <c r="HPR216" s="140"/>
      <c r="HPS216" s="140"/>
      <c r="HPT216" s="140"/>
      <c r="HPU216" s="140"/>
      <c r="HPV216" s="140"/>
      <c r="HPW216" s="140"/>
      <c r="HPX216" s="140"/>
      <c r="HPY216" s="140"/>
      <c r="HPZ216" s="140"/>
      <c r="HQA216" s="140"/>
      <c r="HQB216" s="140"/>
      <c r="HQC216" s="140"/>
      <c r="HQD216" s="140"/>
      <c r="HQE216" s="140"/>
      <c r="HQF216" s="140"/>
      <c r="HQG216" s="140"/>
      <c r="HQH216" s="140"/>
      <c r="HQI216" s="140"/>
      <c r="HQJ216" s="140"/>
      <c r="HQK216" s="140"/>
      <c r="HQL216" s="140"/>
      <c r="HQM216" s="140"/>
      <c r="HQN216" s="140"/>
      <c r="HQO216" s="140"/>
      <c r="HQP216" s="140"/>
      <c r="HQQ216" s="140"/>
      <c r="HQR216" s="140"/>
      <c r="HQS216" s="140"/>
      <c r="HQT216" s="140"/>
      <c r="HQU216" s="140"/>
      <c r="HQV216" s="140"/>
      <c r="HQW216" s="140"/>
      <c r="HQX216" s="140"/>
      <c r="HQY216" s="140"/>
      <c r="HQZ216" s="140"/>
      <c r="HRA216" s="140"/>
      <c r="HRB216" s="140"/>
      <c r="HRC216" s="140"/>
      <c r="HRD216" s="140"/>
      <c r="HRE216" s="140"/>
      <c r="HRF216" s="140"/>
      <c r="HRG216" s="140"/>
      <c r="HRH216" s="140"/>
      <c r="HRI216" s="140"/>
      <c r="HRJ216" s="140"/>
      <c r="HRK216" s="140"/>
      <c r="HRL216" s="140"/>
      <c r="HRM216" s="140"/>
      <c r="HRN216" s="140"/>
      <c r="HRO216" s="140"/>
      <c r="HRP216" s="140"/>
      <c r="HRQ216" s="140"/>
      <c r="HRR216" s="140"/>
      <c r="HRS216" s="140"/>
      <c r="HRT216" s="140"/>
      <c r="HRU216" s="140"/>
      <c r="HRV216" s="140"/>
      <c r="HRW216" s="140"/>
      <c r="HRX216" s="140"/>
      <c r="HRY216" s="140"/>
      <c r="HRZ216" s="140"/>
      <c r="HSA216" s="140"/>
      <c r="HSB216" s="140"/>
      <c r="HSC216" s="140"/>
      <c r="HSD216" s="140"/>
      <c r="HSE216" s="140"/>
      <c r="HSF216" s="140"/>
      <c r="HSG216" s="140"/>
      <c r="HSH216" s="140"/>
      <c r="HSI216" s="140"/>
      <c r="HSJ216" s="140"/>
      <c r="HSK216" s="140"/>
      <c r="HSL216" s="140"/>
      <c r="HSM216" s="140"/>
      <c r="HSN216" s="140"/>
      <c r="HSO216" s="140"/>
      <c r="HSP216" s="140"/>
      <c r="HSQ216" s="140"/>
      <c r="HSR216" s="140"/>
      <c r="HSS216" s="140"/>
      <c r="HST216" s="140"/>
      <c r="HSU216" s="140"/>
      <c r="HSV216" s="140"/>
      <c r="HSW216" s="140"/>
      <c r="HSX216" s="140"/>
      <c r="HSY216" s="140"/>
      <c r="HSZ216" s="140"/>
      <c r="HTA216" s="140"/>
      <c r="HTB216" s="140"/>
      <c r="HTC216" s="140"/>
      <c r="HTD216" s="140"/>
      <c r="HTE216" s="140"/>
      <c r="HTF216" s="140"/>
      <c r="HTG216" s="140"/>
      <c r="HTH216" s="140"/>
      <c r="HTI216" s="140"/>
      <c r="HTJ216" s="140"/>
      <c r="HTK216" s="140"/>
      <c r="HTL216" s="140"/>
      <c r="HTM216" s="140"/>
      <c r="HTN216" s="140"/>
      <c r="HTO216" s="140"/>
      <c r="HTP216" s="140"/>
      <c r="HTQ216" s="140"/>
      <c r="HTR216" s="140"/>
      <c r="HTS216" s="140"/>
      <c r="HTT216" s="140"/>
      <c r="HTU216" s="140"/>
      <c r="HTV216" s="140"/>
      <c r="HTW216" s="140"/>
      <c r="HTX216" s="140"/>
      <c r="HTY216" s="140"/>
      <c r="HTZ216" s="140"/>
      <c r="HUA216" s="140"/>
      <c r="HUB216" s="140"/>
      <c r="HUC216" s="140"/>
      <c r="HUD216" s="140"/>
      <c r="HUE216" s="140"/>
      <c r="HUF216" s="140"/>
      <c r="HUG216" s="140"/>
      <c r="HUH216" s="140"/>
      <c r="HUI216" s="140"/>
      <c r="HUJ216" s="140"/>
      <c r="HUK216" s="140"/>
      <c r="HUL216" s="140"/>
      <c r="HUM216" s="140"/>
      <c r="HUN216" s="140"/>
      <c r="HUO216" s="140"/>
      <c r="HUP216" s="140"/>
      <c r="HUQ216" s="140"/>
      <c r="HUR216" s="140"/>
      <c r="HUS216" s="140"/>
      <c r="HUT216" s="140"/>
      <c r="HUU216" s="140"/>
      <c r="HUV216" s="140"/>
      <c r="HUW216" s="140"/>
      <c r="HUX216" s="140"/>
      <c r="HUY216" s="140"/>
      <c r="HUZ216" s="140"/>
      <c r="HVA216" s="140"/>
      <c r="HVB216" s="140"/>
      <c r="HVC216" s="140"/>
      <c r="HVD216" s="140"/>
      <c r="HVE216" s="140"/>
      <c r="HVF216" s="140"/>
      <c r="HVG216" s="140"/>
      <c r="HVH216" s="140"/>
      <c r="HVI216" s="140"/>
      <c r="HVJ216" s="140"/>
      <c r="HVK216" s="140"/>
      <c r="HVL216" s="140"/>
      <c r="HVM216" s="140"/>
      <c r="HVN216" s="140"/>
      <c r="HVO216" s="140"/>
      <c r="HVP216" s="140"/>
      <c r="HVQ216" s="140"/>
      <c r="HVR216" s="140"/>
      <c r="HVS216" s="140"/>
      <c r="HVT216" s="140"/>
      <c r="HVU216" s="140"/>
      <c r="HVV216" s="140"/>
      <c r="HVW216" s="140"/>
      <c r="HVX216" s="140"/>
      <c r="HVY216" s="140"/>
      <c r="HVZ216" s="140"/>
      <c r="HWA216" s="140"/>
      <c r="HWB216" s="140"/>
      <c r="HWC216" s="140"/>
      <c r="HWD216" s="140"/>
      <c r="HWE216" s="140"/>
      <c r="HWF216" s="140"/>
      <c r="HWG216" s="140"/>
      <c r="HWH216" s="140"/>
      <c r="HWI216" s="140"/>
      <c r="HWJ216" s="140"/>
      <c r="HWK216" s="140"/>
      <c r="HWL216" s="140"/>
      <c r="HWM216" s="140"/>
      <c r="HWN216" s="140"/>
      <c r="HWO216" s="140"/>
      <c r="HWP216" s="140"/>
      <c r="HWQ216" s="140"/>
      <c r="HWR216" s="140"/>
      <c r="HWS216" s="140"/>
      <c r="HWT216" s="140"/>
      <c r="HWU216" s="140"/>
      <c r="HWV216" s="140"/>
      <c r="HWW216" s="140"/>
      <c r="HWX216" s="140"/>
      <c r="HWY216" s="140"/>
      <c r="HWZ216" s="140"/>
      <c r="HXA216" s="140"/>
      <c r="HXB216" s="140"/>
      <c r="HXC216" s="140"/>
      <c r="HXD216" s="140"/>
      <c r="HXE216" s="140"/>
      <c r="HXF216" s="140"/>
      <c r="HXG216" s="140"/>
      <c r="HXH216" s="140"/>
      <c r="HXI216" s="140"/>
      <c r="HXJ216" s="140"/>
      <c r="HXK216" s="140"/>
      <c r="HXL216" s="140"/>
      <c r="HXM216" s="140"/>
      <c r="HXN216" s="140"/>
      <c r="HXO216" s="140"/>
      <c r="HXP216" s="140"/>
      <c r="HXQ216" s="140"/>
      <c r="HXR216" s="140"/>
      <c r="HXS216" s="140"/>
      <c r="HXT216" s="140"/>
      <c r="HXU216" s="140"/>
      <c r="HXV216" s="140"/>
      <c r="HXW216" s="140"/>
      <c r="HXX216" s="140"/>
      <c r="HXY216" s="140"/>
      <c r="HXZ216" s="140"/>
      <c r="HYA216" s="140"/>
      <c r="HYB216" s="140"/>
      <c r="HYC216" s="140"/>
      <c r="HYD216" s="140"/>
      <c r="HYE216" s="140"/>
      <c r="HYF216" s="140"/>
      <c r="HYG216" s="140"/>
      <c r="HYH216" s="140"/>
      <c r="HYI216" s="140"/>
      <c r="HYJ216" s="140"/>
      <c r="HYK216" s="140"/>
      <c r="HYL216" s="140"/>
      <c r="HYM216" s="140"/>
      <c r="HYN216" s="140"/>
      <c r="HYO216" s="140"/>
      <c r="HYP216" s="140"/>
      <c r="HYQ216" s="140"/>
      <c r="HYR216" s="140"/>
      <c r="HYS216" s="140"/>
      <c r="HYT216" s="140"/>
      <c r="HYU216" s="140"/>
      <c r="HYV216" s="140"/>
      <c r="HYW216" s="140"/>
      <c r="HYX216" s="140"/>
      <c r="HYY216" s="140"/>
      <c r="HYZ216" s="140"/>
      <c r="HZA216" s="140"/>
      <c r="HZB216" s="140"/>
      <c r="HZC216" s="140"/>
      <c r="HZD216" s="140"/>
      <c r="HZE216" s="140"/>
      <c r="HZF216" s="140"/>
      <c r="HZG216" s="140"/>
      <c r="HZH216" s="140"/>
      <c r="HZI216" s="140"/>
      <c r="HZJ216" s="140"/>
      <c r="HZK216" s="140"/>
      <c r="HZL216" s="140"/>
      <c r="HZM216" s="140"/>
      <c r="HZN216" s="140"/>
      <c r="HZO216" s="140"/>
      <c r="HZP216" s="140"/>
      <c r="HZQ216" s="140"/>
      <c r="HZR216" s="140"/>
      <c r="HZS216" s="140"/>
      <c r="HZT216" s="140"/>
      <c r="HZU216" s="140"/>
      <c r="HZV216" s="140"/>
      <c r="HZW216" s="140"/>
      <c r="HZX216" s="140"/>
      <c r="HZY216" s="140"/>
      <c r="HZZ216" s="140"/>
      <c r="IAA216" s="140"/>
      <c r="IAB216" s="140"/>
      <c r="IAC216" s="140"/>
      <c r="IAD216" s="140"/>
      <c r="IAE216" s="140"/>
      <c r="IAF216" s="140"/>
      <c r="IAG216" s="140"/>
      <c r="IAH216" s="140"/>
      <c r="IAI216" s="140"/>
      <c r="IAJ216" s="140"/>
      <c r="IAK216" s="140"/>
      <c r="IAL216" s="140"/>
      <c r="IAM216" s="140"/>
      <c r="IAN216" s="140"/>
      <c r="IAO216" s="140"/>
      <c r="IAP216" s="140"/>
      <c r="IAQ216" s="140"/>
      <c r="IAR216" s="140"/>
      <c r="IAS216" s="140"/>
      <c r="IAT216" s="140"/>
      <c r="IAU216" s="140"/>
      <c r="IAV216" s="140"/>
      <c r="IAW216" s="140"/>
      <c r="IAX216" s="140"/>
      <c r="IAY216" s="140"/>
      <c r="IAZ216" s="140"/>
      <c r="IBA216" s="140"/>
      <c r="IBB216" s="140"/>
      <c r="IBC216" s="140"/>
      <c r="IBD216" s="140"/>
      <c r="IBE216" s="140"/>
      <c r="IBF216" s="140"/>
      <c r="IBG216" s="140"/>
      <c r="IBH216" s="140"/>
      <c r="IBI216" s="140"/>
      <c r="IBJ216" s="140"/>
      <c r="IBK216" s="140"/>
      <c r="IBL216" s="140"/>
      <c r="IBM216" s="140"/>
      <c r="IBN216" s="140"/>
      <c r="IBO216" s="140"/>
      <c r="IBP216" s="140"/>
      <c r="IBQ216" s="140"/>
      <c r="IBR216" s="140"/>
      <c r="IBS216" s="140"/>
      <c r="IBT216" s="140"/>
      <c r="IBU216" s="140"/>
      <c r="IBV216" s="140"/>
      <c r="IBW216" s="140"/>
      <c r="IBX216" s="140"/>
      <c r="IBY216" s="140"/>
      <c r="IBZ216" s="140"/>
      <c r="ICA216" s="140"/>
      <c r="ICB216" s="140"/>
      <c r="ICC216" s="140"/>
      <c r="ICD216" s="140"/>
      <c r="ICE216" s="140"/>
      <c r="ICF216" s="140"/>
      <c r="ICG216" s="140"/>
      <c r="ICH216" s="140"/>
      <c r="ICI216" s="140"/>
      <c r="ICJ216" s="140"/>
      <c r="ICK216" s="140"/>
      <c r="ICL216" s="140"/>
      <c r="ICM216" s="140"/>
      <c r="ICN216" s="140"/>
      <c r="ICO216" s="140"/>
      <c r="ICP216" s="140"/>
      <c r="ICQ216" s="140"/>
      <c r="ICR216" s="140"/>
      <c r="ICS216" s="140"/>
      <c r="ICT216" s="140"/>
      <c r="ICU216" s="140"/>
      <c r="ICV216" s="140"/>
      <c r="ICW216" s="140"/>
      <c r="ICX216" s="140"/>
      <c r="ICY216" s="140"/>
      <c r="ICZ216" s="140"/>
      <c r="IDA216" s="140"/>
      <c r="IDB216" s="140"/>
      <c r="IDC216" s="140"/>
      <c r="IDD216" s="140"/>
      <c r="IDE216" s="140"/>
      <c r="IDF216" s="140"/>
      <c r="IDG216" s="140"/>
      <c r="IDH216" s="140"/>
      <c r="IDI216" s="140"/>
      <c r="IDJ216" s="140"/>
      <c r="IDK216" s="140"/>
      <c r="IDL216" s="140"/>
      <c r="IDM216" s="140"/>
      <c r="IDN216" s="140"/>
      <c r="IDO216" s="140"/>
      <c r="IDP216" s="140"/>
      <c r="IDQ216" s="140"/>
      <c r="IDR216" s="140"/>
      <c r="IDS216" s="140"/>
      <c r="IDT216" s="140"/>
      <c r="IDU216" s="140"/>
      <c r="IDV216" s="140"/>
      <c r="IDW216" s="140"/>
      <c r="IDX216" s="140"/>
      <c r="IDY216" s="140"/>
      <c r="IDZ216" s="140"/>
      <c r="IEA216" s="140"/>
      <c r="IEB216" s="140"/>
      <c r="IEC216" s="140"/>
      <c r="IED216" s="140"/>
      <c r="IEE216" s="140"/>
      <c r="IEF216" s="140"/>
      <c r="IEG216" s="140"/>
      <c r="IEH216" s="140"/>
      <c r="IEI216" s="140"/>
      <c r="IEJ216" s="140"/>
      <c r="IEK216" s="140"/>
      <c r="IEL216" s="140"/>
      <c r="IEM216" s="140"/>
      <c r="IEN216" s="140"/>
      <c r="IEO216" s="140"/>
      <c r="IEP216" s="140"/>
      <c r="IEQ216" s="140"/>
      <c r="IER216" s="140"/>
      <c r="IES216" s="140"/>
      <c r="IET216" s="140"/>
      <c r="IEU216" s="140"/>
      <c r="IEV216" s="140"/>
      <c r="IEW216" s="140"/>
      <c r="IEX216" s="140"/>
      <c r="IEY216" s="140"/>
      <c r="IEZ216" s="140"/>
      <c r="IFA216" s="140"/>
      <c r="IFB216" s="140"/>
      <c r="IFC216" s="140"/>
      <c r="IFD216" s="140"/>
      <c r="IFE216" s="140"/>
      <c r="IFF216" s="140"/>
      <c r="IFG216" s="140"/>
      <c r="IFH216" s="140"/>
      <c r="IFI216" s="140"/>
      <c r="IFJ216" s="140"/>
      <c r="IFK216" s="140"/>
      <c r="IFL216" s="140"/>
      <c r="IFM216" s="140"/>
      <c r="IFN216" s="140"/>
      <c r="IFO216" s="140"/>
      <c r="IFP216" s="140"/>
      <c r="IFQ216" s="140"/>
      <c r="IFR216" s="140"/>
      <c r="IFS216" s="140"/>
      <c r="IFT216" s="140"/>
      <c r="IFU216" s="140"/>
      <c r="IFV216" s="140"/>
      <c r="IFW216" s="140"/>
      <c r="IFX216" s="140"/>
      <c r="IFY216" s="140"/>
      <c r="IFZ216" s="140"/>
      <c r="IGA216" s="140"/>
      <c r="IGB216" s="140"/>
      <c r="IGC216" s="140"/>
      <c r="IGD216" s="140"/>
      <c r="IGE216" s="140"/>
      <c r="IGF216" s="140"/>
      <c r="IGG216" s="140"/>
      <c r="IGH216" s="140"/>
      <c r="IGI216" s="140"/>
      <c r="IGJ216" s="140"/>
      <c r="IGK216" s="140"/>
      <c r="IGL216" s="140"/>
      <c r="IGM216" s="140"/>
      <c r="IGN216" s="140"/>
      <c r="IGO216" s="140"/>
      <c r="IGP216" s="140"/>
      <c r="IGQ216" s="140"/>
      <c r="IGR216" s="140"/>
      <c r="IGS216" s="140"/>
      <c r="IGT216" s="140"/>
      <c r="IGU216" s="140"/>
      <c r="IGV216" s="140"/>
      <c r="IGW216" s="140"/>
      <c r="IGX216" s="140"/>
      <c r="IGY216" s="140"/>
      <c r="IGZ216" s="140"/>
      <c r="IHA216" s="140"/>
      <c r="IHB216" s="140"/>
      <c r="IHC216" s="140"/>
      <c r="IHD216" s="140"/>
      <c r="IHE216" s="140"/>
      <c r="IHF216" s="140"/>
      <c r="IHG216" s="140"/>
      <c r="IHH216" s="140"/>
      <c r="IHI216" s="140"/>
      <c r="IHJ216" s="140"/>
      <c r="IHK216" s="140"/>
      <c r="IHL216" s="140"/>
      <c r="IHM216" s="140"/>
      <c r="IHN216" s="140"/>
      <c r="IHO216" s="140"/>
      <c r="IHP216" s="140"/>
      <c r="IHQ216" s="140"/>
      <c r="IHR216" s="140"/>
      <c r="IHS216" s="140"/>
      <c r="IHT216" s="140"/>
      <c r="IHU216" s="140"/>
      <c r="IHV216" s="140"/>
      <c r="IHW216" s="140"/>
      <c r="IHX216" s="140"/>
      <c r="IHY216" s="140"/>
      <c r="IHZ216" s="140"/>
      <c r="IIA216" s="140"/>
      <c r="IIB216" s="140"/>
      <c r="IIC216" s="140"/>
      <c r="IID216" s="140"/>
      <c r="IIE216" s="140"/>
      <c r="IIF216" s="140"/>
      <c r="IIG216" s="140"/>
      <c r="IIH216" s="140"/>
      <c r="III216" s="140"/>
      <c r="IIJ216" s="140"/>
      <c r="IIK216" s="140"/>
      <c r="IIL216" s="140"/>
      <c r="IIM216" s="140"/>
      <c r="IIN216" s="140"/>
      <c r="IIO216" s="140"/>
      <c r="IIP216" s="140"/>
      <c r="IIQ216" s="140"/>
      <c r="IIR216" s="140"/>
      <c r="IIS216" s="140"/>
      <c r="IIT216" s="140"/>
      <c r="IIU216" s="140"/>
      <c r="IIV216" s="140"/>
      <c r="IIW216" s="140"/>
      <c r="IIX216" s="140"/>
      <c r="IIY216" s="140"/>
      <c r="IIZ216" s="140"/>
      <c r="IJA216" s="140"/>
      <c r="IJB216" s="140"/>
      <c r="IJC216" s="140"/>
      <c r="IJD216" s="140"/>
      <c r="IJE216" s="140"/>
      <c r="IJF216" s="140"/>
      <c r="IJG216" s="140"/>
      <c r="IJH216" s="140"/>
      <c r="IJI216" s="140"/>
      <c r="IJJ216" s="140"/>
      <c r="IJK216" s="140"/>
      <c r="IJL216" s="140"/>
      <c r="IJM216" s="140"/>
      <c r="IJN216" s="140"/>
      <c r="IJO216" s="140"/>
      <c r="IJP216" s="140"/>
      <c r="IJQ216" s="140"/>
      <c r="IJR216" s="140"/>
      <c r="IJS216" s="140"/>
      <c r="IJT216" s="140"/>
      <c r="IJU216" s="140"/>
      <c r="IJV216" s="140"/>
      <c r="IJW216" s="140"/>
      <c r="IJX216" s="140"/>
      <c r="IJY216" s="140"/>
      <c r="IJZ216" s="140"/>
      <c r="IKA216" s="140"/>
      <c r="IKB216" s="140"/>
      <c r="IKC216" s="140"/>
      <c r="IKD216" s="140"/>
      <c r="IKE216" s="140"/>
      <c r="IKF216" s="140"/>
      <c r="IKG216" s="140"/>
      <c r="IKH216" s="140"/>
      <c r="IKI216" s="140"/>
      <c r="IKJ216" s="140"/>
      <c r="IKK216" s="140"/>
      <c r="IKL216" s="140"/>
      <c r="IKM216" s="140"/>
      <c r="IKN216" s="140"/>
      <c r="IKO216" s="140"/>
      <c r="IKP216" s="140"/>
      <c r="IKQ216" s="140"/>
      <c r="IKR216" s="140"/>
      <c r="IKS216" s="140"/>
      <c r="IKT216" s="140"/>
      <c r="IKU216" s="140"/>
      <c r="IKV216" s="140"/>
      <c r="IKW216" s="140"/>
      <c r="IKX216" s="140"/>
      <c r="IKY216" s="140"/>
      <c r="IKZ216" s="140"/>
      <c r="ILA216" s="140"/>
      <c r="ILB216" s="140"/>
      <c r="ILC216" s="140"/>
      <c r="ILD216" s="140"/>
      <c r="ILE216" s="140"/>
      <c r="ILF216" s="140"/>
      <c r="ILG216" s="140"/>
      <c r="ILH216" s="140"/>
      <c r="ILI216" s="140"/>
      <c r="ILJ216" s="140"/>
      <c r="ILK216" s="140"/>
      <c r="ILL216" s="140"/>
      <c r="ILM216" s="140"/>
      <c r="ILN216" s="140"/>
      <c r="ILO216" s="140"/>
      <c r="ILP216" s="140"/>
      <c r="ILQ216" s="140"/>
      <c r="ILR216" s="140"/>
      <c r="ILS216" s="140"/>
      <c r="ILT216" s="140"/>
      <c r="ILU216" s="140"/>
      <c r="ILV216" s="140"/>
      <c r="ILW216" s="140"/>
      <c r="ILX216" s="140"/>
      <c r="ILY216" s="140"/>
      <c r="ILZ216" s="140"/>
      <c r="IMA216" s="140"/>
      <c r="IMB216" s="140"/>
      <c r="IMC216" s="140"/>
      <c r="IMD216" s="140"/>
      <c r="IME216" s="140"/>
      <c r="IMF216" s="140"/>
      <c r="IMG216" s="140"/>
      <c r="IMH216" s="140"/>
      <c r="IMI216" s="140"/>
      <c r="IMJ216" s="140"/>
      <c r="IMK216" s="140"/>
      <c r="IML216" s="140"/>
      <c r="IMM216" s="140"/>
      <c r="IMN216" s="140"/>
      <c r="IMO216" s="140"/>
      <c r="IMP216" s="140"/>
      <c r="IMQ216" s="140"/>
      <c r="IMR216" s="140"/>
      <c r="IMS216" s="140"/>
      <c r="IMT216" s="140"/>
      <c r="IMU216" s="140"/>
      <c r="IMV216" s="140"/>
      <c r="IMW216" s="140"/>
      <c r="IMX216" s="140"/>
      <c r="IMY216" s="140"/>
      <c r="IMZ216" s="140"/>
      <c r="INA216" s="140"/>
      <c r="INB216" s="140"/>
      <c r="INC216" s="140"/>
      <c r="IND216" s="140"/>
      <c r="INE216" s="140"/>
      <c r="INF216" s="140"/>
      <c r="ING216" s="140"/>
      <c r="INH216" s="140"/>
      <c r="INI216" s="140"/>
      <c r="INJ216" s="140"/>
      <c r="INK216" s="140"/>
      <c r="INL216" s="140"/>
      <c r="INM216" s="140"/>
      <c r="INN216" s="140"/>
      <c r="INO216" s="140"/>
      <c r="INP216" s="140"/>
      <c r="INQ216" s="140"/>
      <c r="INR216" s="140"/>
      <c r="INS216" s="140"/>
      <c r="INT216" s="140"/>
      <c r="INU216" s="140"/>
      <c r="INV216" s="140"/>
      <c r="INW216" s="140"/>
      <c r="INX216" s="140"/>
      <c r="INY216" s="140"/>
      <c r="INZ216" s="140"/>
      <c r="IOA216" s="140"/>
      <c r="IOB216" s="140"/>
      <c r="IOC216" s="140"/>
      <c r="IOD216" s="140"/>
      <c r="IOE216" s="140"/>
      <c r="IOF216" s="140"/>
      <c r="IOG216" s="140"/>
      <c r="IOH216" s="140"/>
      <c r="IOI216" s="140"/>
      <c r="IOJ216" s="140"/>
      <c r="IOK216" s="140"/>
      <c r="IOL216" s="140"/>
      <c r="IOM216" s="140"/>
      <c r="ION216" s="140"/>
      <c r="IOO216" s="140"/>
      <c r="IOP216" s="140"/>
      <c r="IOQ216" s="140"/>
      <c r="IOR216" s="140"/>
      <c r="IOS216" s="140"/>
      <c r="IOT216" s="140"/>
      <c r="IOU216" s="140"/>
      <c r="IOV216" s="140"/>
      <c r="IOW216" s="140"/>
      <c r="IOX216" s="140"/>
      <c r="IOY216" s="140"/>
      <c r="IOZ216" s="140"/>
      <c r="IPA216" s="140"/>
      <c r="IPB216" s="140"/>
      <c r="IPC216" s="140"/>
      <c r="IPD216" s="140"/>
      <c r="IPE216" s="140"/>
      <c r="IPF216" s="140"/>
      <c r="IPG216" s="140"/>
      <c r="IPH216" s="140"/>
      <c r="IPI216" s="140"/>
      <c r="IPJ216" s="140"/>
      <c r="IPK216" s="140"/>
      <c r="IPL216" s="140"/>
      <c r="IPM216" s="140"/>
      <c r="IPN216" s="140"/>
      <c r="IPO216" s="140"/>
      <c r="IPP216" s="140"/>
      <c r="IPQ216" s="140"/>
      <c r="IPR216" s="140"/>
      <c r="IPS216" s="140"/>
      <c r="IPT216" s="140"/>
      <c r="IPU216" s="140"/>
      <c r="IPV216" s="140"/>
      <c r="IPW216" s="140"/>
      <c r="IPX216" s="140"/>
      <c r="IPY216" s="140"/>
      <c r="IPZ216" s="140"/>
      <c r="IQA216" s="140"/>
      <c r="IQB216" s="140"/>
      <c r="IQC216" s="140"/>
      <c r="IQD216" s="140"/>
      <c r="IQE216" s="140"/>
      <c r="IQF216" s="140"/>
      <c r="IQG216" s="140"/>
      <c r="IQH216" s="140"/>
      <c r="IQI216" s="140"/>
      <c r="IQJ216" s="140"/>
      <c r="IQK216" s="140"/>
      <c r="IQL216" s="140"/>
      <c r="IQM216" s="140"/>
      <c r="IQN216" s="140"/>
      <c r="IQO216" s="140"/>
      <c r="IQP216" s="140"/>
      <c r="IQQ216" s="140"/>
      <c r="IQR216" s="140"/>
      <c r="IQS216" s="140"/>
      <c r="IQT216" s="140"/>
      <c r="IQU216" s="140"/>
      <c r="IQV216" s="140"/>
      <c r="IQW216" s="140"/>
      <c r="IQX216" s="140"/>
      <c r="IQY216" s="140"/>
      <c r="IQZ216" s="140"/>
      <c r="IRA216" s="140"/>
      <c r="IRB216" s="140"/>
      <c r="IRC216" s="140"/>
      <c r="IRD216" s="140"/>
      <c r="IRE216" s="140"/>
      <c r="IRF216" s="140"/>
      <c r="IRG216" s="140"/>
      <c r="IRH216" s="140"/>
      <c r="IRI216" s="140"/>
      <c r="IRJ216" s="140"/>
      <c r="IRK216" s="140"/>
      <c r="IRL216" s="140"/>
      <c r="IRM216" s="140"/>
      <c r="IRN216" s="140"/>
      <c r="IRO216" s="140"/>
      <c r="IRP216" s="140"/>
      <c r="IRQ216" s="140"/>
      <c r="IRR216" s="140"/>
      <c r="IRS216" s="140"/>
      <c r="IRT216" s="140"/>
      <c r="IRU216" s="140"/>
      <c r="IRV216" s="140"/>
      <c r="IRW216" s="140"/>
      <c r="IRX216" s="140"/>
      <c r="IRY216" s="140"/>
      <c r="IRZ216" s="140"/>
      <c r="ISA216" s="140"/>
      <c r="ISB216" s="140"/>
      <c r="ISC216" s="140"/>
      <c r="ISD216" s="140"/>
      <c r="ISE216" s="140"/>
      <c r="ISF216" s="140"/>
      <c r="ISG216" s="140"/>
      <c r="ISH216" s="140"/>
      <c r="ISI216" s="140"/>
      <c r="ISJ216" s="140"/>
      <c r="ISK216" s="140"/>
      <c r="ISL216" s="140"/>
      <c r="ISM216" s="140"/>
      <c r="ISN216" s="140"/>
      <c r="ISO216" s="140"/>
      <c r="ISP216" s="140"/>
      <c r="ISQ216" s="140"/>
      <c r="ISR216" s="140"/>
      <c r="ISS216" s="140"/>
      <c r="IST216" s="140"/>
      <c r="ISU216" s="140"/>
      <c r="ISV216" s="140"/>
      <c r="ISW216" s="140"/>
      <c r="ISX216" s="140"/>
      <c r="ISY216" s="140"/>
      <c r="ISZ216" s="140"/>
      <c r="ITA216" s="140"/>
      <c r="ITB216" s="140"/>
      <c r="ITC216" s="140"/>
      <c r="ITD216" s="140"/>
      <c r="ITE216" s="140"/>
      <c r="ITF216" s="140"/>
      <c r="ITG216" s="140"/>
      <c r="ITH216" s="140"/>
      <c r="ITI216" s="140"/>
      <c r="ITJ216" s="140"/>
      <c r="ITK216" s="140"/>
      <c r="ITL216" s="140"/>
      <c r="ITM216" s="140"/>
      <c r="ITN216" s="140"/>
      <c r="ITO216" s="140"/>
      <c r="ITP216" s="140"/>
      <c r="ITQ216" s="140"/>
      <c r="ITR216" s="140"/>
      <c r="ITS216" s="140"/>
      <c r="ITT216" s="140"/>
      <c r="ITU216" s="140"/>
      <c r="ITV216" s="140"/>
      <c r="ITW216" s="140"/>
      <c r="ITX216" s="140"/>
      <c r="ITY216" s="140"/>
      <c r="ITZ216" s="140"/>
      <c r="IUA216" s="140"/>
      <c r="IUB216" s="140"/>
      <c r="IUC216" s="140"/>
      <c r="IUD216" s="140"/>
      <c r="IUE216" s="140"/>
      <c r="IUF216" s="140"/>
      <c r="IUG216" s="140"/>
      <c r="IUH216" s="140"/>
      <c r="IUI216" s="140"/>
      <c r="IUJ216" s="140"/>
      <c r="IUK216" s="140"/>
      <c r="IUL216" s="140"/>
      <c r="IUM216" s="140"/>
      <c r="IUN216" s="140"/>
      <c r="IUO216" s="140"/>
      <c r="IUP216" s="140"/>
      <c r="IUQ216" s="140"/>
      <c r="IUR216" s="140"/>
      <c r="IUS216" s="140"/>
      <c r="IUT216" s="140"/>
      <c r="IUU216" s="140"/>
      <c r="IUV216" s="140"/>
      <c r="IUW216" s="140"/>
      <c r="IUX216" s="140"/>
      <c r="IUY216" s="140"/>
      <c r="IUZ216" s="140"/>
      <c r="IVA216" s="140"/>
      <c r="IVB216" s="140"/>
      <c r="IVC216" s="140"/>
      <c r="IVD216" s="140"/>
      <c r="IVE216" s="140"/>
      <c r="IVF216" s="140"/>
      <c r="IVG216" s="140"/>
      <c r="IVH216" s="140"/>
      <c r="IVI216" s="140"/>
      <c r="IVJ216" s="140"/>
      <c r="IVK216" s="140"/>
      <c r="IVL216" s="140"/>
      <c r="IVM216" s="140"/>
      <c r="IVN216" s="140"/>
      <c r="IVO216" s="140"/>
      <c r="IVP216" s="140"/>
      <c r="IVQ216" s="140"/>
      <c r="IVR216" s="140"/>
      <c r="IVS216" s="140"/>
      <c r="IVT216" s="140"/>
      <c r="IVU216" s="140"/>
      <c r="IVV216" s="140"/>
      <c r="IVW216" s="140"/>
      <c r="IVX216" s="140"/>
      <c r="IVY216" s="140"/>
      <c r="IVZ216" s="140"/>
      <c r="IWA216" s="140"/>
      <c r="IWB216" s="140"/>
      <c r="IWC216" s="140"/>
      <c r="IWD216" s="140"/>
      <c r="IWE216" s="140"/>
      <c r="IWF216" s="140"/>
      <c r="IWG216" s="140"/>
      <c r="IWH216" s="140"/>
      <c r="IWI216" s="140"/>
      <c r="IWJ216" s="140"/>
      <c r="IWK216" s="140"/>
      <c r="IWL216" s="140"/>
      <c r="IWM216" s="140"/>
      <c r="IWN216" s="140"/>
      <c r="IWO216" s="140"/>
      <c r="IWP216" s="140"/>
      <c r="IWQ216" s="140"/>
      <c r="IWR216" s="140"/>
      <c r="IWS216" s="140"/>
      <c r="IWT216" s="140"/>
      <c r="IWU216" s="140"/>
      <c r="IWV216" s="140"/>
      <c r="IWW216" s="140"/>
      <c r="IWX216" s="140"/>
      <c r="IWY216" s="140"/>
      <c r="IWZ216" s="140"/>
      <c r="IXA216" s="140"/>
      <c r="IXB216" s="140"/>
      <c r="IXC216" s="140"/>
      <c r="IXD216" s="140"/>
      <c r="IXE216" s="140"/>
      <c r="IXF216" s="140"/>
      <c r="IXG216" s="140"/>
      <c r="IXH216" s="140"/>
      <c r="IXI216" s="140"/>
      <c r="IXJ216" s="140"/>
      <c r="IXK216" s="140"/>
      <c r="IXL216" s="140"/>
      <c r="IXM216" s="140"/>
      <c r="IXN216" s="140"/>
      <c r="IXO216" s="140"/>
      <c r="IXP216" s="140"/>
      <c r="IXQ216" s="140"/>
      <c r="IXR216" s="140"/>
      <c r="IXS216" s="140"/>
      <c r="IXT216" s="140"/>
      <c r="IXU216" s="140"/>
      <c r="IXV216" s="140"/>
      <c r="IXW216" s="140"/>
      <c r="IXX216" s="140"/>
      <c r="IXY216" s="140"/>
      <c r="IXZ216" s="140"/>
      <c r="IYA216" s="140"/>
      <c r="IYB216" s="140"/>
      <c r="IYC216" s="140"/>
      <c r="IYD216" s="140"/>
      <c r="IYE216" s="140"/>
      <c r="IYF216" s="140"/>
      <c r="IYG216" s="140"/>
      <c r="IYH216" s="140"/>
      <c r="IYI216" s="140"/>
      <c r="IYJ216" s="140"/>
      <c r="IYK216" s="140"/>
      <c r="IYL216" s="140"/>
      <c r="IYM216" s="140"/>
      <c r="IYN216" s="140"/>
      <c r="IYO216" s="140"/>
      <c r="IYP216" s="140"/>
      <c r="IYQ216" s="140"/>
      <c r="IYR216" s="140"/>
      <c r="IYS216" s="140"/>
      <c r="IYT216" s="140"/>
      <c r="IYU216" s="140"/>
      <c r="IYV216" s="140"/>
      <c r="IYW216" s="140"/>
      <c r="IYX216" s="140"/>
      <c r="IYY216" s="140"/>
      <c r="IYZ216" s="140"/>
      <c r="IZA216" s="140"/>
      <c r="IZB216" s="140"/>
      <c r="IZC216" s="140"/>
      <c r="IZD216" s="140"/>
      <c r="IZE216" s="140"/>
      <c r="IZF216" s="140"/>
      <c r="IZG216" s="140"/>
      <c r="IZH216" s="140"/>
      <c r="IZI216" s="140"/>
      <c r="IZJ216" s="140"/>
      <c r="IZK216" s="140"/>
      <c r="IZL216" s="140"/>
      <c r="IZM216" s="140"/>
      <c r="IZN216" s="140"/>
      <c r="IZO216" s="140"/>
      <c r="IZP216" s="140"/>
      <c r="IZQ216" s="140"/>
      <c r="IZR216" s="140"/>
      <c r="IZS216" s="140"/>
      <c r="IZT216" s="140"/>
      <c r="IZU216" s="140"/>
      <c r="IZV216" s="140"/>
      <c r="IZW216" s="140"/>
      <c r="IZX216" s="140"/>
      <c r="IZY216" s="140"/>
      <c r="IZZ216" s="140"/>
      <c r="JAA216" s="140"/>
      <c r="JAB216" s="140"/>
      <c r="JAC216" s="140"/>
      <c r="JAD216" s="140"/>
      <c r="JAE216" s="140"/>
      <c r="JAF216" s="140"/>
      <c r="JAG216" s="140"/>
      <c r="JAH216" s="140"/>
      <c r="JAI216" s="140"/>
      <c r="JAJ216" s="140"/>
      <c r="JAK216" s="140"/>
      <c r="JAL216" s="140"/>
      <c r="JAM216" s="140"/>
      <c r="JAN216" s="140"/>
      <c r="JAO216" s="140"/>
      <c r="JAP216" s="140"/>
      <c r="JAQ216" s="140"/>
      <c r="JAR216" s="140"/>
      <c r="JAS216" s="140"/>
      <c r="JAT216" s="140"/>
      <c r="JAU216" s="140"/>
      <c r="JAV216" s="140"/>
      <c r="JAW216" s="140"/>
      <c r="JAX216" s="140"/>
      <c r="JAY216" s="140"/>
      <c r="JAZ216" s="140"/>
      <c r="JBA216" s="140"/>
      <c r="JBB216" s="140"/>
      <c r="JBC216" s="140"/>
      <c r="JBD216" s="140"/>
      <c r="JBE216" s="140"/>
      <c r="JBF216" s="140"/>
      <c r="JBG216" s="140"/>
      <c r="JBH216" s="140"/>
      <c r="JBI216" s="140"/>
      <c r="JBJ216" s="140"/>
      <c r="JBK216" s="140"/>
      <c r="JBL216" s="140"/>
      <c r="JBM216" s="140"/>
      <c r="JBN216" s="140"/>
      <c r="JBO216" s="140"/>
      <c r="JBP216" s="140"/>
      <c r="JBQ216" s="140"/>
      <c r="JBR216" s="140"/>
      <c r="JBS216" s="140"/>
      <c r="JBT216" s="140"/>
      <c r="JBU216" s="140"/>
      <c r="JBV216" s="140"/>
      <c r="JBW216" s="140"/>
      <c r="JBX216" s="140"/>
      <c r="JBY216" s="140"/>
      <c r="JBZ216" s="140"/>
      <c r="JCA216" s="140"/>
      <c r="JCB216" s="140"/>
      <c r="JCC216" s="140"/>
      <c r="JCD216" s="140"/>
      <c r="JCE216" s="140"/>
      <c r="JCF216" s="140"/>
      <c r="JCG216" s="140"/>
      <c r="JCH216" s="140"/>
      <c r="JCI216" s="140"/>
      <c r="JCJ216" s="140"/>
      <c r="JCK216" s="140"/>
      <c r="JCL216" s="140"/>
      <c r="JCM216" s="140"/>
      <c r="JCN216" s="140"/>
      <c r="JCO216" s="140"/>
      <c r="JCP216" s="140"/>
      <c r="JCQ216" s="140"/>
      <c r="JCR216" s="140"/>
      <c r="JCS216" s="140"/>
      <c r="JCT216" s="140"/>
      <c r="JCU216" s="140"/>
      <c r="JCV216" s="140"/>
      <c r="JCW216" s="140"/>
      <c r="JCX216" s="140"/>
      <c r="JCY216" s="140"/>
      <c r="JCZ216" s="140"/>
      <c r="JDA216" s="140"/>
      <c r="JDB216" s="140"/>
      <c r="JDC216" s="140"/>
      <c r="JDD216" s="140"/>
      <c r="JDE216" s="140"/>
      <c r="JDF216" s="140"/>
      <c r="JDG216" s="140"/>
      <c r="JDH216" s="140"/>
      <c r="JDI216" s="140"/>
      <c r="JDJ216" s="140"/>
      <c r="JDK216" s="140"/>
      <c r="JDL216" s="140"/>
      <c r="JDM216" s="140"/>
      <c r="JDN216" s="140"/>
      <c r="JDO216" s="140"/>
      <c r="JDP216" s="140"/>
      <c r="JDQ216" s="140"/>
      <c r="JDR216" s="140"/>
      <c r="JDS216" s="140"/>
      <c r="JDT216" s="140"/>
      <c r="JDU216" s="140"/>
      <c r="JDV216" s="140"/>
      <c r="JDW216" s="140"/>
      <c r="JDX216" s="140"/>
      <c r="JDY216" s="140"/>
      <c r="JDZ216" s="140"/>
      <c r="JEA216" s="140"/>
      <c r="JEB216" s="140"/>
      <c r="JEC216" s="140"/>
      <c r="JED216" s="140"/>
      <c r="JEE216" s="140"/>
      <c r="JEF216" s="140"/>
      <c r="JEG216" s="140"/>
      <c r="JEH216" s="140"/>
      <c r="JEI216" s="140"/>
      <c r="JEJ216" s="140"/>
      <c r="JEK216" s="140"/>
      <c r="JEL216" s="140"/>
      <c r="JEM216" s="140"/>
      <c r="JEN216" s="140"/>
      <c r="JEO216" s="140"/>
      <c r="JEP216" s="140"/>
      <c r="JEQ216" s="140"/>
      <c r="JER216" s="140"/>
      <c r="JES216" s="140"/>
      <c r="JET216" s="140"/>
      <c r="JEU216" s="140"/>
      <c r="JEV216" s="140"/>
      <c r="JEW216" s="140"/>
      <c r="JEX216" s="140"/>
      <c r="JEY216" s="140"/>
      <c r="JEZ216" s="140"/>
      <c r="JFA216" s="140"/>
      <c r="JFB216" s="140"/>
      <c r="JFC216" s="140"/>
      <c r="JFD216" s="140"/>
      <c r="JFE216" s="140"/>
      <c r="JFF216" s="140"/>
      <c r="JFG216" s="140"/>
      <c r="JFH216" s="140"/>
      <c r="JFI216" s="140"/>
      <c r="JFJ216" s="140"/>
      <c r="JFK216" s="140"/>
      <c r="JFL216" s="140"/>
      <c r="JFM216" s="140"/>
      <c r="JFN216" s="140"/>
      <c r="JFO216" s="140"/>
      <c r="JFP216" s="140"/>
      <c r="JFQ216" s="140"/>
      <c r="JFR216" s="140"/>
      <c r="JFS216" s="140"/>
      <c r="JFT216" s="140"/>
      <c r="JFU216" s="140"/>
      <c r="JFV216" s="140"/>
      <c r="JFW216" s="140"/>
      <c r="JFX216" s="140"/>
      <c r="JFY216" s="140"/>
      <c r="JFZ216" s="140"/>
      <c r="JGA216" s="140"/>
      <c r="JGB216" s="140"/>
      <c r="JGC216" s="140"/>
      <c r="JGD216" s="140"/>
      <c r="JGE216" s="140"/>
      <c r="JGF216" s="140"/>
      <c r="JGG216" s="140"/>
      <c r="JGH216" s="140"/>
      <c r="JGI216" s="140"/>
      <c r="JGJ216" s="140"/>
      <c r="JGK216" s="140"/>
      <c r="JGL216" s="140"/>
      <c r="JGM216" s="140"/>
      <c r="JGN216" s="140"/>
      <c r="JGO216" s="140"/>
      <c r="JGP216" s="140"/>
      <c r="JGQ216" s="140"/>
      <c r="JGR216" s="140"/>
      <c r="JGS216" s="140"/>
      <c r="JGT216" s="140"/>
      <c r="JGU216" s="140"/>
      <c r="JGV216" s="140"/>
      <c r="JGW216" s="140"/>
      <c r="JGX216" s="140"/>
      <c r="JGY216" s="140"/>
      <c r="JGZ216" s="140"/>
      <c r="JHA216" s="140"/>
      <c r="JHB216" s="140"/>
      <c r="JHC216" s="140"/>
      <c r="JHD216" s="140"/>
      <c r="JHE216" s="140"/>
      <c r="JHF216" s="140"/>
      <c r="JHG216" s="140"/>
      <c r="JHH216" s="140"/>
      <c r="JHI216" s="140"/>
      <c r="JHJ216" s="140"/>
      <c r="JHK216" s="140"/>
      <c r="JHL216" s="140"/>
      <c r="JHM216" s="140"/>
      <c r="JHN216" s="140"/>
      <c r="JHO216" s="140"/>
      <c r="JHP216" s="140"/>
      <c r="JHQ216" s="140"/>
      <c r="JHR216" s="140"/>
      <c r="JHS216" s="140"/>
      <c r="JHT216" s="140"/>
      <c r="JHU216" s="140"/>
      <c r="JHV216" s="140"/>
      <c r="JHW216" s="140"/>
      <c r="JHX216" s="140"/>
      <c r="JHY216" s="140"/>
      <c r="JHZ216" s="140"/>
      <c r="JIA216" s="140"/>
      <c r="JIB216" s="140"/>
      <c r="JIC216" s="140"/>
      <c r="JID216" s="140"/>
      <c r="JIE216" s="140"/>
      <c r="JIF216" s="140"/>
      <c r="JIG216" s="140"/>
      <c r="JIH216" s="140"/>
      <c r="JII216" s="140"/>
      <c r="JIJ216" s="140"/>
      <c r="JIK216" s="140"/>
      <c r="JIL216" s="140"/>
      <c r="JIM216" s="140"/>
      <c r="JIN216" s="140"/>
      <c r="JIO216" s="140"/>
      <c r="JIP216" s="140"/>
      <c r="JIQ216" s="140"/>
      <c r="JIR216" s="140"/>
      <c r="JIS216" s="140"/>
      <c r="JIT216" s="140"/>
      <c r="JIU216" s="140"/>
      <c r="JIV216" s="140"/>
      <c r="JIW216" s="140"/>
      <c r="JIX216" s="140"/>
      <c r="JIY216" s="140"/>
      <c r="JIZ216" s="140"/>
      <c r="JJA216" s="140"/>
      <c r="JJB216" s="140"/>
      <c r="JJC216" s="140"/>
      <c r="JJD216" s="140"/>
      <c r="JJE216" s="140"/>
      <c r="JJF216" s="140"/>
      <c r="JJG216" s="140"/>
      <c r="JJH216" s="140"/>
      <c r="JJI216" s="140"/>
      <c r="JJJ216" s="140"/>
      <c r="JJK216" s="140"/>
      <c r="JJL216" s="140"/>
      <c r="JJM216" s="140"/>
      <c r="JJN216" s="140"/>
      <c r="JJO216" s="140"/>
      <c r="JJP216" s="140"/>
      <c r="JJQ216" s="140"/>
      <c r="JJR216" s="140"/>
      <c r="JJS216" s="140"/>
      <c r="JJT216" s="140"/>
      <c r="JJU216" s="140"/>
      <c r="JJV216" s="140"/>
      <c r="JJW216" s="140"/>
      <c r="JJX216" s="140"/>
      <c r="JJY216" s="140"/>
      <c r="JJZ216" s="140"/>
      <c r="JKA216" s="140"/>
      <c r="JKB216" s="140"/>
      <c r="JKC216" s="140"/>
      <c r="JKD216" s="140"/>
      <c r="JKE216" s="140"/>
      <c r="JKF216" s="140"/>
      <c r="JKG216" s="140"/>
      <c r="JKH216" s="140"/>
      <c r="JKI216" s="140"/>
      <c r="JKJ216" s="140"/>
      <c r="JKK216" s="140"/>
      <c r="JKL216" s="140"/>
      <c r="JKM216" s="140"/>
      <c r="JKN216" s="140"/>
      <c r="JKO216" s="140"/>
      <c r="JKP216" s="140"/>
      <c r="JKQ216" s="140"/>
      <c r="JKR216" s="140"/>
      <c r="JKS216" s="140"/>
      <c r="JKT216" s="140"/>
      <c r="JKU216" s="140"/>
      <c r="JKV216" s="140"/>
      <c r="JKW216" s="140"/>
      <c r="JKX216" s="140"/>
      <c r="JKY216" s="140"/>
      <c r="JKZ216" s="140"/>
      <c r="JLA216" s="140"/>
      <c r="JLB216" s="140"/>
      <c r="JLC216" s="140"/>
      <c r="JLD216" s="140"/>
      <c r="JLE216" s="140"/>
      <c r="JLF216" s="140"/>
      <c r="JLG216" s="140"/>
      <c r="JLH216" s="140"/>
      <c r="JLI216" s="140"/>
      <c r="JLJ216" s="140"/>
      <c r="JLK216" s="140"/>
      <c r="JLL216" s="140"/>
      <c r="JLM216" s="140"/>
      <c r="JLN216" s="140"/>
      <c r="JLO216" s="140"/>
      <c r="JLP216" s="140"/>
      <c r="JLQ216" s="140"/>
      <c r="JLR216" s="140"/>
      <c r="JLS216" s="140"/>
      <c r="JLT216" s="140"/>
      <c r="JLU216" s="140"/>
      <c r="JLV216" s="140"/>
      <c r="JLW216" s="140"/>
      <c r="JLX216" s="140"/>
      <c r="JLY216" s="140"/>
      <c r="JLZ216" s="140"/>
      <c r="JMA216" s="140"/>
      <c r="JMB216" s="140"/>
      <c r="JMC216" s="140"/>
      <c r="JMD216" s="140"/>
      <c r="JME216" s="140"/>
      <c r="JMF216" s="140"/>
      <c r="JMG216" s="140"/>
      <c r="JMH216" s="140"/>
      <c r="JMI216" s="140"/>
      <c r="JMJ216" s="140"/>
      <c r="JMK216" s="140"/>
      <c r="JML216" s="140"/>
      <c r="JMM216" s="140"/>
      <c r="JMN216" s="140"/>
      <c r="JMO216" s="140"/>
      <c r="JMP216" s="140"/>
      <c r="JMQ216" s="140"/>
      <c r="JMR216" s="140"/>
      <c r="JMS216" s="140"/>
      <c r="JMT216" s="140"/>
      <c r="JMU216" s="140"/>
      <c r="JMV216" s="140"/>
      <c r="JMW216" s="140"/>
      <c r="JMX216" s="140"/>
      <c r="JMY216" s="140"/>
      <c r="JMZ216" s="140"/>
      <c r="JNA216" s="140"/>
      <c r="JNB216" s="140"/>
      <c r="JNC216" s="140"/>
      <c r="JND216" s="140"/>
      <c r="JNE216" s="140"/>
      <c r="JNF216" s="140"/>
      <c r="JNG216" s="140"/>
      <c r="JNH216" s="140"/>
      <c r="JNI216" s="140"/>
      <c r="JNJ216" s="140"/>
      <c r="JNK216" s="140"/>
      <c r="JNL216" s="140"/>
      <c r="JNM216" s="140"/>
      <c r="JNN216" s="140"/>
      <c r="JNO216" s="140"/>
      <c r="JNP216" s="140"/>
      <c r="JNQ216" s="140"/>
      <c r="JNR216" s="140"/>
      <c r="JNS216" s="140"/>
      <c r="JNT216" s="140"/>
      <c r="JNU216" s="140"/>
      <c r="JNV216" s="140"/>
      <c r="JNW216" s="140"/>
      <c r="JNX216" s="140"/>
      <c r="JNY216" s="140"/>
      <c r="JNZ216" s="140"/>
      <c r="JOA216" s="140"/>
      <c r="JOB216" s="140"/>
      <c r="JOC216" s="140"/>
      <c r="JOD216" s="140"/>
      <c r="JOE216" s="140"/>
      <c r="JOF216" s="140"/>
      <c r="JOG216" s="140"/>
      <c r="JOH216" s="140"/>
      <c r="JOI216" s="140"/>
      <c r="JOJ216" s="140"/>
      <c r="JOK216" s="140"/>
      <c r="JOL216" s="140"/>
      <c r="JOM216" s="140"/>
      <c r="JON216" s="140"/>
      <c r="JOO216" s="140"/>
      <c r="JOP216" s="140"/>
      <c r="JOQ216" s="140"/>
      <c r="JOR216" s="140"/>
      <c r="JOS216" s="140"/>
      <c r="JOT216" s="140"/>
      <c r="JOU216" s="140"/>
      <c r="JOV216" s="140"/>
      <c r="JOW216" s="140"/>
      <c r="JOX216" s="140"/>
      <c r="JOY216" s="140"/>
      <c r="JOZ216" s="140"/>
      <c r="JPA216" s="140"/>
      <c r="JPB216" s="140"/>
      <c r="JPC216" s="140"/>
      <c r="JPD216" s="140"/>
      <c r="JPE216" s="140"/>
      <c r="JPF216" s="140"/>
      <c r="JPG216" s="140"/>
      <c r="JPH216" s="140"/>
      <c r="JPI216" s="140"/>
      <c r="JPJ216" s="140"/>
      <c r="JPK216" s="140"/>
      <c r="JPL216" s="140"/>
      <c r="JPM216" s="140"/>
      <c r="JPN216" s="140"/>
      <c r="JPO216" s="140"/>
      <c r="JPP216" s="140"/>
      <c r="JPQ216" s="140"/>
      <c r="JPR216" s="140"/>
      <c r="JPS216" s="140"/>
      <c r="JPT216" s="140"/>
      <c r="JPU216" s="140"/>
      <c r="JPV216" s="140"/>
      <c r="JPW216" s="140"/>
      <c r="JPX216" s="140"/>
      <c r="JPY216" s="140"/>
      <c r="JPZ216" s="140"/>
      <c r="JQA216" s="140"/>
      <c r="JQB216" s="140"/>
      <c r="JQC216" s="140"/>
      <c r="JQD216" s="140"/>
      <c r="JQE216" s="140"/>
      <c r="JQF216" s="140"/>
      <c r="JQG216" s="140"/>
      <c r="JQH216" s="140"/>
      <c r="JQI216" s="140"/>
      <c r="JQJ216" s="140"/>
      <c r="JQK216" s="140"/>
      <c r="JQL216" s="140"/>
      <c r="JQM216" s="140"/>
      <c r="JQN216" s="140"/>
      <c r="JQO216" s="140"/>
      <c r="JQP216" s="140"/>
      <c r="JQQ216" s="140"/>
      <c r="JQR216" s="140"/>
      <c r="JQS216" s="140"/>
      <c r="JQT216" s="140"/>
      <c r="JQU216" s="140"/>
      <c r="JQV216" s="140"/>
      <c r="JQW216" s="140"/>
      <c r="JQX216" s="140"/>
      <c r="JQY216" s="140"/>
      <c r="JQZ216" s="140"/>
      <c r="JRA216" s="140"/>
      <c r="JRB216" s="140"/>
      <c r="JRC216" s="140"/>
      <c r="JRD216" s="140"/>
      <c r="JRE216" s="140"/>
      <c r="JRF216" s="140"/>
      <c r="JRG216" s="140"/>
      <c r="JRH216" s="140"/>
      <c r="JRI216" s="140"/>
      <c r="JRJ216" s="140"/>
      <c r="JRK216" s="140"/>
      <c r="JRL216" s="140"/>
      <c r="JRM216" s="140"/>
      <c r="JRN216" s="140"/>
      <c r="JRO216" s="140"/>
      <c r="JRP216" s="140"/>
      <c r="JRQ216" s="140"/>
      <c r="JRR216" s="140"/>
      <c r="JRS216" s="140"/>
      <c r="JRT216" s="140"/>
      <c r="JRU216" s="140"/>
      <c r="JRV216" s="140"/>
      <c r="JRW216" s="140"/>
      <c r="JRX216" s="140"/>
      <c r="JRY216" s="140"/>
      <c r="JRZ216" s="140"/>
      <c r="JSA216" s="140"/>
      <c r="JSB216" s="140"/>
      <c r="JSC216" s="140"/>
      <c r="JSD216" s="140"/>
      <c r="JSE216" s="140"/>
      <c r="JSF216" s="140"/>
      <c r="JSG216" s="140"/>
      <c r="JSH216" s="140"/>
      <c r="JSI216" s="140"/>
      <c r="JSJ216" s="140"/>
      <c r="JSK216" s="140"/>
      <c r="JSL216" s="140"/>
      <c r="JSM216" s="140"/>
      <c r="JSN216" s="140"/>
      <c r="JSO216" s="140"/>
      <c r="JSP216" s="140"/>
      <c r="JSQ216" s="140"/>
      <c r="JSR216" s="140"/>
      <c r="JSS216" s="140"/>
      <c r="JST216" s="140"/>
      <c r="JSU216" s="140"/>
      <c r="JSV216" s="140"/>
      <c r="JSW216" s="140"/>
      <c r="JSX216" s="140"/>
      <c r="JSY216" s="140"/>
      <c r="JSZ216" s="140"/>
      <c r="JTA216" s="140"/>
      <c r="JTB216" s="140"/>
      <c r="JTC216" s="140"/>
      <c r="JTD216" s="140"/>
      <c r="JTE216" s="140"/>
      <c r="JTF216" s="140"/>
      <c r="JTG216" s="140"/>
      <c r="JTH216" s="140"/>
      <c r="JTI216" s="140"/>
      <c r="JTJ216" s="140"/>
      <c r="JTK216" s="140"/>
      <c r="JTL216" s="140"/>
      <c r="JTM216" s="140"/>
      <c r="JTN216" s="140"/>
      <c r="JTO216" s="140"/>
      <c r="JTP216" s="140"/>
      <c r="JTQ216" s="140"/>
      <c r="JTR216" s="140"/>
      <c r="JTS216" s="140"/>
      <c r="JTT216" s="140"/>
      <c r="JTU216" s="140"/>
      <c r="JTV216" s="140"/>
      <c r="JTW216" s="140"/>
      <c r="JTX216" s="140"/>
      <c r="JTY216" s="140"/>
      <c r="JTZ216" s="140"/>
      <c r="JUA216" s="140"/>
      <c r="JUB216" s="140"/>
      <c r="JUC216" s="140"/>
      <c r="JUD216" s="140"/>
      <c r="JUE216" s="140"/>
      <c r="JUF216" s="140"/>
      <c r="JUG216" s="140"/>
      <c r="JUH216" s="140"/>
      <c r="JUI216" s="140"/>
      <c r="JUJ216" s="140"/>
      <c r="JUK216" s="140"/>
      <c r="JUL216" s="140"/>
      <c r="JUM216" s="140"/>
      <c r="JUN216" s="140"/>
      <c r="JUO216" s="140"/>
      <c r="JUP216" s="140"/>
      <c r="JUQ216" s="140"/>
      <c r="JUR216" s="140"/>
      <c r="JUS216" s="140"/>
      <c r="JUT216" s="140"/>
      <c r="JUU216" s="140"/>
      <c r="JUV216" s="140"/>
      <c r="JUW216" s="140"/>
      <c r="JUX216" s="140"/>
      <c r="JUY216" s="140"/>
      <c r="JUZ216" s="140"/>
      <c r="JVA216" s="140"/>
      <c r="JVB216" s="140"/>
      <c r="JVC216" s="140"/>
      <c r="JVD216" s="140"/>
      <c r="JVE216" s="140"/>
      <c r="JVF216" s="140"/>
      <c r="JVG216" s="140"/>
      <c r="JVH216" s="140"/>
      <c r="JVI216" s="140"/>
      <c r="JVJ216" s="140"/>
      <c r="JVK216" s="140"/>
      <c r="JVL216" s="140"/>
      <c r="JVM216" s="140"/>
      <c r="JVN216" s="140"/>
      <c r="JVO216" s="140"/>
      <c r="JVP216" s="140"/>
      <c r="JVQ216" s="140"/>
      <c r="JVR216" s="140"/>
      <c r="JVS216" s="140"/>
      <c r="JVT216" s="140"/>
      <c r="JVU216" s="140"/>
      <c r="JVV216" s="140"/>
      <c r="JVW216" s="140"/>
      <c r="JVX216" s="140"/>
      <c r="JVY216" s="140"/>
      <c r="JVZ216" s="140"/>
      <c r="JWA216" s="140"/>
      <c r="JWB216" s="140"/>
      <c r="JWC216" s="140"/>
      <c r="JWD216" s="140"/>
      <c r="JWE216" s="140"/>
      <c r="JWF216" s="140"/>
      <c r="JWG216" s="140"/>
      <c r="JWH216" s="140"/>
      <c r="JWI216" s="140"/>
      <c r="JWJ216" s="140"/>
      <c r="JWK216" s="140"/>
      <c r="JWL216" s="140"/>
      <c r="JWM216" s="140"/>
      <c r="JWN216" s="140"/>
      <c r="JWO216" s="140"/>
      <c r="JWP216" s="140"/>
      <c r="JWQ216" s="140"/>
      <c r="JWR216" s="140"/>
      <c r="JWS216" s="140"/>
      <c r="JWT216" s="140"/>
      <c r="JWU216" s="140"/>
      <c r="JWV216" s="140"/>
      <c r="JWW216" s="140"/>
      <c r="JWX216" s="140"/>
      <c r="JWY216" s="140"/>
      <c r="JWZ216" s="140"/>
      <c r="JXA216" s="140"/>
      <c r="JXB216" s="140"/>
      <c r="JXC216" s="140"/>
      <c r="JXD216" s="140"/>
      <c r="JXE216" s="140"/>
      <c r="JXF216" s="140"/>
      <c r="JXG216" s="140"/>
      <c r="JXH216" s="140"/>
      <c r="JXI216" s="140"/>
      <c r="JXJ216" s="140"/>
      <c r="JXK216" s="140"/>
      <c r="JXL216" s="140"/>
      <c r="JXM216" s="140"/>
      <c r="JXN216" s="140"/>
      <c r="JXO216" s="140"/>
      <c r="JXP216" s="140"/>
      <c r="JXQ216" s="140"/>
      <c r="JXR216" s="140"/>
      <c r="JXS216" s="140"/>
      <c r="JXT216" s="140"/>
      <c r="JXU216" s="140"/>
      <c r="JXV216" s="140"/>
      <c r="JXW216" s="140"/>
      <c r="JXX216" s="140"/>
      <c r="JXY216" s="140"/>
      <c r="JXZ216" s="140"/>
      <c r="JYA216" s="140"/>
      <c r="JYB216" s="140"/>
      <c r="JYC216" s="140"/>
      <c r="JYD216" s="140"/>
      <c r="JYE216" s="140"/>
      <c r="JYF216" s="140"/>
      <c r="JYG216" s="140"/>
      <c r="JYH216" s="140"/>
      <c r="JYI216" s="140"/>
      <c r="JYJ216" s="140"/>
      <c r="JYK216" s="140"/>
      <c r="JYL216" s="140"/>
      <c r="JYM216" s="140"/>
      <c r="JYN216" s="140"/>
      <c r="JYO216" s="140"/>
      <c r="JYP216" s="140"/>
      <c r="JYQ216" s="140"/>
      <c r="JYR216" s="140"/>
      <c r="JYS216" s="140"/>
      <c r="JYT216" s="140"/>
      <c r="JYU216" s="140"/>
      <c r="JYV216" s="140"/>
      <c r="JYW216" s="140"/>
      <c r="JYX216" s="140"/>
      <c r="JYY216" s="140"/>
      <c r="JYZ216" s="140"/>
      <c r="JZA216" s="140"/>
      <c r="JZB216" s="140"/>
      <c r="JZC216" s="140"/>
      <c r="JZD216" s="140"/>
      <c r="JZE216" s="140"/>
      <c r="JZF216" s="140"/>
      <c r="JZG216" s="140"/>
      <c r="JZH216" s="140"/>
      <c r="JZI216" s="140"/>
      <c r="JZJ216" s="140"/>
      <c r="JZK216" s="140"/>
      <c r="JZL216" s="140"/>
      <c r="JZM216" s="140"/>
      <c r="JZN216" s="140"/>
      <c r="JZO216" s="140"/>
      <c r="JZP216" s="140"/>
      <c r="JZQ216" s="140"/>
      <c r="JZR216" s="140"/>
      <c r="JZS216" s="140"/>
      <c r="JZT216" s="140"/>
      <c r="JZU216" s="140"/>
      <c r="JZV216" s="140"/>
      <c r="JZW216" s="140"/>
      <c r="JZX216" s="140"/>
      <c r="JZY216" s="140"/>
      <c r="JZZ216" s="140"/>
      <c r="KAA216" s="140"/>
      <c r="KAB216" s="140"/>
      <c r="KAC216" s="140"/>
      <c r="KAD216" s="140"/>
      <c r="KAE216" s="140"/>
      <c r="KAF216" s="140"/>
      <c r="KAG216" s="140"/>
      <c r="KAH216" s="140"/>
      <c r="KAI216" s="140"/>
      <c r="KAJ216" s="140"/>
      <c r="KAK216" s="140"/>
      <c r="KAL216" s="140"/>
      <c r="KAM216" s="140"/>
      <c r="KAN216" s="140"/>
      <c r="KAO216" s="140"/>
      <c r="KAP216" s="140"/>
      <c r="KAQ216" s="140"/>
      <c r="KAR216" s="140"/>
      <c r="KAS216" s="140"/>
      <c r="KAT216" s="140"/>
      <c r="KAU216" s="140"/>
      <c r="KAV216" s="140"/>
      <c r="KAW216" s="140"/>
      <c r="KAX216" s="140"/>
      <c r="KAY216" s="140"/>
      <c r="KAZ216" s="140"/>
      <c r="KBA216" s="140"/>
      <c r="KBB216" s="140"/>
      <c r="KBC216" s="140"/>
      <c r="KBD216" s="140"/>
      <c r="KBE216" s="140"/>
      <c r="KBF216" s="140"/>
      <c r="KBG216" s="140"/>
      <c r="KBH216" s="140"/>
      <c r="KBI216" s="140"/>
      <c r="KBJ216" s="140"/>
      <c r="KBK216" s="140"/>
      <c r="KBL216" s="140"/>
      <c r="KBM216" s="140"/>
      <c r="KBN216" s="140"/>
      <c r="KBO216" s="140"/>
      <c r="KBP216" s="140"/>
      <c r="KBQ216" s="140"/>
      <c r="KBR216" s="140"/>
      <c r="KBS216" s="140"/>
      <c r="KBT216" s="140"/>
      <c r="KBU216" s="140"/>
      <c r="KBV216" s="140"/>
      <c r="KBW216" s="140"/>
      <c r="KBX216" s="140"/>
      <c r="KBY216" s="140"/>
      <c r="KBZ216" s="140"/>
      <c r="KCA216" s="140"/>
      <c r="KCB216" s="140"/>
      <c r="KCC216" s="140"/>
      <c r="KCD216" s="140"/>
      <c r="KCE216" s="140"/>
      <c r="KCF216" s="140"/>
      <c r="KCG216" s="140"/>
      <c r="KCH216" s="140"/>
      <c r="KCI216" s="140"/>
      <c r="KCJ216" s="140"/>
      <c r="KCK216" s="140"/>
      <c r="KCL216" s="140"/>
      <c r="KCM216" s="140"/>
      <c r="KCN216" s="140"/>
      <c r="KCO216" s="140"/>
      <c r="KCP216" s="140"/>
      <c r="KCQ216" s="140"/>
      <c r="KCR216" s="140"/>
      <c r="KCS216" s="140"/>
      <c r="KCT216" s="140"/>
      <c r="KCU216" s="140"/>
      <c r="KCV216" s="140"/>
      <c r="KCW216" s="140"/>
      <c r="KCX216" s="140"/>
      <c r="KCY216" s="140"/>
      <c r="KCZ216" s="140"/>
      <c r="KDA216" s="140"/>
      <c r="KDB216" s="140"/>
      <c r="KDC216" s="140"/>
      <c r="KDD216" s="140"/>
      <c r="KDE216" s="140"/>
      <c r="KDF216" s="140"/>
      <c r="KDG216" s="140"/>
      <c r="KDH216" s="140"/>
      <c r="KDI216" s="140"/>
      <c r="KDJ216" s="140"/>
      <c r="KDK216" s="140"/>
      <c r="KDL216" s="140"/>
      <c r="KDM216" s="140"/>
      <c r="KDN216" s="140"/>
      <c r="KDO216" s="140"/>
      <c r="KDP216" s="140"/>
      <c r="KDQ216" s="140"/>
      <c r="KDR216" s="140"/>
      <c r="KDS216" s="140"/>
      <c r="KDT216" s="140"/>
      <c r="KDU216" s="140"/>
      <c r="KDV216" s="140"/>
      <c r="KDW216" s="140"/>
      <c r="KDX216" s="140"/>
      <c r="KDY216" s="140"/>
      <c r="KDZ216" s="140"/>
      <c r="KEA216" s="140"/>
      <c r="KEB216" s="140"/>
      <c r="KEC216" s="140"/>
      <c r="KED216" s="140"/>
      <c r="KEE216" s="140"/>
      <c r="KEF216" s="140"/>
      <c r="KEG216" s="140"/>
      <c r="KEH216" s="140"/>
      <c r="KEI216" s="140"/>
      <c r="KEJ216" s="140"/>
      <c r="KEK216" s="140"/>
      <c r="KEL216" s="140"/>
      <c r="KEM216" s="140"/>
      <c r="KEN216" s="140"/>
      <c r="KEO216" s="140"/>
      <c r="KEP216" s="140"/>
      <c r="KEQ216" s="140"/>
      <c r="KER216" s="140"/>
      <c r="KES216" s="140"/>
      <c r="KET216" s="140"/>
      <c r="KEU216" s="140"/>
      <c r="KEV216" s="140"/>
      <c r="KEW216" s="140"/>
      <c r="KEX216" s="140"/>
      <c r="KEY216" s="140"/>
      <c r="KEZ216" s="140"/>
      <c r="KFA216" s="140"/>
      <c r="KFB216" s="140"/>
      <c r="KFC216" s="140"/>
      <c r="KFD216" s="140"/>
      <c r="KFE216" s="140"/>
      <c r="KFF216" s="140"/>
      <c r="KFG216" s="140"/>
      <c r="KFH216" s="140"/>
      <c r="KFI216" s="140"/>
      <c r="KFJ216" s="140"/>
      <c r="KFK216" s="140"/>
      <c r="KFL216" s="140"/>
      <c r="KFM216" s="140"/>
      <c r="KFN216" s="140"/>
      <c r="KFO216" s="140"/>
      <c r="KFP216" s="140"/>
      <c r="KFQ216" s="140"/>
      <c r="KFR216" s="140"/>
      <c r="KFS216" s="140"/>
      <c r="KFT216" s="140"/>
      <c r="KFU216" s="140"/>
      <c r="KFV216" s="140"/>
      <c r="KFW216" s="140"/>
      <c r="KFX216" s="140"/>
      <c r="KFY216" s="140"/>
      <c r="KFZ216" s="140"/>
      <c r="KGA216" s="140"/>
      <c r="KGB216" s="140"/>
      <c r="KGC216" s="140"/>
      <c r="KGD216" s="140"/>
      <c r="KGE216" s="140"/>
      <c r="KGF216" s="140"/>
      <c r="KGG216" s="140"/>
      <c r="KGH216" s="140"/>
      <c r="KGI216" s="140"/>
      <c r="KGJ216" s="140"/>
      <c r="KGK216" s="140"/>
      <c r="KGL216" s="140"/>
      <c r="KGM216" s="140"/>
      <c r="KGN216" s="140"/>
      <c r="KGO216" s="140"/>
      <c r="KGP216" s="140"/>
      <c r="KGQ216" s="140"/>
      <c r="KGR216" s="140"/>
      <c r="KGS216" s="140"/>
      <c r="KGT216" s="140"/>
      <c r="KGU216" s="140"/>
      <c r="KGV216" s="140"/>
      <c r="KGW216" s="140"/>
      <c r="KGX216" s="140"/>
      <c r="KGY216" s="140"/>
      <c r="KGZ216" s="140"/>
      <c r="KHA216" s="140"/>
      <c r="KHB216" s="140"/>
      <c r="KHC216" s="140"/>
      <c r="KHD216" s="140"/>
      <c r="KHE216" s="140"/>
      <c r="KHF216" s="140"/>
      <c r="KHG216" s="140"/>
      <c r="KHH216" s="140"/>
      <c r="KHI216" s="140"/>
      <c r="KHJ216" s="140"/>
      <c r="KHK216" s="140"/>
      <c r="KHL216" s="140"/>
      <c r="KHM216" s="140"/>
      <c r="KHN216" s="140"/>
      <c r="KHO216" s="140"/>
      <c r="KHP216" s="140"/>
      <c r="KHQ216" s="140"/>
      <c r="KHR216" s="140"/>
      <c r="KHS216" s="140"/>
      <c r="KHT216" s="140"/>
      <c r="KHU216" s="140"/>
      <c r="KHV216" s="140"/>
      <c r="KHW216" s="140"/>
      <c r="KHX216" s="140"/>
      <c r="KHY216" s="140"/>
      <c r="KHZ216" s="140"/>
      <c r="KIA216" s="140"/>
      <c r="KIB216" s="140"/>
      <c r="KIC216" s="140"/>
      <c r="KID216" s="140"/>
      <c r="KIE216" s="140"/>
      <c r="KIF216" s="140"/>
      <c r="KIG216" s="140"/>
      <c r="KIH216" s="140"/>
      <c r="KII216" s="140"/>
      <c r="KIJ216" s="140"/>
      <c r="KIK216" s="140"/>
      <c r="KIL216" s="140"/>
      <c r="KIM216" s="140"/>
      <c r="KIN216" s="140"/>
      <c r="KIO216" s="140"/>
      <c r="KIP216" s="140"/>
      <c r="KIQ216" s="140"/>
      <c r="KIR216" s="140"/>
      <c r="KIS216" s="140"/>
      <c r="KIT216" s="140"/>
      <c r="KIU216" s="140"/>
      <c r="KIV216" s="140"/>
      <c r="KIW216" s="140"/>
      <c r="KIX216" s="140"/>
      <c r="KIY216" s="140"/>
      <c r="KIZ216" s="140"/>
      <c r="KJA216" s="140"/>
      <c r="KJB216" s="140"/>
      <c r="KJC216" s="140"/>
      <c r="KJD216" s="140"/>
      <c r="KJE216" s="140"/>
      <c r="KJF216" s="140"/>
      <c r="KJG216" s="140"/>
      <c r="KJH216" s="140"/>
      <c r="KJI216" s="140"/>
      <c r="KJJ216" s="140"/>
      <c r="KJK216" s="140"/>
      <c r="KJL216" s="140"/>
      <c r="KJM216" s="140"/>
      <c r="KJN216" s="140"/>
      <c r="KJO216" s="140"/>
      <c r="KJP216" s="140"/>
      <c r="KJQ216" s="140"/>
      <c r="KJR216" s="140"/>
      <c r="KJS216" s="140"/>
      <c r="KJT216" s="140"/>
      <c r="KJU216" s="140"/>
      <c r="KJV216" s="140"/>
      <c r="KJW216" s="140"/>
      <c r="KJX216" s="140"/>
      <c r="KJY216" s="140"/>
      <c r="KJZ216" s="140"/>
      <c r="KKA216" s="140"/>
      <c r="KKB216" s="140"/>
      <c r="KKC216" s="140"/>
      <c r="KKD216" s="140"/>
      <c r="KKE216" s="140"/>
      <c r="KKF216" s="140"/>
      <c r="KKG216" s="140"/>
      <c r="KKH216" s="140"/>
      <c r="KKI216" s="140"/>
      <c r="KKJ216" s="140"/>
      <c r="KKK216" s="140"/>
      <c r="KKL216" s="140"/>
      <c r="KKM216" s="140"/>
      <c r="KKN216" s="140"/>
      <c r="KKO216" s="140"/>
      <c r="KKP216" s="140"/>
      <c r="KKQ216" s="140"/>
      <c r="KKR216" s="140"/>
      <c r="KKS216" s="140"/>
      <c r="KKT216" s="140"/>
      <c r="KKU216" s="140"/>
      <c r="KKV216" s="140"/>
      <c r="KKW216" s="140"/>
      <c r="KKX216" s="140"/>
      <c r="KKY216" s="140"/>
      <c r="KKZ216" s="140"/>
      <c r="KLA216" s="140"/>
      <c r="KLB216" s="140"/>
      <c r="KLC216" s="140"/>
      <c r="KLD216" s="140"/>
      <c r="KLE216" s="140"/>
      <c r="KLF216" s="140"/>
      <c r="KLG216" s="140"/>
      <c r="KLH216" s="140"/>
      <c r="KLI216" s="140"/>
      <c r="KLJ216" s="140"/>
      <c r="KLK216" s="140"/>
      <c r="KLL216" s="140"/>
      <c r="KLM216" s="140"/>
      <c r="KLN216" s="140"/>
      <c r="KLO216" s="140"/>
      <c r="KLP216" s="140"/>
      <c r="KLQ216" s="140"/>
      <c r="KLR216" s="140"/>
      <c r="KLS216" s="140"/>
      <c r="KLT216" s="140"/>
      <c r="KLU216" s="140"/>
      <c r="KLV216" s="140"/>
      <c r="KLW216" s="140"/>
      <c r="KLX216" s="140"/>
      <c r="KLY216" s="140"/>
      <c r="KLZ216" s="140"/>
      <c r="KMA216" s="140"/>
      <c r="KMB216" s="140"/>
      <c r="KMC216" s="140"/>
      <c r="KMD216" s="140"/>
      <c r="KME216" s="140"/>
      <c r="KMF216" s="140"/>
      <c r="KMG216" s="140"/>
      <c r="KMH216" s="140"/>
      <c r="KMI216" s="140"/>
      <c r="KMJ216" s="140"/>
      <c r="KMK216" s="140"/>
      <c r="KML216" s="140"/>
      <c r="KMM216" s="140"/>
      <c r="KMN216" s="140"/>
      <c r="KMO216" s="140"/>
      <c r="KMP216" s="140"/>
      <c r="KMQ216" s="140"/>
      <c r="KMR216" s="140"/>
      <c r="KMS216" s="140"/>
      <c r="KMT216" s="140"/>
      <c r="KMU216" s="140"/>
      <c r="KMV216" s="140"/>
      <c r="KMW216" s="140"/>
      <c r="KMX216" s="140"/>
      <c r="KMY216" s="140"/>
      <c r="KMZ216" s="140"/>
      <c r="KNA216" s="140"/>
      <c r="KNB216" s="140"/>
      <c r="KNC216" s="140"/>
      <c r="KND216" s="140"/>
      <c r="KNE216" s="140"/>
      <c r="KNF216" s="140"/>
      <c r="KNG216" s="140"/>
      <c r="KNH216" s="140"/>
      <c r="KNI216" s="140"/>
      <c r="KNJ216" s="140"/>
      <c r="KNK216" s="140"/>
      <c r="KNL216" s="140"/>
      <c r="KNM216" s="140"/>
      <c r="KNN216" s="140"/>
      <c r="KNO216" s="140"/>
      <c r="KNP216" s="140"/>
      <c r="KNQ216" s="140"/>
      <c r="KNR216" s="140"/>
      <c r="KNS216" s="140"/>
      <c r="KNT216" s="140"/>
      <c r="KNU216" s="140"/>
      <c r="KNV216" s="140"/>
      <c r="KNW216" s="140"/>
      <c r="KNX216" s="140"/>
      <c r="KNY216" s="140"/>
      <c r="KNZ216" s="140"/>
      <c r="KOA216" s="140"/>
      <c r="KOB216" s="140"/>
      <c r="KOC216" s="140"/>
      <c r="KOD216" s="140"/>
      <c r="KOE216" s="140"/>
      <c r="KOF216" s="140"/>
      <c r="KOG216" s="140"/>
      <c r="KOH216" s="140"/>
      <c r="KOI216" s="140"/>
      <c r="KOJ216" s="140"/>
      <c r="KOK216" s="140"/>
      <c r="KOL216" s="140"/>
      <c r="KOM216" s="140"/>
      <c r="KON216" s="140"/>
      <c r="KOO216" s="140"/>
      <c r="KOP216" s="140"/>
      <c r="KOQ216" s="140"/>
      <c r="KOR216" s="140"/>
      <c r="KOS216" s="140"/>
      <c r="KOT216" s="140"/>
      <c r="KOU216" s="140"/>
      <c r="KOV216" s="140"/>
      <c r="KOW216" s="140"/>
      <c r="KOX216" s="140"/>
      <c r="KOY216" s="140"/>
      <c r="KOZ216" s="140"/>
      <c r="KPA216" s="140"/>
      <c r="KPB216" s="140"/>
      <c r="KPC216" s="140"/>
      <c r="KPD216" s="140"/>
      <c r="KPE216" s="140"/>
      <c r="KPF216" s="140"/>
      <c r="KPG216" s="140"/>
      <c r="KPH216" s="140"/>
      <c r="KPI216" s="140"/>
      <c r="KPJ216" s="140"/>
      <c r="KPK216" s="140"/>
      <c r="KPL216" s="140"/>
      <c r="KPM216" s="140"/>
      <c r="KPN216" s="140"/>
      <c r="KPO216" s="140"/>
      <c r="KPP216" s="140"/>
      <c r="KPQ216" s="140"/>
      <c r="KPR216" s="140"/>
      <c r="KPS216" s="140"/>
      <c r="KPT216" s="140"/>
      <c r="KPU216" s="140"/>
      <c r="KPV216" s="140"/>
      <c r="KPW216" s="140"/>
      <c r="KPX216" s="140"/>
      <c r="KPY216" s="140"/>
      <c r="KPZ216" s="140"/>
      <c r="KQA216" s="140"/>
      <c r="KQB216" s="140"/>
      <c r="KQC216" s="140"/>
      <c r="KQD216" s="140"/>
      <c r="KQE216" s="140"/>
      <c r="KQF216" s="140"/>
      <c r="KQG216" s="140"/>
      <c r="KQH216" s="140"/>
      <c r="KQI216" s="140"/>
      <c r="KQJ216" s="140"/>
      <c r="KQK216" s="140"/>
      <c r="KQL216" s="140"/>
      <c r="KQM216" s="140"/>
      <c r="KQN216" s="140"/>
      <c r="KQO216" s="140"/>
      <c r="KQP216" s="140"/>
      <c r="KQQ216" s="140"/>
      <c r="KQR216" s="140"/>
      <c r="KQS216" s="140"/>
      <c r="KQT216" s="140"/>
      <c r="KQU216" s="140"/>
      <c r="KQV216" s="140"/>
      <c r="KQW216" s="140"/>
      <c r="KQX216" s="140"/>
      <c r="KQY216" s="140"/>
      <c r="KQZ216" s="140"/>
      <c r="KRA216" s="140"/>
      <c r="KRB216" s="140"/>
      <c r="KRC216" s="140"/>
      <c r="KRD216" s="140"/>
      <c r="KRE216" s="140"/>
      <c r="KRF216" s="140"/>
      <c r="KRG216" s="140"/>
      <c r="KRH216" s="140"/>
      <c r="KRI216" s="140"/>
      <c r="KRJ216" s="140"/>
      <c r="KRK216" s="140"/>
      <c r="KRL216" s="140"/>
      <c r="KRM216" s="140"/>
      <c r="KRN216" s="140"/>
      <c r="KRO216" s="140"/>
      <c r="KRP216" s="140"/>
      <c r="KRQ216" s="140"/>
      <c r="KRR216" s="140"/>
      <c r="KRS216" s="140"/>
      <c r="KRT216" s="140"/>
      <c r="KRU216" s="140"/>
      <c r="KRV216" s="140"/>
      <c r="KRW216" s="140"/>
      <c r="KRX216" s="140"/>
      <c r="KRY216" s="140"/>
      <c r="KRZ216" s="140"/>
      <c r="KSA216" s="140"/>
      <c r="KSB216" s="140"/>
      <c r="KSC216" s="140"/>
      <c r="KSD216" s="140"/>
      <c r="KSE216" s="140"/>
      <c r="KSF216" s="140"/>
      <c r="KSG216" s="140"/>
      <c r="KSH216" s="140"/>
      <c r="KSI216" s="140"/>
      <c r="KSJ216" s="140"/>
      <c r="KSK216" s="140"/>
      <c r="KSL216" s="140"/>
      <c r="KSM216" s="140"/>
      <c r="KSN216" s="140"/>
      <c r="KSO216" s="140"/>
      <c r="KSP216" s="140"/>
      <c r="KSQ216" s="140"/>
      <c r="KSR216" s="140"/>
      <c r="KSS216" s="140"/>
      <c r="KST216" s="140"/>
      <c r="KSU216" s="140"/>
      <c r="KSV216" s="140"/>
      <c r="KSW216" s="140"/>
      <c r="KSX216" s="140"/>
      <c r="KSY216" s="140"/>
      <c r="KSZ216" s="140"/>
      <c r="KTA216" s="140"/>
      <c r="KTB216" s="140"/>
      <c r="KTC216" s="140"/>
      <c r="KTD216" s="140"/>
      <c r="KTE216" s="140"/>
      <c r="KTF216" s="140"/>
      <c r="KTG216" s="140"/>
      <c r="KTH216" s="140"/>
      <c r="KTI216" s="140"/>
      <c r="KTJ216" s="140"/>
      <c r="KTK216" s="140"/>
      <c r="KTL216" s="140"/>
      <c r="KTM216" s="140"/>
      <c r="KTN216" s="140"/>
      <c r="KTO216" s="140"/>
      <c r="KTP216" s="140"/>
      <c r="KTQ216" s="140"/>
      <c r="KTR216" s="140"/>
      <c r="KTS216" s="140"/>
      <c r="KTT216" s="140"/>
      <c r="KTU216" s="140"/>
      <c r="KTV216" s="140"/>
      <c r="KTW216" s="140"/>
      <c r="KTX216" s="140"/>
      <c r="KTY216" s="140"/>
      <c r="KTZ216" s="140"/>
      <c r="KUA216" s="140"/>
      <c r="KUB216" s="140"/>
      <c r="KUC216" s="140"/>
      <c r="KUD216" s="140"/>
      <c r="KUE216" s="140"/>
      <c r="KUF216" s="140"/>
      <c r="KUG216" s="140"/>
      <c r="KUH216" s="140"/>
      <c r="KUI216" s="140"/>
      <c r="KUJ216" s="140"/>
      <c r="KUK216" s="140"/>
      <c r="KUL216" s="140"/>
      <c r="KUM216" s="140"/>
      <c r="KUN216" s="140"/>
      <c r="KUO216" s="140"/>
      <c r="KUP216" s="140"/>
      <c r="KUQ216" s="140"/>
      <c r="KUR216" s="140"/>
      <c r="KUS216" s="140"/>
      <c r="KUT216" s="140"/>
      <c r="KUU216" s="140"/>
      <c r="KUV216" s="140"/>
      <c r="KUW216" s="140"/>
      <c r="KUX216" s="140"/>
      <c r="KUY216" s="140"/>
      <c r="KUZ216" s="140"/>
      <c r="KVA216" s="140"/>
      <c r="KVB216" s="140"/>
      <c r="KVC216" s="140"/>
      <c r="KVD216" s="140"/>
      <c r="KVE216" s="140"/>
      <c r="KVF216" s="140"/>
      <c r="KVG216" s="140"/>
      <c r="KVH216" s="140"/>
      <c r="KVI216" s="140"/>
      <c r="KVJ216" s="140"/>
      <c r="KVK216" s="140"/>
      <c r="KVL216" s="140"/>
      <c r="KVM216" s="140"/>
      <c r="KVN216" s="140"/>
      <c r="KVO216" s="140"/>
      <c r="KVP216" s="140"/>
      <c r="KVQ216" s="140"/>
      <c r="KVR216" s="140"/>
      <c r="KVS216" s="140"/>
      <c r="KVT216" s="140"/>
      <c r="KVU216" s="140"/>
      <c r="KVV216" s="140"/>
      <c r="KVW216" s="140"/>
      <c r="KVX216" s="140"/>
      <c r="KVY216" s="140"/>
      <c r="KVZ216" s="140"/>
      <c r="KWA216" s="140"/>
      <c r="KWB216" s="140"/>
      <c r="KWC216" s="140"/>
      <c r="KWD216" s="140"/>
      <c r="KWE216" s="140"/>
      <c r="KWF216" s="140"/>
      <c r="KWG216" s="140"/>
      <c r="KWH216" s="140"/>
      <c r="KWI216" s="140"/>
      <c r="KWJ216" s="140"/>
      <c r="KWK216" s="140"/>
      <c r="KWL216" s="140"/>
      <c r="KWM216" s="140"/>
      <c r="KWN216" s="140"/>
      <c r="KWO216" s="140"/>
      <c r="KWP216" s="140"/>
      <c r="KWQ216" s="140"/>
      <c r="KWR216" s="140"/>
      <c r="KWS216" s="140"/>
      <c r="KWT216" s="140"/>
      <c r="KWU216" s="140"/>
      <c r="KWV216" s="140"/>
      <c r="KWW216" s="140"/>
      <c r="KWX216" s="140"/>
      <c r="KWY216" s="140"/>
      <c r="KWZ216" s="140"/>
      <c r="KXA216" s="140"/>
      <c r="KXB216" s="140"/>
      <c r="KXC216" s="140"/>
      <c r="KXD216" s="140"/>
      <c r="KXE216" s="140"/>
      <c r="KXF216" s="140"/>
      <c r="KXG216" s="140"/>
      <c r="KXH216" s="140"/>
      <c r="KXI216" s="140"/>
      <c r="KXJ216" s="140"/>
      <c r="KXK216" s="140"/>
      <c r="KXL216" s="140"/>
      <c r="KXM216" s="140"/>
      <c r="KXN216" s="140"/>
      <c r="KXO216" s="140"/>
      <c r="KXP216" s="140"/>
      <c r="KXQ216" s="140"/>
      <c r="KXR216" s="140"/>
      <c r="KXS216" s="140"/>
      <c r="KXT216" s="140"/>
      <c r="KXU216" s="140"/>
      <c r="KXV216" s="140"/>
      <c r="KXW216" s="140"/>
      <c r="KXX216" s="140"/>
      <c r="KXY216" s="140"/>
      <c r="KXZ216" s="140"/>
      <c r="KYA216" s="140"/>
      <c r="KYB216" s="140"/>
      <c r="KYC216" s="140"/>
      <c r="KYD216" s="140"/>
      <c r="KYE216" s="140"/>
      <c r="KYF216" s="140"/>
      <c r="KYG216" s="140"/>
      <c r="KYH216" s="140"/>
      <c r="KYI216" s="140"/>
      <c r="KYJ216" s="140"/>
      <c r="KYK216" s="140"/>
      <c r="KYL216" s="140"/>
      <c r="KYM216" s="140"/>
      <c r="KYN216" s="140"/>
      <c r="KYO216" s="140"/>
      <c r="KYP216" s="140"/>
      <c r="KYQ216" s="140"/>
      <c r="KYR216" s="140"/>
      <c r="KYS216" s="140"/>
      <c r="KYT216" s="140"/>
      <c r="KYU216" s="140"/>
      <c r="KYV216" s="140"/>
      <c r="KYW216" s="140"/>
      <c r="KYX216" s="140"/>
      <c r="KYY216" s="140"/>
      <c r="KYZ216" s="140"/>
      <c r="KZA216" s="140"/>
      <c r="KZB216" s="140"/>
      <c r="KZC216" s="140"/>
      <c r="KZD216" s="140"/>
      <c r="KZE216" s="140"/>
      <c r="KZF216" s="140"/>
      <c r="KZG216" s="140"/>
      <c r="KZH216" s="140"/>
      <c r="KZI216" s="140"/>
      <c r="KZJ216" s="140"/>
      <c r="KZK216" s="140"/>
      <c r="KZL216" s="140"/>
      <c r="KZM216" s="140"/>
      <c r="KZN216" s="140"/>
      <c r="KZO216" s="140"/>
      <c r="KZP216" s="140"/>
      <c r="KZQ216" s="140"/>
      <c r="KZR216" s="140"/>
      <c r="KZS216" s="140"/>
      <c r="KZT216" s="140"/>
      <c r="KZU216" s="140"/>
      <c r="KZV216" s="140"/>
      <c r="KZW216" s="140"/>
      <c r="KZX216" s="140"/>
      <c r="KZY216" s="140"/>
      <c r="KZZ216" s="140"/>
      <c r="LAA216" s="140"/>
      <c r="LAB216" s="140"/>
      <c r="LAC216" s="140"/>
      <c r="LAD216" s="140"/>
      <c r="LAE216" s="140"/>
      <c r="LAF216" s="140"/>
      <c r="LAG216" s="140"/>
      <c r="LAH216" s="140"/>
      <c r="LAI216" s="140"/>
      <c r="LAJ216" s="140"/>
      <c r="LAK216" s="140"/>
      <c r="LAL216" s="140"/>
      <c r="LAM216" s="140"/>
      <c r="LAN216" s="140"/>
      <c r="LAO216" s="140"/>
      <c r="LAP216" s="140"/>
      <c r="LAQ216" s="140"/>
      <c r="LAR216" s="140"/>
      <c r="LAS216" s="140"/>
      <c r="LAT216" s="140"/>
      <c r="LAU216" s="140"/>
      <c r="LAV216" s="140"/>
      <c r="LAW216" s="140"/>
      <c r="LAX216" s="140"/>
      <c r="LAY216" s="140"/>
      <c r="LAZ216" s="140"/>
      <c r="LBA216" s="140"/>
      <c r="LBB216" s="140"/>
      <c r="LBC216" s="140"/>
      <c r="LBD216" s="140"/>
      <c r="LBE216" s="140"/>
      <c r="LBF216" s="140"/>
      <c r="LBG216" s="140"/>
      <c r="LBH216" s="140"/>
      <c r="LBI216" s="140"/>
      <c r="LBJ216" s="140"/>
      <c r="LBK216" s="140"/>
      <c r="LBL216" s="140"/>
      <c r="LBM216" s="140"/>
      <c r="LBN216" s="140"/>
      <c r="LBO216" s="140"/>
      <c r="LBP216" s="140"/>
      <c r="LBQ216" s="140"/>
      <c r="LBR216" s="140"/>
      <c r="LBS216" s="140"/>
      <c r="LBT216" s="140"/>
      <c r="LBU216" s="140"/>
      <c r="LBV216" s="140"/>
      <c r="LBW216" s="140"/>
      <c r="LBX216" s="140"/>
      <c r="LBY216" s="140"/>
      <c r="LBZ216" s="140"/>
      <c r="LCA216" s="140"/>
      <c r="LCB216" s="140"/>
      <c r="LCC216" s="140"/>
      <c r="LCD216" s="140"/>
      <c r="LCE216" s="140"/>
      <c r="LCF216" s="140"/>
      <c r="LCG216" s="140"/>
      <c r="LCH216" s="140"/>
      <c r="LCI216" s="140"/>
      <c r="LCJ216" s="140"/>
      <c r="LCK216" s="140"/>
      <c r="LCL216" s="140"/>
      <c r="LCM216" s="140"/>
      <c r="LCN216" s="140"/>
      <c r="LCO216" s="140"/>
      <c r="LCP216" s="140"/>
      <c r="LCQ216" s="140"/>
      <c r="LCR216" s="140"/>
      <c r="LCS216" s="140"/>
      <c r="LCT216" s="140"/>
      <c r="LCU216" s="140"/>
      <c r="LCV216" s="140"/>
      <c r="LCW216" s="140"/>
      <c r="LCX216" s="140"/>
      <c r="LCY216" s="140"/>
      <c r="LCZ216" s="140"/>
      <c r="LDA216" s="140"/>
      <c r="LDB216" s="140"/>
      <c r="LDC216" s="140"/>
      <c r="LDD216" s="140"/>
      <c r="LDE216" s="140"/>
      <c r="LDF216" s="140"/>
      <c r="LDG216" s="140"/>
      <c r="LDH216" s="140"/>
      <c r="LDI216" s="140"/>
      <c r="LDJ216" s="140"/>
      <c r="LDK216" s="140"/>
      <c r="LDL216" s="140"/>
      <c r="LDM216" s="140"/>
      <c r="LDN216" s="140"/>
      <c r="LDO216" s="140"/>
      <c r="LDP216" s="140"/>
      <c r="LDQ216" s="140"/>
      <c r="LDR216" s="140"/>
      <c r="LDS216" s="140"/>
      <c r="LDT216" s="140"/>
      <c r="LDU216" s="140"/>
      <c r="LDV216" s="140"/>
      <c r="LDW216" s="140"/>
      <c r="LDX216" s="140"/>
      <c r="LDY216" s="140"/>
      <c r="LDZ216" s="140"/>
      <c r="LEA216" s="140"/>
      <c r="LEB216" s="140"/>
      <c r="LEC216" s="140"/>
      <c r="LED216" s="140"/>
      <c r="LEE216" s="140"/>
      <c r="LEF216" s="140"/>
      <c r="LEG216" s="140"/>
      <c r="LEH216" s="140"/>
      <c r="LEI216" s="140"/>
      <c r="LEJ216" s="140"/>
      <c r="LEK216" s="140"/>
      <c r="LEL216" s="140"/>
      <c r="LEM216" s="140"/>
      <c r="LEN216" s="140"/>
      <c r="LEO216" s="140"/>
      <c r="LEP216" s="140"/>
      <c r="LEQ216" s="140"/>
      <c r="LER216" s="140"/>
      <c r="LES216" s="140"/>
      <c r="LET216" s="140"/>
      <c r="LEU216" s="140"/>
      <c r="LEV216" s="140"/>
      <c r="LEW216" s="140"/>
      <c r="LEX216" s="140"/>
      <c r="LEY216" s="140"/>
      <c r="LEZ216" s="140"/>
      <c r="LFA216" s="140"/>
      <c r="LFB216" s="140"/>
      <c r="LFC216" s="140"/>
      <c r="LFD216" s="140"/>
      <c r="LFE216" s="140"/>
      <c r="LFF216" s="140"/>
      <c r="LFG216" s="140"/>
      <c r="LFH216" s="140"/>
      <c r="LFI216" s="140"/>
      <c r="LFJ216" s="140"/>
      <c r="LFK216" s="140"/>
      <c r="LFL216" s="140"/>
      <c r="LFM216" s="140"/>
      <c r="LFN216" s="140"/>
      <c r="LFO216" s="140"/>
      <c r="LFP216" s="140"/>
      <c r="LFQ216" s="140"/>
      <c r="LFR216" s="140"/>
      <c r="LFS216" s="140"/>
      <c r="LFT216" s="140"/>
      <c r="LFU216" s="140"/>
      <c r="LFV216" s="140"/>
      <c r="LFW216" s="140"/>
      <c r="LFX216" s="140"/>
      <c r="LFY216" s="140"/>
      <c r="LFZ216" s="140"/>
      <c r="LGA216" s="140"/>
      <c r="LGB216" s="140"/>
      <c r="LGC216" s="140"/>
      <c r="LGD216" s="140"/>
      <c r="LGE216" s="140"/>
      <c r="LGF216" s="140"/>
      <c r="LGG216" s="140"/>
      <c r="LGH216" s="140"/>
      <c r="LGI216" s="140"/>
      <c r="LGJ216" s="140"/>
      <c r="LGK216" s="140"/>
      <c r="LGL216" s="140"/>
      <c r="LGM216" s="140"/>
      <c r="LGN216" s="140"/>
      <c r="LGO216" s="140"/>
      <c r="LGP216" s="140"/>
      <c r="LGQ216" s="140"/>
      <c r="LGR216" s="140"/>
      <c r="LGS216" s="140"/>
      <c r="LGT216" s="140"/>
      <c r="LGU216" s="140"/>
      <c r="LGV216" s="140"/>
      <c r="LGW216" s="140"/>
      <c r="LGX216" s="140"/>
      <c r="LGY216" s="140"/>
      <c r="LGZ216" s="140"/>
      <c r="LHA216" s="140"/>
      <c r="LHB216" s="140"/>
      <c r="LHC216" s="140"/>
      <c r="LHD216" s="140"/>
      <c r="LHE216" s="140"/>
      <c r="LHF216" s="140"/>
      <c r="LHG216" s="140"/>
      <c r="LHH216" s="140"/>
      <c r="LHI216" s="140"/>
      <c r="LHJ216" s="140"/>
      <c r="LHK216" s="140"/>
      <c r="LHL216" s="140"/>
      <c r="LHM216" s="140"/>
      <c r="LHN216" s="140"/>
      <c r="LHO216" s="140"/>
      <c r="LHP216" s="140"/>
      <c r="LHQ216" s="140"/>
      <c r="LHR216" s="140"/>
      <c r="LHS216" s="140"/>
      <c r="LHT216" s="140"/>
      <c r="LHU216" s="140"/>
      <c r="LHV216" s="140"/>
      <c r="LHW216" s="140"/>
      <c r="LHX216" s="140"/>
      <c r="LHY216" s="140"/>
      <c r="LHZ216" s="140"/>
      <c r="LIA216" s="140"/>
      <c r="LIB216" s="140"/>
      <c r="LIC216" s="140"/>
      <c r="LID216" s="140"/>
      <c r="LIE216" s="140"/>
      <c r="LIF216" s="140"/>
      <c r="LIG216" s="140"/>
      <c r="LIH216" s="140"/>
      <c r="LII216" s="140"/>
      <c r="LIJ216" s="140"/>
      <c r="LIK216" s="140"/>
      <c r="LIL216" s="140"/>
      <c r="LIM216" s="140"/>
      <c r="LIN216" s="140"/>
      <c r="LIO216" s="140"/>
      <c r="LIP216" s="140"/>
      <c r="LIQ216" s="140"/>
      <c r="LIR216" s="140"/>
      <c r="LIS216" s="140"/>
      <c r="LIT216" s="140"/>
      <c r="LIU216" s="140"/>
      <c r="LIV216" s="140"/>
      <c r="LIW216" s="140"/>
      <c r="LIX216" s="140"/>
      <c r="LIY216" s="140"/>
      <c r="LIZ216" s="140"/>
      <c r="LJA216" s="140"/>
      <c r="LJB216" s="140"/>
      <c r="LJC216" s="140"/>
      <c r="LJD216" s="140"/>
      <c r="LJE216" s="140"/>
      <c r="LJF216" s="140"/>
      <c r="LJG216" s="140"/>
      <c r="LJH216" s="140"/>
      <c r="LJI216" s="140"/>
      <c r="LJJ216" s="140"/>
      <c r="LJK216" s="140"/>
      <c r="LJL216" s="140"/>
      <c r="LJM216" s="140"/>
      <c r="LJN216" s="140"/>
      <c r="LJO216" s="140"/>
      <c r="LJP216" s="140"/>
      <c r="LJQ216" s="140"/>
      <c r="LJR216" s="140"/>
      <c r="LJS216" s="140"/>
      <c r="LJT216" s="140"/>
      <c r="LJU216" s="140"/>
      <c r="LJV216" s="140"/>
      <c r="LJW216" s="140"/>
      <c r="LJX216" s="140"/>
      <c r="LJY216" s="140"/>
      <c r="LJZ216" s="140"/>
      <c r="LKA216" s="140"/>
      <c r="LKB216" s="140"/>
      <c r="LKC216" s="140"/>
      <c r="LKD216" s="140"/>
      <c r="LKE216" s="140"/>
      <c r="LKF216" s="140"/>
      <c r="LKG216" s="140"/>
      <c r="LKH216" s="140"/>
      <c r="LKI216" s="140"/>
      <c r="LKJ216" s="140"/>
      <c r="LKK216" s="140"/>
      <c r="LKL216" s="140"/>
      <c r="LKM216" s="140"/>
      <c r="LKN216" s="140"/>
      <c r="LKO216" s="140"/>
      <c r="LKP216" s="140"/>
      <c r="LKQ216" s="140"/>
      <c r="LKR216" s="140"/>
      <c r="LKS216" s="140"/>
      <c r="LKT216" s="140"/>
      <c r="LKU216" s="140"/>
      <c r="LKV216" s="140"/>
      <c r="LKW216" s="140"/>
      <c r="LKX216" s="140"/>
      <c r="LKY216" s="140"/>
      <c r="LKZ216" s="140"/>
      <c r="LLA216" s="140"/>
      <c r="LLB216" s="140"/>
      <c r="LLC216" s="140"/>
      <c r="LLD216" s="140"/>
      <c r="LLE216" s="140"/>
      <c r="LLF216" s="140"/>
      <c r="LLG216" s="140"/>
      <c r="LLH216" s="140"/>
      <c r="LLI216" s="140"/>
      <c r="LLJ216" s="140"/>
      <c r="LLK216" s="140"/>
      <c r="LLL216" s="140"/>
      <c r="LLM216" s="140"/>
      <c r="LLN216" s="140"/>
      <c r="LLO216" s="140"/>
      <c r="LLP216" s="140"/>
      <c r="LLQ216" s="140"/>
      <c r="LLR216" s="140"/>
      <c r="LLS216" s="140"/>
      <c r="LLT216" s="140"/>
      <c r="LLU216" s="140"/>
      <c r="LLV216" s="140"/>
      <c r="LLW216" s="140"/>
      <c r="LLX216" s="140"/>
      <c r="LLY216" s="140"/>
      <c r="LLZ216" s="140"/>
      <c r="LMA216" s="140"/>
      <c r="LMB216" s="140"/>
      <c r="LMC216" s="140"/>
      <c r="LMD216" s="140"/>
      <c r="LME216" s="140"/>
      <c r="LMF216" s="140"/>
      <c r="LMG216" s="140"/>
      <c r="LMH216" s="140"/>
      <c r="LMI216" s="140"/>
      <c r="LMJ216" s="140"/>
      <c r="LMK216" s="140"/>
      <c r="LML216" s="140"/>
      <c r="LMM216" s="140"/>
      <c r="LMN216" s="140"/>
      <c r="LMO216" s="140"/>
      <c r="LMP216" s="140"/>
      <c r="LMQ216" s="140"/>
      <c r="LMR216" s="140"/>
      <c r="LMS216" s="140"/>
      <c r="LMT216" s="140"/>
      <c r="LMU216" s="140"/>
      <c r="LMV216" s="140"/>
      <c r="LMW216" s="140"/>
      <c r="LMX216" s="140"/>
      <c r="LMY216" s="140"/>
      <c r="LMZ216" s="140"/>
      <c r="LNA216" s="140"/>
      <c r="LNB216" s="140"/>
      <c r="LNC216" s="140"/>
      <c r="LND216" s="140"/>
      <c r="LNE216" s="140"/>
      <c r="LNF216" s="140"/>
      <c r="LNG216" s="140"/>
      <c r="LNH216" s="140"/>
      <c r="LNI216" s="140"/>
      <c r="LNJ216" s="140"/>
      <c r="LNK216" s="140"/>
      <c r="LNL216" s="140"/>
      <c r="LNM216" s="140"/>
      <c r="LNN216" s="140"/>
      <c r="LNO216" s="140"/>
      <c r="LNP216" s="140"/>
      <c r="LNQ216" s="140"/>
      <c r="LNR216" s="140"/>
      <c r="LNS216" s="140"/>
      <c r="LNT216" s="140"/>
      <c r="LNU216" s="140"/>
      <c r="LNV216" s="140"/>
      <c r="LNW216" s="140"/>
      <c r="LNX216" s="140"/>
      <c r="LNY216" s="140"/>
      <c r="LNZ216" s="140"/>
      <c r="LOA216" s="140"/>
      <c r="LOB216" s="140"/>
      <c r="LOC216" s="140"/>
      <c r="LOD216" s="140"/>
      <c r="LOE216" s="140"/>
      <c r="LOF216" s="140"/>
      <c r="LOG216" s="140"/>
      <c r="LOH216" s="140"/>
      <c r="LOI216" s="140"/>
      <c r="LOJ216" s="140"/>
      <c r="LOK216" s="140"/>
      <c r="LOL216" s="140"/>
      <c r="LOM216" s="140"/>
      <c r="LON216" s="140"/>
      <c r="LOO216" s="140"/>
      <c r="LOP216" s="140"/>
      <c r="LOQ216" s="140"/>
      <c r="LOR216" s="140"/>
      <c r="LOS216" s="140"/>
      <c r="LOT216" s="140"/>
      <c r="LOU216" s="140"/>
      <c r="LOV216" s="140"/>
      <c r="LOW216" s="140"/>
      <c r="LOX216" s="140"/>
      <c r="LOY216" s="140"/>
      <c r="LOZ216" s="140"/>
      <c r="LPA216" s="140"/>
      <c r="LPB216" s="140"/>
      <c r="LPC216" s="140"/>
      <c r="LPD216" s="140"/>
      <c r="LPE216" s="140"/>
      <c r="LPF216" s="140"/>
      <c r="LPG216" s="140"/>
      <c r="LPH216" s="140"/>
      <c r="LPI216" s="140"/>
      <c r="LPJ216" s="140"/>
      <c r="LPK216" s="140"/>
      <c r="LPL216" s="140"/>
      <c r="LPM216" s="140"/>
      <c r="LPN216" s="140"/>
      <c r="LPO216" s="140"/>
      <c r="LPP216" s="140"/>
      <c r="LPQ216" s="140"/>
      <c r="LPR216" s="140"/>
      <c r="LPS216" s="140"/>
      <c r="LPT216" s="140"/>
      <c r="LPU216" s="140"/>
      <c r="LPV216" s="140"/>
      <c r="LPW216" s="140"/>
      <c r="LPX216" s="140"/>
      <c r="LPY216" s="140"/>
      <c r="LPZ216" s="140"/>
      <c r="LQA216" s="140"/>
      <c r="LQB216" s="140"/>
      <c r="LQC216" s="140"/>
      <c r="LQD216" s="140"/>
      <c r="LQE216" s="140"/>
      <c r="LQF216" s="140"/>
      <c r="LQG216" s="140"/>
      <c r="LQH216" s="140"/>
      <c r="LQI216" s="140"/>
      <c r="LQJ216" s="140"/>
      <c r="LQK216" s="140"/>
      <c r="LQL216" s="140"/>
      <c r="LQM216" s="140"/>
      <c r="LQN216" s="140"/>
      <c r="LQO216" s="140"/>
      <c r="LQP216" s="140"/>
      <c r="LQQ216" s="140"/>
      <c r="LQR216" s="140"/>
      <c r="LQS216" s="140"/>
      <c r="LQT216" s="140"/>
      <c r="LQU216" s="140"/>
      <c r="LQV216" s="140"/>
      <c r="LQW216" s="140"/>
      <c r="LQX216" s="140"/>
      <c r="LQY216" s="140"/>
      <c r="LQZ216" s="140"/>
      <c r="LRA216" s="140"/>
      <c r="LRB216" s="140"/>
      <c r="LRC216" s="140"/>
      <c r="LRD216" s="140"/>
      <c r="LRE216" s="140"/>
      <c r="LRF216" s="140"/>
      <c r="LRG216" s="140"/>
      <c r="LRH216" s="140"/>
      <c r="LRI216" s="140"/>
      <c r="LRJ216" s="140"/>
      <c r="LRK216" s="140"/>
      <c r="LRL216" s="140"/>
      <c r="LRM216" s="140"/>
      <c r="LRN216" s="140"/>
      <c r="LRO216" s="140"/>
      <c r="LRP216" s="140"/>
      <c r="LRQ216" s="140"/>
      <c r="LRR216" s="140"/>
      <c r="LRS216" s="140"/>
      <c r="LRT216" s="140"/>
      <c r="LRU216" s="140"/>
      <c r="LRV216" s="140"/>
      <c r="LRW216" s="140"/>
      <c r="LRX216" s="140"/>
      <c r="LRY216" s="140"/>
      <c r="LRZ216" s="140"/>
      <c r="LSA216" s="140"/>
      <c r="LSB216" s="140"/>
      <c r="LSC216" s="140"/>
      <c r="LSD216" s="140"/>
      <c r="LSE216" s="140"/>
      <c r="LSF216" s="140"/>
      <c r="LSG216" s="140"/>
      <c r="LSH216" s="140"/>
      <c r="LSI216" s="140"/>
      <c r="LSJ216" s="140"/>
      <c r="LSK216" s="140"/>
      <c r="LSL216" s="140"/>
      <c r="LSM216" s="140"/>
      <c r="LSN216" s="140"/>
      <c r="LSO216" s="140"/>
      <c r="LSP216" s="140"/>
      <c r="LSQ216" s="140"/>
      <c r="LSR216" s="140"/>
      <c r="LSS216" s="140"/>
      <c r="LST216" s="140"/>
      <c r="LSU216" s="140"/>
      <c r="LSV216" s="140"/>
      <c r="LSW216" s="140"/>
      <c r="LSX216" s="140"/>
      <c r="LSY216" s="140"/>
      <c r="LSZ216" s="140"/>
      <c r="LTA216" s="140"/>
      <c r="LTB216" s="140"/>
      <c r="LTC216" s="140"/>
      <c r="LTD216" s="140"/>
      <c r="LTE216" s="140"/>
      <c r="LTF216" s="140"/>
      <c r="LTG216" s="140"/>
      <c r="LTH216" s="140"/>
      <c r="LTI216" s="140"/>
      <c r="LTJ216" s="140"/>
      <c r="LTK216" s="140"/>
      <c r="LTL216" s="140"/>
      <c r="LTM216" s="140"/>
      <c r="LTN216" s="140"/>
      <c r="LTO216" s="140"/>
      <c r="LTP216" s="140"/>
      <c r="LTQ216" s="140"/>
      <c r="LTR216" s="140"/>
      <c r="LTS216" s="140"/>
      <c r="LTT216" s="140"/>
      <c r="LTU216" s="140"/>
      <c r="LTV216" s="140"/>
      <c r="LTW216" s="140"/>
      <c r="LTX216" s="140"/>
      <c r="LTY216" s="140"/>
      <c r="LTZ216" s="140"/>
      <c r="LUA216" s="140"/>
      <c r="LUB216" s="140"/>
      <c r="LUC216" s="140"/>
      <c r="LUD216" s="140"/>
      <c r="LUE216" s="140"/>
      <c r="LUF216" s="140"/>
      <c r="LUG216" s="140"/>
      <c r="LUH216" s="140"/>
      <c r="LUI216" s="140"/>
      <c r="LUJ216" s="140"/>
      <c r="LUK216" s="140"/>
      <c r="LUL216" s="140"/>
      <c r="LUM216" s="140"/>
      <c r="LUN216" s="140"/>
      <c r="LUO216" s="140"/>
      <c r="LUP216" s="140"/>
      <c r="LUQ216" s="140"/>
      <c r="LUR216" s="140"/>
      <c r="LUS216" s="140"/>
      <c r="LUT216" s="140"/>
      <c r="LUU216" s="140"/>
      <c r="LUV216" s="140"/>
      <c r="LUW216" s="140"/>
      <c r="LUX216" s="140"/>
      <c r="LUY216" s="140"/>
      <c r="LUZ216" s="140"/>
      <c r="LVA216" s="140"/>
      <c r="LVB216" s="140"/>
      <c r="LVC216" s="140"/>
      <c r="LVD216" s="140"/>
      <c r="LVE216" s="140"/>
      <c r="LVF216" s="140"/>
      <c r="LVG216" s="140"/>
      <c r="LVH216" s="140"/>
      <c r="LVI216" s="140"/>
      <c r="LVJ216" s="140"/>
      <c r="LVK216" s="140"/>
      <c r="LVL216" s="140"/>
      <c r="LVM216" s="140"/>
      <c r="LVN216" s="140"/>
      <c r="LVO216" s="140"/>
      <c r="LVP216" s="140"/>
      <c r="LVQ216" s="140"/>
      <c r="LVR216" s="140"/>
      <c r="LVS216" s="140"/>
      <c r="LVT216" s="140"/>
      <c r="LVU216" s="140"/>
      <c r="LVV216" s="140"/>
      <c r="LVW216" s="140"/>
      <c r="LVX216" s="140"/>
      <c r="LVY216" s="140"/>
      <c r="LVZ216" s="140"/>
      <c r="LWA216" s="140"/>
      <c r="LWB216" s="140"/>
      <c r="LWC216" s="140"/>
      <c r="LWD216" s="140"/>
      <c r="LWE216" s="140"/>
      <c r="LWF216" s="140"/>
      <c r="LWG216" s="140"/>
      <c r="LWH216" s="140"/>
      <c r="LWI216" s="140"/>
      <c r="LWJ216" s="140"/>
      <c r="LWK216" s="140"/>
      <c r="LWL216" s="140"/>
      <c r="LWM216" s="140"/>
      <c r="LWN216" s="140"/>
      <c r="LWO216" s="140"/>
      <c r="LWP216" s="140"/>
      <c r="LWQ216" s="140"/>
      <c r="LWR216" s="140"/>
      <c r="LWS216" s="140"/>
      <c r="LWT216" s="140"/>
      <c r="LWU216" s="140"/>
      <c r="LWV216" s="140"/>
      <c r="LWW216" s="140"/>
      <c r="LWX216" s="140"/>
      <c r="LWY216" s="140"/>
      <c r="LWZ216" s="140"/>
      <c r="LXA216" s="140"/>
      <c r="LXB216" s="140"/>
      <c r="LXC216" s="140"/>
      <c r="LXD216" s="140"/>
      <c r="LXE216" s="140"/>
      <c r="LXF216" s="140"/>
      <c r="LXG216" s="140"/>
      <c r="LXH216" s="140"/>
      <c r="LXI216" s="140"/>
      <c r="LXJ216" s="140"/>
      <c r="LXK216" s="140"/>
      <c r="LXL216" s="140"/>
      <c r="LXM216" s="140"/>
      <c r="LXN216" s="140"/>
      <c r="LXO216" s="140"/>
      <c r="LXP216" s="140"/>
      <c r="LXQ216" s="140"/>
      <c r="LXR216" s="140"/>
      <c r="LXS216" s="140"/>
      <c r="LXT216" s="140"/>
      <c r="LXU216" s="140"/>
      <c r="LXV216" s="140"/>
      <c r="LXW216" s="140"/>
      <c r="LXX216" s="140"/>
      <c r="LXY216" s="140"/>
      <c r="LXZ216" s="140"/>
      <c r="LYA216" s="140"/>
      <c r="LYB216" s="140"/>
      <c r="LYC216" s="140"/>
      <c r="LYD216" s="140"/>
      <c r="LYE216" s="140"/>
      <c r="LYF216" s="140"/>
      <c r="LYG216" s="140"/>
      <c r="LYH216" s="140"/>
      <c r="LYI216" s="140"/>
      <c r="LYJ216" s="140"/>
      <c r="LYK216" s="140"/>
      <c r="LYL216" s="140"/>
      <c r="LYM216" s="140"/>
      <c r="LYN216" s="140"/>
      <c r="LYO216" s="140"/>
      <c r="LYP216" s="140"/>
      <c r="LYQ216" s="140"/>
      <c r="LYR216" s="140"/>
      <c r="LYS216" s="140"/>
      <c r="LYT216" s="140"/>
      <c r="LYU216" s="140"/>
      <c r="LYV216" s="140"/>
      <c r="LYW216" s="140"/>
      <c r="LYX216" s="140"/>
      <c r="LYY216" s="140"/>
      <c r="LYZ216" s="140"/>
      <c r="LZA216" s="140"/>
      <c r="LZB216" s="140"/>
      <c r="LZC216" s="140"/>
      <c r="LZD216" s="140"/>
      <c r="LZE216" s="140"/>
      <c r="LZF216" s="140"/>
      <c r="LZG216" s="140"/>
      <c r="LZH216" s="140"/>
      <c r="LZI216" s="140"/>
      <c r="LZJ216" s="140"/>
      <c r="LZK216" s="140"/>
      <c r="LZL216" s="140"/>
      <c r="LZM216" s="140"/>
      <c r="LZN216" s="140"/>
      <c r="LZO216" s="140"/>
      <c r="LZP216" s="140"/>
      <c r="LZQ216" s="140"/>
      <c r="LZR216" s="140"/>
      <c r="LZS216" s="140"/>
      <c r="LZT216" s="140"/>
      <c r="LZU216" s="140"/>
      <c r="LZV216" s="140"/>
      <c r="LZW216" s="140"/>
      <c r="LZX216" s="140"/>
      <c r="LZY216" s="140"/>
      <c r="LZZ216" s="140"/>
      <c r="MAA216" s="140"/>
      <c r="MAB216" s="140"/>
      <c r="MAC216" s="140"/>
      <c r="MAD216" s="140"/>
      <c r="MAE216" s="140"/>
      <c r="MAF216" s="140"/>
      <c r="MAG216" s="140"/>
      <c r="MAH216" s="140"/>
      <c r="MAI216" s="140"/>
      <c r="MAJ216" s="140"/>
      <c r="MAK216" s="140"/>
      <c r="MAL216" s="140"/>
      <c r="MAM216" s="140"/>
      <c r="MAN216" s="140"/>
      <c r="MAO216" s="140"/>
      <c r="MAP216" s="140"/>
      <c r="MAQ216" s="140"/>
      <c r="MAR216" s="140"/>
      <c r="MAS216" s="140"/>
      <c r="MAT216" s="140"/>
      <c r="MAU216" s="140"/>
      <c r="MAV216" s="140"/>
      <c r="MAW216" s="140"/>
      <c r="MAX216" s="140"/>
      <c r="MAY216" s="140"/>
      <c r="MAZ216" s="140"/>
      <c r="MBA216" s="140"/>
      <c r="MBB216" s="140"/>
      <c r="MBC216" s="140"/>
      <c r="MBD216" s="140"/>
      <c r="MBE216" s="140"/>
      <c r="MBF216" s="140"/>
      <c r="MBG216" s="140"/>
      <c r="MBH216" s="140"/>
      <c r="MBI216" s="140"/>
      <c r="MBJ216" s="140"/>
      <c r="MBK216" s="140"/>
      <c r="MBL216" s="140"/>
      <c r="MBM216" s="140"/>
      <c r="MBN216" s="140"/>
      <c r="MBO216" s="140"/>
      <c r="MBP216" s="140"/>
      <c r="MBQ216" s="140"/>
      <c r="MBR216" s="140"/>
      <c r="MBS216" s="140"/>
      <c r="MBT216" s="140"/>
      <c r="MBU216" s="140"/>
      <c r="MBV216" s="140"/>
      <c r="MBW216" s="140"/>
      <c r="MBX216" s="140"/>
      <c r="MBY216" s="140"/>
      <c r="MBZ216" s="140"/>
      <c r="MCA216" s="140"/>
      <c r="MCB216" s="140"/>
      <c r="MCC216" s="140"/>
      <c r="MCD216" s="140"/>
      <c r="MCE216" s="140"/>
      <c r="MCF216" s="140"/>
      <c r="MCG216" s="140"/>
      <c r="MCH216" s="140"/>
      <c r="MCI216" s="140"/>
      <c r="MCJ216" s="140"/>
      <c r="MCK216" s="140"/>
      <c r="MCL216" s="140"/>
      <c r="MCM216" s="140"/>
      <c r="MCN216" s="140"/>
      <c r="MCO216" s="140"/>
      <c r="MCP216" s="140"/>
      <c r="MCQ216" s="140"/>
      <c r="MCR216" s="140"/>
      <c r="MCS216" s="140"/>
      <c r="MCT216" s="140"/>
      <c r="MCU216" s="140"/>
      <c r="MCV216" s="140"/>
      <c r="MCW216" s="140"/>
      <c r="MCX216" s="140"/>
      <c r="MCY216" s="140"/>
      <c r="MCZ216" s="140"/>
      <c r="MDA216" s="140"/>
      <c r="MDB216" s="140"/>
      <c r="MDC216" s="140"/>
      <c r="MDD216" s="140"/>
      <c r="MDE216" s="140"/>
      <c r="MDF216" s="140"/>
      <c r="MDG216" s="140"/>
      <c r="MDH216" s="140"/>
      <c r="MDI216" s="140"/>
      <c r="MDJ216" s="140"/>
      <c r="MDK216" s="140"/>
      <c r="MDL216" s="140"/>
      <c r="MDM216" s="140"/>
      <c r="MDN216" s="140"/>
      <c r="MDO216" s="140"/>
      <c r="MDP216" s="140"/>
      <c r="MDQ216" s="140"/>
      <c r="MDR216" s="140"/>
      <c r="MDS216" s="140"/>
      <c r="MDT216" s="140"/>
      <c r="MDU216" s="140"/>
      <c r="MDV216" s="140"/>
      <c r="MDW216" s="140"/>
      <c r="MDX216" s="140"/>
      <c r="MDY216" s="140"/>
      <c r="MDZ216" s="140"/>
      <c r="MEA216" s="140"/>
      <c r="MEB216" s="140"/>
      <c r="MEC216" s="140"/>
      <c r="MED216" s="140"/>
      <c r="MEE216" s="140"/>
      <c r="MEF216" s="140"/>
      <c r="MEG216" s="140"/>
      <c r="MEH216" s="140"/>
      <c r="MEI216" s="140"/>
      <c r="MEJ216" s="140"/>
      <c r="MEK216" s="140"/>
      <c r="MEL216" s="140"/>
      <c r="MEM216" s="140"/>
      <c r="MEN216" s="140"/>
      <c r="MEO216" s="140"/>
      <c r="MEP216" s="140"/>
      <c r="MEQ216" s="140"/>
      <c r="MER216" s="140"/>
      <c r="MES216" s="140"/>
      <c r="MET216" s="140"/>
      <c r="MEU216" s="140"/>
      <c r="MEV216" s="140"/>
      <c r="MEW216" s="140"/>
      <c r="MEX216" s="140"/>
      <c r="MEY216" s="140"/>
      <c r="MEZ216" s="140"/>
      <c r="MFA216" s="140"/>
      <c r="MFB216" s="140"/>
      <c r="MFC216" s="140"/>
      <c r="MFD216" s="140"/>
      <c r="MFE216" s="140"/>
      <c r="MFF216" s="140"/>
      <c r="MFG216" s="140"/>
      <c r="MFH216" s="140"/>
      <c r="MFI216" s="140"/>
      <c r="MFJ216" s="140"/>
      <c r="MFK216" s="140"/>
      <c r="MFL216" s="140"/>
      <c r="MFM216" s="140"/>
      <c r="MFN216" s="140"/>
      <c r="MFO216" s="140"/>
      <c r="MFP216" s="140"/>
      <c r="MFQ216" s="140"/>
      <c r="MFR216" s="140"/>
      <c r="MFS216" s="140"/>
      <c r="MFT216" s="140"/>
      <c r="MFU216" s="140"/>
      <c r="MFV216" s="140"/>
      <c r="MFW216" s="140"/>
      <c r="MFX216" s="140"/>
      <c r="MFY216" s="140"/>
      <c r="MFZ216" s="140"/>
      <c r="MGA216" s="140"/>
      <c r="MGB216" s="140"/>
      <c r="MGC216" s="140"/>
      <c r="MGD216" s="140"/>
      <c r="MGE216" s="140"/>
      <c r="MGF216" s="140"/>
      <c r="MGG216" s="140"/>
      <c r="MGH216" s="140"/>
      <c r="MGI216" s="140"/>
      <c r="MGJ216" s="140"/>
      <c r="MGK216" s="140"/>
      <c r="MGL216" s="140"/>
      <c r="MGM216" s="140"/>
      <c r="MGN216" s="140"/>
      <c r="MGO216" s="140"/>
      <c r="MGP216" s="140"/>
      <c r="MGQ216" s="140"/>
      <c r="MGR216" s="140"/>
      <c r="MGS216" s="140"/>
      <c r="MGT216" s="140"/>
      <c r="MGU216" s="140"/>
      <c r="MGV216" s="140"/>
      <c r="MGW216" s="140"/>
      <c r="MGX216" s="140"/>
      <c r="MGY216" s="140"/>
      <c r="MGZ216" s="140"/>
      <c r="MHA216" s="140"/>
      <c r="MHB216" s="140"/>
      <c r="MHC216" s="140"/>
      <c r="MHD216" s="140"/>
      <c r="MHE216" s="140"/>
      <c r="MHF216" s="140"/>
      <c r="MHG216" s="140"/>
      <c r="MHH216" s="140"/>
      <c r="MHI216" s="140"/>
      <c r="MHJ216" s="140"/>
      <c r="MHK216" s="140"/>
      <c r="MHL216" s="140"/>
      <c r="MHM216" s="140"/>
      <c r="MHN216" s="140"/>
      <c r="MHO216" s="140"/>
      <c r="MHP216" s="140"/>
      <c r="MHQ216" s="140"/>
      <c r="MHR216" s="140"/>
      <c r="MHS216" s="140"/>
      <c r="MHT216" s="140"/>
      <c r="MHU216" s="140"/>
      <c r="MHV216" s="140"/>
      <c r="MHW216" s="140"/>
      <c r="MHX216" s="140"/>
      <c r="MHY216" s="140"/>
      <c r="MHZ216" s="140"/>
      <c r="MIA216" s="140"/>
      <c r="MIB216" s="140"/>
      <c r="MIC216" s="140"/>
      <c r="MID216" s="140"/>
      <c r="MIE216" s="140"/>
      <c r="MIF216" s="140"/>
      <c r="MIG216" s="140"/>
      <c r="MIH216" s="140"/>
      <c r="MII216" s="140"/>
      <c r="MIJ216" s="140"/>
      <c r="MIK216" s="140"/>
      <c r="MIL216" s="140"/>
      <c r="MIM216" s="140"/>
      <c r="MIN216" s="140"/>
      <c r="MIO216" s="140"/>
      <c r="MIP216" s="140"/>
      <c r="MIQ216" s="140"/>
      <c r="MIR216" s="140"/>
      <c r="MIS216" s="140"/>
      <c r="MIT216" s="140"/>
      <c r="MIU216" s="140"/>
      <c r="MIV216" s="140"/>
      <c r="MIW216" s="140"/>
      <c r="MIX216" s="140"/>
      <c r="MIY216" s="140"/>
      <c r="MIZ216" s="140"/>
      <c r="MJA216" s="140"/>
      <c r="MJB216" s="140"/>
      <c r="MJC216" s="140"/>
      <c r="MJD216" s="140"/>
      <c r="MJE216" s="140"/>
      <c r="MJF216" s="140"/>
      <c r="MJG216" s="140"/>
      <c r="MJH216" s="140"/>
      <c r="MJI216" s="140"/>
      <c r="MJJ216" s="140"/>
      <c r="MJK216" s="140"/>
      <c r="MJL216" s="140"/>
      <c r="MJM216" s="140"/>
      <c r="MJN216" s="140"/>
      <c r="MJO216" s="140"/>
      <c r="MJP216" s="140"/>
      <c r="MJQ216" s="140"/>
      <c r="MJR216" s="140"/>
      <c r="MJS216" s="140"/>
      <c r="MJT216" s="140"/>
      <c r="MJU216" s="140"/>
      <c r="MJV216" s="140"/>
      <c r="MJW216" s="140"/>
      <c r="MJX216" s="140"/>
      <c r="MJY216" s="140"/>
      <c r="MJZ216" s="140"/>
      <c r="MKA216" s="140"/>
      <c r="MKB216" s="140"/>
      <c r="MKC216" s="140"/>
      <c r="MKD216" s="140"/>
      <c r="MKE216" s="140"/>
      <c r="MKF216" s="140"/>
      <c r="MKG216" s="140"/>
      <c r="MKH216" s="140"/>
      <c r="MKI216" s="140"/>
      <c r="MKJ216" s="140"/>
      <c r="MKK216" s="140"/>
      <c r="MKL216" s="140"/>
      <c r="MKM216" s="140"/>
      <c r="MKN216" s="140"/>
      <c r="MKO216" s="140"/>
      <c r="MKP216" s="140"/>
      <c r="MKQ216" s="140"/>
      <c r="MKR216" s="140"/>
      <c r="MKS216" s="140"/>
      <c r="MKT216" s="140"/>
      <c r="MKU216" s="140"/>
      <c r="MKV216" s="140"/>
      <c r="MKW216" s="140"/>
      <c r="MKX216" s="140"/>
      <c r="MKY216" s="140"/>
      <c r="MKZ216" s="140"/>
      <c r="MLA216" s="140"/>
      <c r="MLB216" s="140"/>
      <c r="MLC216" s="140"/>
      <c r="MLD216" s="140"/>
      <c r="MLE216" s="140"/>
      <c r="MLF216" s="140"/>
      <c r="MLG216" s="140"/>
      <c r="MLH216" s="140"/>
      <c r="MLI216" s="140"/>
      <c r="MLJ216" s="140"/>
      <c r="MLK216" s="140"/>
      <c r="MLL216" s="140"/>
      <c r="MLM216" s="140"/>
      <c r="MLN216" s="140"/>
      <c r="MLO216" s="140"/>
      <c r="MLP216" s="140"/>
      <c r="MLQ216" s="140"/>
      <c r="MLR216" s="140"/>
      <c r="MLS216" s="140"/>
      <c r="MLT216" s="140"/>
      <c r="MLU216" s="140"/>
      <c r="MLV216" s="140"/>
      <c r="MLW216" s="140"/>
      <c r="MLX216" s="140"/>
      <c r="MLY216" s="140"/>
      <c r="MLZ216" s="140"/>
      <c r="MMA216" s="140"/>
      <c r="MMB216" s="140"/>
      <c r="MMC216" s="140"/>
      <c r="MMD216" s="140"/>
      <c r="MME216" s="140"/>
      <c r="MMF216" s="140"/>
      <c r="MMG216" s="140"/>
      <c r="MMH216" s="140"/>
      <c r="MMI216" s="140"/>
      <c r="MMJ216" s="140"/>
      <c r="MMK216" s="140"/>
      <c r="MML216" s="140"/>
      <c r="MMM216" s="140"/>
      <c r="MMN216" s="140"/>
      <c r="MMO216" s="140"/>
      <c r="MMP216" s="140"/>
      <c r="MMQ216" s="140"/>
      <c r="MMR216" s="140"/>
      <c r="MMS216" s="140"/>
      <c r="MMT216" s="140"/>
      <c r="MMU216" s="140"/>
      <c r="MMV216" s="140"/>
      <c r="MMW216" s="140"/>
      <c r="MMX216" s="140"/>
      <c r="MMY216" s="140"/>
      <c r="MMZ216" s="140"/>
      <c r="MNA216" s="140"/>
      <c r="MNB216" s="140"/>
      <c r="MNC216" s="140"/>
      <c r="MND216" s="140"/>
      <c r="MNE216" s="140"/>
      <c r="MNF216" s="140"/>
      <c r="MNG216" s="140"/>
      <c r="MNH216" s="140"/>
      <c r="MNI216" s="140"/>
      <c r="MNJ216" s="140"/>
      <c r="MNK216" s="140"/>
      <c r="MNL216" s="140"/>
      <c r="MNM216" s="140"/>
      <c r="MNN216" s="140"/>
      <c r="MNO216" s="140"/>
      <c r="MNP216" s="140"/>
      <c r="MNQ216" s="140"/>
      <c r="MNR216" s="140"/>
      <c r="MNS216" s="140"/>
      <c r="MNT216" s="140"/>
      <c r="MNU216" s="140"/>
      <c r="MNV216" s="140"/>
      <c r="MNW216" s="140"/>
      <c r="MNX216" s="140"/>
      <c r="MNY216" s="140"/>
      <c r="MNZ216" s="140"/>
      <c r="MOA216" s="140"/>
      <c r="MOB216" s="140"/>
      <c r="MOC216" s="140"/>
      <c r="MOD216" s="140"/>
      <c r="MOE216" s="140"/>
      <c r="MOF216" s="140"/>
      <c r="MOG216" s="140"/>
      <c r="MOH216" s="140"/>
      <c r="MOI216" s="140"/>
      <c r="MOJ216" s="140"/>
      <c r="MOK216" s="140"/>
      <c r="MOL216" s="140"/>
      <c r="MOM216" s="140"/>
      <c r="MON216" s="140"/>
      <c r="MOO216" s="140"/>
      <c r="MOP216" s="140"/>
      <c r="MOQ216" s="140"/>
      <c r="MOR216" s="140"/>
      <c r="MOS216" s="140"/>
      <c r="MOT216" s="140"/>
      <c r="MOU216" s="140"/>
      <c r="MOV216" s="140"/>
      <c r="MOW216" s="140"/>
      <c r="MOX216" s="140"/>
      <c r="MOY216" s="140"/>
      <c r="MOZ216" s="140"/>
      <c r="MPA216" s="140"/>
      <c r="MPB216" s="140"/>
      <c r="MPC216" s="140"/>
      <c r="MPD216" s="140"/>
      <c r="MPE216" s="140"/>
      <c r="MPF216" s="140"/>
      <c r="MPG216" s="140"/>
      <c r="MPH216" s="140"/>
      <c r="MPI216" s="140"/>
      <c r="MPJ216" s="140"/>
      <c r="MPK216" s="140"/>
      <c r="MPL216" s="140"/>
      <c r="MPM216" s="140"/>
      <c r="MPN216" s="140"/>
      <c r="MPO216" s="140"/>
      <c r="MPP216" s="140"/>
      <c r="MPQ216" s="140"/>
      <c r="MPR216" s="140"/>
      <c r="MPS216" s="140"/>
      <c r="MPT216" s="140"/>
      <c r="MPU216" s="140"/>
      <c r="MPV216" s="140"/>
      <c r="MPW216" s="140"/>
      <c r="MPX216" s="140"/>
      <c r="MPY216" s="140"/>
      <c r="MPZ216" s="140"/>
      <c r="MQA216" s="140"/>
      <c r="MQB216" s="140"/>
      <c r="MQC216" s="140"/>
      <c r="MQD216" s="140"/>
      <c r="MQE216" s="140"/>
      <c r="MQF216" s="140"/>
      <c r="MQG216" s="140"/>
      <c r="MQH216" s="140"/>
      <c r="MQI216" s="140"/>
      <c r="MQJ216" s="140"/>
      <c r="MQK216" s="140"/>
      <c r="MQL216" s="140"/>
      <c r="MQM216" s="140"/>
      <c r="MQN216" s="140"/>
      <c r="MQO216" s="140"/>
      <c r="MQP216" s="140"/>
      <c r="MQQ216" s="140"/>
      <c r="MQR216" s="140"/>
      <c r="MQS216" s="140"/>
      <c r="MQT216" s="140"/>
      <c r="MQU216" s="140"/>
      <c r="MQV216" s="140"/>
      <c r="MQW216" s="140"/>
      <c r="MQX216" s="140"/>
      <c r="MQY216" s="140"/>
      <c r="MQZ216" s="140"/>
      <c r="MRA216" s="140"/>
      <c r="MRB216" s="140"/>
      <c r="MRC216" s="140"/>
      <c r="MRD216" s="140"/>
      <c r="MRE216" s="140"/>
      <c r="MRF216" s="140"/>
      <c r="MRG216" s="140"/>
      <c r="MRH216" s="140"/>
      <c r="MRI216" s="140"/>
      <c r="MRJ216" s="140"/>
      <c r="MRK216" s="140"/>
      <c r="MRL216" s="140"/>
      <c r="MRM216" s="140"/>
      <c r="MRN216" s="140"/>
      <c r="MRO216" s="140"/>
      <c r="MRP216" s="140"/>
      <c r="MRQ216" s="140"/>
      <c r="MRR216" s="140"/>
      <c r="MRS216" s="140"/>
      <c r="MRT216" s="140"/>
      <c r="MRU216" s="140"/>
      <c r="MRV216" s="140"/>
      <c r="MRW216" s="140"/>
      <c r="MRX216" s="140"/>
      <c r="MRY216" s="140"/>
      <c r="MRZ216" s="140"/>
      <c r="MSA216" s="140"/>
      <c r="MSB216" s="140"/>
      <c r="MSC216" s="140"/>
      <c r="MSD216" s="140"/>
      <c r="MSE216" s="140"/>
      <c r="MSF216" s="140"/>
      <c r="MSG216" s="140"/>
      <c r="MSH216" s="140"/>
      <c r="MSI216" s="140"/>
      <c r="MSJ216" s="140"/>
      <c r="MSK216" s="140"/>
      <c r="MSL216" s="140"/>
      <c r="MSM216" s="140"/>
      <c r="MSN216" s="140"/>
      <c r="MSO216" s="140"/>
      <c r="MSP216" s="140"/>
      <c r="MSQ216" s="140"/>
      <c r="MSR216" s="140"/>
      <c r="MSS216" s="140"/>
      <c r="MST216" s="140"/>
      <c r="MSU216" s="140"/>
      <c r="MSV216" s="140"/>
      <c r="MSW216" s="140"/>
      <c r="MSX216" s="140"/>
      <c r="MSY216" s="140"/>
      <c r="MSZ216" s="140"/>
      <c r="MTA216" s="140"/>
      <c r="MTB216" s="140"/>
      <c r="MTC216" s="140"/>
      <c r="MTD216" s="140"/>
      <c r="MTE216" s="140"/>
      <c r="MTF216" s="140"/>
      <c r="MTG216" s="140"/>
      <c r="MTH216" s="140"/>
      <c r="MTI216" s="140"/>
      <c r="MTJ216" s="140"/>
      <c r="MTK216" s="140"/>
      <c r="MTL216" s="140"/>
      <c r="MTM216" s="140"/>
      <c r="MTN216" s="140"/>
      <c r="MTO216" s="140"/>
      <c r="MTP216" s="140"/>
      <c r="MTQ216" s="140"/>
      <c r="MTR216" s="140"/>
      <c r="MTS216" s="140"/>
      <c r="MTT216" s="140"/>
      <c r="MTU216" s="140"/>
      <c r="MTV216" s="140"/>
      <c r="MTW216" s="140"/>
      <c r="MTX216" s="140"/>
      <c r="MTY216" s="140"/>
      <c r="MTZ216" s="140"/>
      <c r="MUA216" s="140"/>
      <c r="MUB216" s="140"/>
      <c r="MUC216" s="140"/>
      <c r="MUD216" s="140"/>
      <c r="MUE216" s="140"/>
      <c r="MUF216" s="140"/>
      <c r="MUG216" s="140"/>
      <c r="MUH216" s="140"/>
      <c r="MUI216" s="140"/>
      <c r="MUJ216" s="140"/>
      <c r="MUK216" s="140"/>
      <c r="MUL216" s="140"/>
      <c r="MUM216" s="140"/>
      <c r="MUN216" s="140"/>
      <c r="MUO216" s="140"/>
      <c r="MUP216" s="140"/>
      <c r="MUQ216" s="140"/>
      <c r="MUR216" s="140"/>
      <c r="MUS216" s="140"/>
      <c r="MUT216" s="140"/>
      <c r="MUU216" s="140"/>
      <c r="MUV216" s="140"/>
      <c r="MUW216" s="140"/>
      <c r="MUX216" s="140"/>
      <c r="MUY216" s="140"/>
      <c r="MUZ216" s="140"/>
      <c r="MVA216" s="140"/>
      <c r="MVB216" s="140"/>
      <c r="MVC216" s="140"/>
      <c r="MVD216" s="140"/>
      <c r="MVE216" s="140"/>
      <c r="MVF216" s="140"/>
      <c r="MVG216" s="140"/>
      <c r="MVH216" s="140"/>
      <c r="MVI216" s="140"/>
      <c r="MVJ216" s="140"/>
      <c r="MVK216" s="140"/>
      <c r="MVL216" s="140"/>
      <c r="MVM216" s="140"/>
      <c r="MVN216" s="140"/>
      <c r="MVO216" s="140"/>
      <c r="MVP216" s="140"/>
      <c r="MVQ216" s="140"/>
      <c r="MVR216" s="140"/>
      <c r="MVS216" s="140"/>
      <c r="MVT216" s="140"/>
      <c r="MVU216" s="140"/>
      <c r="MVV216" s="140"/>
      <c r="MVW216" s="140"/>
      <c r="MVX216" s="140"/>
      <c r="MVY216" s="140"/>
      <c r="MVZ216" s="140"/>
      <c r="MWA216" s="140"/>
      <c r="MWB216" s="140"/>
      <c r="MWC216" s="140"/>
      <c r="MWD216" s="140"/>
      <c r="MWE216" s="140"/>
      <c r="MWF216" s="140"/>
      <c r="MWG216" s="140"/>
      <c r="MWH216" s="140"/>
      <c r="MWI216" s="140"/>
      <c r="MWJ216" s="140"/>
      <c r="MWK216" s="140"/>
      <c r="MWL216" s="140"/>
      <c r="MWM216" s="140"/>
      <c r="MWN216" s="140"/>
      <c r="MWO216" s="140"/>
      <c r="MWP216" s="140"/>
      <c r="MWQ216" s="140"/>
      <c r="MWR216" s="140"/>
      <c r="MWS216" s="140"/>
      <c r="MWT216" s="140"/>
      <c r="MWU216" s="140"/>
      <c r="MWV216" s="140"/>
      <c r="MWW216" s="140"/>
      <c r="MWX216" s="140"/>
      <c r="MWY216" s="140"/>
      <c r="MWZ216" s="140"/>
      <c r="MXA216" s="140"/>
      <c r="MXB216" s="140"/>
      <c r="MXC216" s="140"/>
      <c r="MXD216" s="140"/>
      <c r="MXE216" s="140"/>
      <c r="MXF216" s="140"/>
      <c r="MXG216" s="140"/>
      <c r="MXH216" s="140"/>
      <c r="MXI216" s="140"/>
      <c r="MXJ216" s="140"/>
      <c r="MXK216" s="140"/>
      <c r="MXL216" s="140"/>
      <c r="MXM216" s="140"/>
      <c r="MXN216" s="140"/>
      <c r="MXO216" s="140"/>
      <c r="MXP216" s="140"/>
      <c r="MXQ216" s="140"/>
      <c r="MXR216" s="140"/>
      <c r="MXS216" s="140"/>
      <c r="MXT216" s="140"/>
      <c r="MXU216" s="140"/>
      <c r="MXV216" s="140"/>
      <c r="MXW216" s="140"/>
      <c r="MXX216" s="140"/>
      <c r="MXY216" s="140"/>
      <c r="MXZ216" s="140"/>
      <c r="MYA216" s="140"/>
      <c r="MYB216" s="140"/>
      <c r="MYC216" s="140"/>
      <c r="MYD216" s="140"/>
      <c r="MYE216" s="140"/>
      <c r="MYF216" s="140"/>
      <c r="MYG216" s="140"/>
      <c r="MYH216" s="140"/>
      <c r="MYI216" s="140"/>
      <c r="MYJ216" s="140"/>
      <c r="MYK216" s="140"/>
      <c r="MYL216" s="140"/>
      <c r="MYM216" s="140"/>
      <c r="MYN216" s="140"/>
      <c r="MYO216" s="140"/>
      <c r="MYP216" s="140"/>
      <c r="MYQ216" s="140"/>
      <c r="MYR216" s="140"/>
      <c r="MYS216" s="140"/>
      <c r="MYT216" s="140"/>
      <c r="MYU216" s="140"/>
      <c r="MYV216" s="140"/>
      <c r="MYW216" s="140"/>
      <c r="MYX216" s="140"/>
      <c r="MYY216" s="140"/>
      <c r="MYZ216" s="140"/>
      <c r="MZA216" s="140"/>
      <c r="MZB216" s="140"/>
      <c r="MZC216" s="140"/>
      <c r="MZD216" s="140"/>
      <c r="MZE216" s="140"/>
      <c r="MZF216" s="140"/>
      <c r="MZG216" s="140"/>
      <c r="MZH216" s="140"/>
      <c r="MZI216" s="140"/>
      <c r="MZJ216" s="140"/>
      <c r="MZK216" s="140"/>
      <c r="MZL216" s="140"/>
      <c r="MZM216" s="140"/>
      <c r="MZN216" s="140"/>
      <c r="MZO216" s="140"/>
      <c r="MZP216" s="140"/>
      <c r="MZQ216" s="140"/>
      <c r="MZR216" s="140"/>
      <c r="MZS216" s="140"/>
      <c r="MZT216" s="140"/>
      <c r="MZU216" s="140"/>
      <c r="MZV216" s="140"/>
      <c r="MZW216" s="140"/>
      <c r="MZX216" s="140"/>
      <c r="MZY216" s="140"/>
      <c r="MZZ216" s="140"/>
      <c r="NAA216" s="140"/>
      <c r="NAB216" s="140"/>
      <c r="NAC216" s="140"/>
      <c r="NAD216" s="140"/>
      <c r="NAE216" s="140"/>
      <c r="NAF216" s="140"/>
      <c r="NAG216" s="140"/>
      <c r="NAH216" s="140"/>
      <c r="NAI216" s="140"/>
      <c r="NAJ216" s="140"/>
      <c r="NAK216" s="140"/>
      <c r="NAL216" s="140"/>
      <c r="NAM216" s="140"/>
      <c r="NAN216" s="140"/>
      <c r="NAO216" s="140"/>
      <c r="NAP216" s="140"/>
      <c r="NAQ216" s="140"/>
      <c r="NAR216" s="140"/>
      <c r="NAS216" s="140"/>
      <c r="NAT216" s="140"/>
      <c r="NAU216" s="140"/>
      <c r="NAV216" s="140"/>
      <c r="NAW216" s="140"/>
      <c r="NAX216" s="140"/>
      <c r="NAY216" s="140"/>
      <c r="NAZ216" s="140"/>
      <c r="NBA216" s="140"/>
      <c r="NBB216" s="140"/>
      <c r="NBC216" s="140"/>
      <c r="NBD216" s="140"/>
      <c r="NBE216" s="140"/>
      <c r="NBF216" s="140"/>
      <c r="NBG216" s="140"/>
      <c r="NBH216" s="140"/>
      <c r="NBI216" s="140"/>
      <c r="NBJ216" s="140"/>
      <c r="NBK216" s="140"/>
      <c r="NBL216" s="140"/>
      <c r="NBM216" s="140"/>
      <c r="NBN216" s="140"/>
      <c r="NBO216" s="140"/>
      <c r="NBP216" s="140"/>
      <c r="NBQ216" s="140"/>
      <c r="NBR216" s="140"/>
      <c r="NBS216" s="140"/>
      <c r="NBT216" s="140"/>
      <c r="NBU216" s="140"/>
      <c r="NBV216" s="140"/>
      <c r="NBW216" s="140"/>
      <c r="NBX216" s="140"/>
      <c r="NBY216" s="140"/>
      <c r="NBZ216" s="140"/>
      <c r="NCA216" s="140"/>
      <c r="NCB216" s="140"/>
      <c r="NCC216" s="140"/>
      <c r="NCD216" s="140"/>
      <c r="NCE216" s="140"/>
      <c r="NCF216" s="140"/>
      <c r="NCG216" s="140"/>
      <c r="NCH216" s="140"/>
      <c r="NCI216" s="140"/>
      <c r="NCJ216" s="140"/>
      <c r="NCK216" s="140"/>
      <c r="NCL216" s="140"/>
      <c r="NCM216" s="140"/>
      <c r="NCN216" s="140"/>
      <c r="NCO216" s="140"/>
      <c r="NCP216" s="140"/>
      <c r="NCQ216" s="140"/>
      <c r="NCR216" s="140"/>
      <c r="NCS216" s="140"/>
      <c r="NCT216" s="140"/>
      <c r="NCU216" s="140"/>
      <c r="NCV216" s="140"/>
      <c r="NCW216" s="140"/>
      <c r="NCX216" s="140"/>
      <c r="NCY216" s="140"/>
      <c r="NCZ216" s="140"/>
      <c r="NDA216" s="140"/>
      <c r="NDB216" s="140"/>
      <c r="NDC216" s="140"/>
      <c r="NDD216" s="140"/>
      <c r="NDE216" s="140"/>
      <c r="NDF216" s="140"/>
      <c r="NDG216" s="140"/>
      <c r="NDH216" s="140"/>
      <c r="NDI216" s="140"/>
      <c r="NDJ216" s="140"/>
      <c r="NDK216" s="140"/>
      <c r="NDL216" s="140"/>
      <c r="NDM216" s="140"/>
      <c r="NDN216" s="140"/>
      <c r="NDO216" s="140"/>
      <c r="NDP216" s="140"/>
      <c r="NDQ216" s="140"/>
      <c r="NDR216" s="140"/>
      <c r="NDS216" s="140"/>
      <c r="NDT216" s="140"/>
      <c r="NDU216" s="140"/>
      <c r="NDV216" s="140"/>
      <c r="NDW216" s="140"/>
      <c r="NDX216" s="140"/>
      <c r="NDY216" s="140"/>
      <c r="NDZ216" s="140"/>
      <c r="NEA216" s="140"/>
      <c r="NEB216" s="140"/>
      <c r="NEC216" s="140"/>
      <c r="NED216" s="140"/>
      <c r="NEE216" s="140"/>
      <c r="NEF216" s="140"/>
      <c r="NEG216" s="140"/>
      <c r="NEH216" s="140"/>
      <c r="NEI216" s="140"/>
      <c r="NEJ216" s="140"/>
      <c r="NEK216" s="140"/>
      <c r="NEL216" s="140"/>
      <c r="NEM216" s="140"/>
      <c r="NEN216" s="140"/>
      <c r="NEO216" s="140"/>
      <c r="NEP216" s="140"/>
      <c r="NEQ216" s="140"/>
      <c r="NER216" s="140"/>
      <c r="NES216" s="140"/>
      <c r="NET216" s="140"/>
      <c r="NEU216" s="140"/>
      <c r="NEV216" s="140"/>
      <c r="NEW216" s="140"/>
      <c r="NEX216" s="140"/>
      <c r="NEY216" s="140"/>
      <c r="NEZ216" s="140"/>
      <c r="NFA216" s="140"/>
      <c r="NFB216" s="140"/>
      <c r="NFC216" s="140"/>
      <c r="NFD216" s="140"/>
      <c r="NFE216" s="140"/>
      <c r="NFF216" s="140"/>
      <c r="NFG216" s="140"/>
      <c r="NFH216" s="140"/>
      <c r="NFI216" s="140"/>
      <c r="NFJ216" s="140"/>
      <c r="NFK216" s="140"/>
      <c r="NFL216" s="140"/>
      <c r="NFM216" s="140"/>
      <c r="NFN216" s="140"/>
      <c r="NFO216" s="140"/>
      <c r="NFP216" s="140"/>
      <c r="NFQ216" s="140"/>
      <c r="NFR216" s="140"/>
      <c r="NFS216" s="140"/>
      <c r="NFT216" s="140"/>
      <c r="NFU216" s="140"/>
      <c r="NFV216" s="140"/>
      <c r="NFW216" s="140"/>
      <c r="NFX216" s="140"/>
      <c r="NFY216" s="140"/>
      <c r="NFZ216" s="140"/>
      <c r="NGA216" s="140"/>
      <c r="NGB216" s="140"/>
      <c r="NGC216" s="140"/>
      <c r="NGD216" s="140"/>
      <c r="NGE216" s="140"/>
      <c r="NGF216" s="140"/>
      <c r="NGG216" s="140"/>
      <c r="NGH216" s="140"/>
      <c r="NGI216" s="140"/>
      <c r="NGJ216" s="140"/>
      <c r="NGK216" s="140"/>
      <c r="NGL216" s="140"/>
      <c r="NGM216" s="140"/>
      <c r="NGN216" s="140"/>
      <c r="NGO216" s="140"/>
      <c r="NGP216" s="140"/>
      <c r="NGQ216" s="140"/>
      <c r="NGR216" s="140"/>
      <c r="NGS216" s="140"/>
      <c r="NGT216" s="140"/>
      <c r="NGU216" s="140"/>
      <c r="NGV216" s="140"/>
      <c r="NGW216" s="140"/>
      <c r="NGX216" s="140"/>
      <c r="NGY216" s="140"/>
      <c r="NGZ216" s="140"/>
      <c r="NHA216" s="140"/>
      <c r="NHB216" s="140"/>
      <c r="NHC216" s="140"/>
      <c r="NHD216" s="140"/>
      <c r="NHE216" s="140"/>
      <c r="NHF216" s="140"/>
      <c r="NHG216" s="140"/>
      <c r="NHH216" s="140"/>
      <c r="NHI216" s="140"/>
      <c r="NHJ216" s="140"/>
      <c r="NHK216" s="140"/>
      <c r="NHL216" s="140"/>
      <c r="NHM216" s="140"/>
      <c r="NHN216" s="140"/>
      <c r="NHO216" s="140"/>
      <c r="NHP216" s="140"/>
      <c r="NHQ216" s="140"/>
      <c r="NHR216" s="140"/>
      <c r="NHS216" s="140"/>
      <c r="NHT216" s="140"/>
      <c r="NHU216" s="140"/>
      <c r="NHV216" s="140"/>
      <c r="NHW216" s="140"/>
      <c r="NHX216" s="140"/>
      <c r="NHY216" s="140"/>
      <c r="NHZ216" s="140"/>
      <c r="NIA216" s="140"/>
      <c r="NIB216" s="140"/>
      <c r="NIC216" s="140"/>
      <c r="NID216" s="140"/>
      <c r="NIE216" s="140"/>
      <c r="NIF216" s="140"/>
      <c r="NIG216" s="140"/>
      <c r="NIH216" s="140"/>
      <c r="NII216" s="140"/>
      <c r="NIJ216" s="140"/>
      <c r="NIK216" s="140"/>
      <c r="NIL216" s="140"/>
      <c r="NIM216" s="140"/>
      <c r="NIN216" s="140"/>
      <c r="NIO216" s="140"/>
      <c r="NIP216" s="140"/>
      <c r="NIQ216" s="140"/>
      <c r="NIR216" s="140"/>
      <c r="NIS216" s="140"/>
      <c r="NIT216" s="140"/>
      <c r="NIU216" s="140"/>
      <c r="NIV216" s="140"/>
      <c r="NIW216" s="140"/>
      <c r="NIX216" s="140"/>
      <c r="NIY216" s="140"/>
      <c r="NIZ216" s="140"/>
      <c r="NJA216" s="140"/>
      <c r="NJB216" s="140"/>
      <c r="NJC216" s="140"/>
      <c r="NJD216" s="140"/>
      <c r="NJE216" s="140"/>
      <c r="NJF216" s="140"/>
      <c r="NJG216" s="140"/>
      <c r="NJH216" s="140"/>
      <c r="NJI216" s="140"/>
      <c r="NJJ216" s="140"/>
      <c r="NJK216" s="140"/>
      <c r="NJL216" s="140"/>
      <c r="NJM216" s="140"/>
      <c r="NJN216" s="140"/>
      <c r="NJO216" s="140"/>
      <c r="NJP216" s="140"/>
      <c r="NJQ216" s="140"/>
      <c r="NJR216" s="140"/>
      <c r="NJS216" s="140"/>
      <c r="NJT216" s="140"/>
      <c r="NJU216" s="140"/>
      <c r="NJV216" s="140"/>
      <c r="NJW216" s="140"/>
      <c r="NJX216" s="140"/>
      <c r="NJY216" s="140"/>
      <c r="NJZ216" s="140"/>
      <c r="NKA216" s="140"/>
      <c r="NKB216" s="140"/>
      <c r="NKC216" s="140"/>
      <c r="NKD216" s="140"/>
      <c r="NKE216" s="140"/>
      <c r="NKF216" s="140"/>
      <c r="NKG216" s="140"/>
      <c r="NKH216" s="140"/>
      <c r="NKI216" s="140"/>
      <c r="NKJ216" s="140"/>
      <c r="NKK216" s="140"/>
      <c r="NKL216" s="140"/>
      <c r="NKM216" s="140"/>
      <c r="NKN216" s="140"/>
      <c r="NKO216" s="140"/>
      <c r="NKP216" s="140"/>
      <c r="NKQ216" s="140"/>
      <c r="NKR216" s="140"/>
      <c r="NKS216" s="140"/>
      <c r="NKT216" s="140"/>
      <c r="NKU216" s="140"/>
      <c r="NKV216" s="140"/>
      <c r="NKW216" s="140"/>
      <c r="NKX216" s="140"/>
      <c r="NKY216" s="140"/>
      <c r="NKZ216" s="140"/>
      <c r="NLA216" s="140"/>
      <c r="NLB216" s="140"/>
      <c r="NLC216" s="140"/>
      <c r="NLD216" s="140"/>
      <c r="NLE216" s="140"/>
      <c r="NLF216" s="140"/>
      <c r="NLG216" s="140"/>
      <c r="NLH216" s="140"/>
      <c r="NLI216" s="140"/>
      <c r="NLJ216" s="140"/>
      <c r="NLK216" s="140"/>
      <c r="NLL216" s="140"/>
      <c r="NLM216" s="140"/>
      <c r="NLN216" s="140"/>
      <c r="NLO216" s="140"/>
      <c r="NLP216" s="140"/>
      <c r="NLQ216" s="140"/>
      <c r="NLR216" s="140"/>
      <c r="NLS216" s="140"/>
      <c r="NLT216" s="140"/>
      <c r="NLU216" s="140"/>
      <c r="NLV216" s="140"/>
      <c r="NLW216" s="140"/>
      <c r="NLX216" s="140"/>
      <c r="NLY216" s="140"/>
      <c r="NLZ216" s="140"/>
      <c r="NMA216" s="140"/>
      <c r="NMB216" s="140"/>
      <c r="NMC216" s="140"/>
      <c r="NMD216" s="140"/>
      <c r="NME216" s="140"/>
      <c r="NMF216" s="140"/>
      <c r="NMG216" s="140"/>
      <c r="NMH216" s="140"/>
      <c r="NMI216" s="140"/>
      <c r="NMJ216" s="140"/>
      <c r="NMK216" s="140"/>
      <c r="NML216" s="140"/>
      <c r="NMM216" s="140"/>
      <c r="NMN216" s="140"/>
      <c r="NMO216" s="140"/>
      <c r="NMP216" s="140"/>
      <c r="NMQ216" s="140"/>
      <c r="NMR216" s="140"/>
      <c r="NMS216" s="140"/>
      <c r="NMT216" s="140"/>
      <c r="NMU216" s="140"/>
      <c r="NMV216" s="140"/>
      <c r="NMW216" s="140"/>
      <c r="NMX216" s="140"/>
      <c r="NMY216" s="140"/>
      <c r="NMZ216" s="140"/>
      <c r="NNA216" s="140"/>
      <c r="NNB216" s="140"/>
      <c r="NNC216" s="140"/>
      <c r="NND216" s="140"/>
      <c r="NNE216" s="140"/>
      <c r="NNF216" s="140"/>
      <c r="NNG216" s="140"/>
      <c r="NNH216" s="140"/>
      <c r="NNI216" s="140"/>
      <c r="NNJ216" s="140"/>
      <c r="NNK216" s="140"/>
      <c r="NNL216" s="140"/>
      <c r="NNM216" s="140"/>
      <c r="NNN216" s="140"/>
      <c r="NNO216" s="140"/>
      <c r="NNP216" s="140"/>
      <c r="NNQ216" s="140"/>
      <c r="NNR216" s="140"/>
      <c r="NNS216" s="140"/>
      <c r="NNT216" s="140"/>
      <c r="NNU216" s="140"/>
      <c r="NNV216" s="140"/>
      <c r="NNW216" s="140"/>
      <c r="NNX216" s="140"/>
      <c r="NNY216" s="140"/>
      <c r="NNZ216" s="140"/>
      <c r="NOA216" s="140"/>
      <c r="NOB216" s="140"/>
      <c r="NOC216" s="140"/>
      <c r="NOD216" s="140"/>
      <c r="NOE216" s="140"/>
      <c r="NOF216" s="140"/>
      <c r="NOG216" s="140"/>
      <c r="NOH216" s="140"/>
      <c r="NOI216" s="140"/>
      <c r="NOJ216" s="140"/>
      <c r="NOK216" s="140"/>
      <c r="NOL216" s="140"/>
      <c r="NOM216" s="140"/>
      <c r="NON216" s="140"/>
      <c r="NOO216" s="140"/>
      <c r="NOP216" s="140"/>
      <c r="NOQ216" s="140"/>
      <c r="NOR216" s="140"/>
      <c r="NOS216" s="140"/>
      <c r="NOT216" s="140"/>
      <c r="NOU216" s="140"/>
      <c r="NOV216" s="140"/>
      <c r="NOW216" s="140"/>
      <c r="NOX216" s="140"/>
      <c r="NOY216" s="140"/>
      <c r="NOZ216" s="140"/>
      <c r="NPA216" s="140"/>
      <c r="NPB216" s="140"/>
      <c r="NPC216" s="140"/>
      <c r="NPD216" s="140"/>
      <c r="NPE216" s="140"/>
      <c r="NPF216" s="140"/>
      <c r="NPG216" s="140"/>
      <c r="NPH216" s="140"/>
      <c r="NPI216" s="140"/>
      <c r="NPJ216" s="140"/>
      <c r="NPK216" s="140"/>
      <c r="NPL216" s="140"/>
      <c r="NPM216" s="140"/>
      <c r="NPN216" s="140"/>
      <c r="NPO216" s="140"/>
      <c r="NPP216" s="140"/>
      <c r="NPQ216" s="140"/>
      <c r="NPR216" s="140"/>
      <c r="NPS216" s="140"/>
      <c r="NPT216" s="140"/>
      <c r="NPU216" s="140"/>
      <c r="NPV216" s="140"/>
      <c r="NPW216" s="140"/>
      <c r="NPX216" s="140"/>
      <c r="NPY216" s="140"/>
      <c r="NPZ216" s="140"/>
      <c r="NQA216" s="140"/>
      <c r="NQB216" s="140"/>
      <c r="NQC216" s="140"/>
      <c r="NQD216" s="140"/>
      <c r="NQE216" s="140"/>
      <c r="NQF216" s="140"/>
      <c r="NQG216" s="140"/>
      <c r="NQH216" s="140"/>
      <c r="NQI216" s="140"/>
      <c r="NQJ216" s="140"/>
      <c r="NQK216" s="140"/>
      <c r="NQL216" s="140"/>
      <c r="NQM216" s="140"/>
      <c r="NQN216" s="140"/>
      <c r="NQO216" s="140"/>
      <c r="NQP216" s="140"/>
      <c r="NQQ216" s="140"/>
      <c r="NQR216" s="140"/>
      <c r="NQS216" s="140"/>
      <c r="NQT216" s="140"/>
      <c r="NQU216" s="140"/>
      <c r="NQV216" s="140"/>
      <c r="NQW216" s="140"/>
      <c r="NQX216" s="140"/>
      <c r="NQY216" s="140"/>
      <c r="NQZ216" s="140"/>
      <c r="NRA216" s="140"/>
      <c r="NRB216" s="140"/>
      <c r="NRC216" s="140"/>
      <c r="NRD216" s="140"/>
      <c r="NRE216" s="140"/>
      <c r="NRF216" s="140"/>
      <c r="NRG216" s="140"/>
      <c r="NRH216" s="140"/>
      <c r="NRI216" s="140"/>
      <c r="NRJ216" s="140"/>
      <c r="NRK216" s="140"/>
      <c r="NRL216" s="140"/>
      <c r="NRM216" s="140"/>
      <c r="NRN216" s="140"/>
      <c r="NRO216" s="140"/>
      <c r="NRP216" s="140"/>
      <c r="NRQ216" s="140"/>
      <c r="NRR216" s="140"/>
      <c r="NRS216" s="140"/>
      <c r="NRT216" s="140"/>
      <c r="NRU216" s="140"/>
      <c r="NRV216" s="140"/>
      <c r="NRW216" s="140"/>
      <c r="NRX216" s="140"/>
      <c r="NRY216" s="140"/>
      <c r="NRZ216" s="140"/>
      <c r="NSA216" s="140"/>
      <c r="NSB216" s="140"/>
      <c r="NSC216" s="140"/>
      <c r="NSD216" s="140"/>
      <c r="NSE216" s="140"/>
      <c r="NSF216" s="140"/>
      <c r="NSG216" s="140"/>
      <c r="NSH216" s="140"/>
      <c r="NSI216" s="140"/>
      <c r="NSJ216" s="140"/>
      <c r="NSK216" s="140"/>
      <c r="NSL216" s="140"/>
      <c r="NSM216" s="140"/>
      <c r="NSN216" s="140"/>
      <c r="NSO216" s="140"/>
      <c r="NSP216" s="140"/>
      <c r="NSQ216" s="140"/>
      <c r="NSR216" s="140"/>
      <c r="NSS216" s="140"/>
      <c r="NST216" s="140"/>
      <c r="NSU216" s="140"/>
      <c r="NSV216" s="140"/>
      <c r="NSW216" s="140"/>
      <c r="NSX216" s="140"/>
      <c r="NSY216" s="140"/>
      <c r="NSZ216" s="140"/>
      <c r="NTA216" s="140"/>
      <c r="NTB216" s="140"/>
      <c r="NTC216" s="140"/>
      <c r="NTD216" s="140"/>
      <c r="NTE216" s="140"/>
      <c r="NTF216" s="140"/>
      <c r="NTG216" s="140"/>
      <c r="NTH216" s="140"/>
      <c r="NTI216" s="140"/>
      <c r="NTJ216" s="140"/>
      <c r="NTK216" s="140"/>
      <c r="NTL216" s="140"/>
      <c r="NTM216" s="140"/>
      <c r="NTN216" s="140"/>
      <c r="NTO216" s="140"/>
      <c r="NTP216" s="140"/>
      <c r="NTQ216" s="140"/>
      <c r="NTR216" s="140"/>
      <c r="NTS216" s="140"/>
      <c r="NTT216" s="140"/>
      <c r="NTU216" s="140"/>
      <c r="NTV216" s="140"/>
      <c r="NTW216" s="140"/>
      <c r="NTX216" s="140"/>
      <c r="NTY216" s="140"/>
      <c r="NTZ216" s="140"/>
      <c r="NUA216" s="140"/>
      <c r="NUB216" s="140"/>
      <c r="NUC216" s="140"/>
      <c r="NUD216" s="140"/>
      <c r="NUE216" s="140"/>
      <c r="NUF216" s="140"/>
      <c r="NUG216" s="140"/>
      <c r="NUH216" s="140"/>
      <c r="NUI216" s="140"/>
      <c r="NUJ216" s="140"/>
      <c r="NUK216" s="140"/>
      <c r="NUL216" s="140"/>
      <c r="NUM216" s="140"/>
      <c r="NUN216" s="140"/>
      <c r="NUO216" s="140"/>
      <c r="NUP216" s="140"/>
      <c r="NUQ216" s="140"/>
      <c r="NUR216" s="140"/>
      <c r="NUS216" s="140"/>
      <c r="NUT216" s="140"/>
      <c r="NUU216" s="140"/>
      <c r="NUV216" s="140"/>
      <c r="NUW216" s="140"/>
      <c r="NUX216" s="140"/>
      <c r="NUY216" s="140"/>
      <c r="NUZ216" s="140"/>
      <c r="NVA216" s="140"/>
      <c r="NVB216" s="140"/>
      <c r="NVC216" s="140"/>
      <c r="NVD216" s="140"/>
      <c r="NVE216" s="140"/>
      <c r="NVF216" s="140"/>
      <c r="NVG216" s="140"/>
      <c r="NVH216" s="140"/>
      <c r="NVI216" s="140"/>
      <c r="NVJ216" s="140"/>
      <c r="NVK216" s="140"/>
      <c r="NVL216" s="140"/>
      <c r="NVM216" s="140"/>
      <c r="NVN216" s="140"/>
      <c r="NVO216" s="140"/>
      <c r="NVP216" s="140"/>
      <c r="NVQ216" s="140"/>
      <c r="NVR216" s="140"/>
      <c r="NVS216" s="140"/>
      <c r="NVT216" s="140"/>
      <c r="NVU216" s="140"/>
      <c r="NVV216" s="140"/>
      <c r="NVW216" s="140"/>
      <c r="NVX216" s="140"/>
      <c r="NVY216" s="140"/>
      <c r="NVZ216" s="140"/>
      <c r="NWA216" s="140"/>
      <c r="NWB216" s="140"/>
      <c r="NWC216" s="140"/>
      <c r="NWD216" s="140"/>
      <c r="NWE216" s="140"/>
      <c r="NWF216" s="140"/>
      <c r="NWG216" s="140"/>
      <c r="NWH216" s="140"/>
      <c r="NWI216" s="140"/>
      <c r="NWJ216" s="140"/>
      <c r="NWK216" s="140"/>
      <c r="NWL216" s="140"/>
      <c r="NWM216" s="140"/>
      <c r="NWN216" s="140"/>
      <c r="NWO216" s="140"/>
      <c r="NWP216" s="140"/>
      <c r="NWQ216" s="140"/>
      <c r="NWR216" s="140"/>
      <c r="NWS216" s="140"/>
      <c r="NWT216" s="140"/>
      <c r="NWU216" s="140"/>
      <c r="NWV216" s="140"/>
      <c r="NWW216" s="140"/>
      <c r="NWX216" s="140"/>
      <c r="NWY216" s="140"/>
      <c r="NWZ216" s="140"/>
      <c r="NXA216" s="140"/>
      <c r="NXB216" s="140"/>
      <c r="NXC216" s="140"/>
      <c r="NXD216" s="140"/>
      <c r="NXE216" s="140"/>
      <c r="NXF216" s="140"/>
      <c r="NXG216" s="140"/>
      <c r="NXH216" s="140"/>
      <c r="NXI216" s="140"/>
      <c r="NXJ216" s="140"/>
      <c r="NXK216" s="140"/>
      <c r="NXL216" s="140"/>
      <c r="NXM216" s="140"/>
      <c r="NXN216" s="140"/>
      <c r="NXO216" s="140"/>
      <c r="NXP216" s="140"/>
      <c r="NXQ216" s="140"/>
      <c r="NXR216" s="140"/>
      <c r="NXS216" s="140"/>
      <c r="NXT216" s="140"/>
      <c r="NXU216" s="140"/>
      <c r="NXV216" s="140"/>
      <c r="NXW216" s="140"/>
      <c r="NXX216" s="140"/>
      <c r="NXY216" s="140"/>
      <c r="NXZ216" s="140"/>
      <c r="NYA216" s="140"/>
      <c r="NYB216" s="140"/>
      <c r="NYC216" s="140"/>
      <c r="NYD216" s="140"/>
      <c r="NYE216" s="140"/>
      <c r="NYF216" s="140"/>
      <c r="NYG216" s="140"/>
      <c r="NYH216" s="140"/>
      <c r="NYI216" s="140"/>
      <c r="NYJ216" s="140"/>
      <c r="NYK216" s="140"/>
      <c r="NYL216" s="140"/>
      <c r="NYM216" s="140"/>
      <c r="NYN216" s="140"/>
      <c r="NYO216" s="140"/>
      <c r="NYP216" s="140"/>
      <c r="NYQ216" s="140"/>
      <c r="NYR216" s="140"/>
      <c r="NYS216" s="140"/>
      <c r="NYT216" s="140"/>
      <c r="NYU216" s="140"/>
      <c r="NYV216" s="140"/>
      <c r="NYW216" s="140"/>
      <c r="NYX216" s="140"/>
      <c r="NYY216" s="140"/>
      <c r="NYZ216" s="140"/>
      <c r="NZA216" s="140"/>
      <c r="NZB216" s="140"/>
      <c r="NZC216" s="140"/>
      <c r="NZD216" s="140"/>
      <c r="NZE216" s="140"/>
      <c r="NZF216" s="140"/>
      <c r="NZG216" s="140"/>
      <c r="NZH216" s="140"/>
      <c r="NZI216" s="140"/>
      <c r="NZJ216" s="140"/>
      <c r="NZK216" s="140"/>
      <c r="NZL216" s="140"/>
      <c r="NZM216" s="140"/>
      <c r="NZN216" s="140"/>
      <c r="NZO216" s="140"/>
      <c r="NZP216" s="140"/>
      <c r="NZQ216" s="140"/>
      <c r="NZR216" s="140"/>
      <c r="NZS216" s="140"/>
      <c r="NZT216" s="140"/>
      <c r="NZU216" s="140"/>
      <c r="NZV216" s="140"/>
      <c r="NZW216" s="140"/>
      <c r="NZX216" s="140"/>
      <c r="NZY216" s="140"/>
      <c r="NZZ216" s="140"/>
      <c r="OAA216" s="140"/>
      <c r="OAB216" s="140"/>
      <c r="OAC216" s="140"/>
      <c r="OAD216" s="140"/>
      <c r="OAE216" s="140"/>
      <c r="OAF216" s="140"/>
      <c r="OAG216" s="140"/>
      <c r="OAH216" s="140"/>
      <c r="OAI216" s="140"/>
      <c r="OAJ216" s="140"/>
      <c r="OAK216" s="140"/>
      <c r="OAL216" s="140"/>
      <c r="OAM216" s="140"/>
      <c r="OAN216" s="140"/>
      <c r="OAO216" s="140"/>
      <c r="OAP216" s="140"/>
      <c r="OAQ216" s="140"/>
      <c r="OAR216" s="140"/>
      <c r="OAS216" s="140"/>
      <c r="OAT216" s="140"/>
      <c r="OAU216" s="140"/>
      <c r="OAV216" s="140"/>
      <c r="OAW216" s="140"/>
      <c r="OAX216" s="140"/>
      <c r="OAY216" s="140"/>
      <c r="OAZ216" s="140"/>
      <c r="OBA216" s="140"/>
      <c r="OBB216" s="140"/>
      <c r="OBC216" s="140"/>
      <c r="OBD216" s="140"/>
      <c r="OBE216" s="140"/>
      <c r="OBF216" s="140"/>
      <c r="OBG216" s="140"/>
      <c r="OBH216" s="140"/>
      <c r="OBI216" s="140"/>
      <c r="OBJ216" s="140"/>
      <c r="OBK216" s="140"/>
      <c r="OBL216" s="140"/>
      <c r="OBM216" s="140"/>
      <c r="OBN216" s="140"/>
      <c r="OBO216" s="140"/>
      <c r="OBP216" s="140"/>
      <c r="OBQ216" s="140"/>
      <c r="OBR216" s="140"/>
      <c r="OBS216" s="140"/>
      <c r="OBT216" s="140"/>
      <c r="OBU216" s="140"/>
      <c r="OBV216" s="140"/>
      <c r="OBW216" s="140"/>
      <c r="OBX216" s="140"/>
      <c r="OBY216" s="140"/>
      <c r="OBZ216" s="140"/>
      <c r="OCA216" s="140"/>
      <c r="OCB216" s="140"/>
      <c r="OCC216" s="140"/>
      <c r="OCD216" s="140"/>
      <c r="OCE216" s="140"/>
      <c r="OCF216" s="140"/>
      <c r="OCG216" s="140"/>
      <c r="OCH216" s="140"/>
      <c r="OCI216" s="140"/>
      <c r="OCJ216" s="140"/>
      <c r="OCK216" s="140"/>
      <c r="OCL216" s="140"/>
      <c r="OCM216" s="140"/>
      <c r="OCN216" s="140"/>
      <c r="OCO216" s="140"/>
      <c r="OCP216" s="140"/>
      <c r="OCQ216" s="140"/>
      <c r="OCR216" s="140"/>
      <c r="OCS216" s="140"/>
      <c r="OCT216" s="140"/>
      <c r="OCU216" s="140"/>
      <c r="OCV216" s="140"/>
      <c r="OCW216" s="140"/>
      <c r="OCX216" s="140"/>
      <c r="OCY216" s="140"/>
      <c r="OCZ216" s="140"/>
      <c r="ODA216" s="140"/>
      <c r="ODB216" s="140"/>
      <c r="ODC216" s="140"/>
      <c r="ODD216" s="140"/>
      <c r="ODE216" s="140"/>
      <c r="ODF216" s="140"/>
      <c r="ODG216" s="140"/>
      <c r="ODH216" s="140"/>
      <c r="ODI216" s="140"/>
      <c r="ODJ216" s="140"/>
      <c r="ODK216" s="140"/>
      <c r="ODL216" s="140"/>
      <c r="ODM216" s="140"/>
      <c r="ODN216" s="140"/>
      <c r="ODO216" s="140"/>
      <c r="ODP216" s="140"/>
      <c r="ODQ216" s="140"/>
      <c r="ODR216" s="140"/>
      <c r="ODS216" s="140"/>
      <c r="ODT216" s="140"/>
      <c r="ODU216" s="140"/>
      <c r="ODV216" s="140"/>
      <c r="ODW216" s="140"/>
      <c r="ODX216" s="140"/>
      <c r="ODY216" s="140"/>
      <c r="ODZ216" s="140"/>
      <c r="OEA216" s="140"/>
      <c r="OEB216" s="140"/>
      <c r="OEC216" s="140"/>
      <c r="OED216" s="140"/>
      <c r="OEE216" s="140"/>
      <c r="OEF216" s="140"/>
      <c r="OEG216" s="140"/>
      <c r="OEH216" s="140"/>
      <c r="OEI216" s="140"/>
      <c r="OEJ216" s="140"/>
      <c r="OEK216" s="140"/>
      <c r="OEL216" s="140"/>
      <c r="OEM216" s="140"/>
      <c r="OEN216" s="140"/>
      <c r="OEO216" s="140"/>
      <c r="OEP216" s="140"/>
      <c r="OEQ216" s="140"/>
      <c r="OER216" s="140"/>
      <c r="OES216" s="140"/>
      <c r="OET216" s="140"/>
      <c r="OEU216" s="140"/>
      <c r="OEV216" s="140"/>
      <c r="OEW216" s="140"/>
      <c r="OEX216" s="140"/>
      <c r="OEY216" s="140"/>
      <c r="OEZ216" s="140"/>
      <c r="OFA216" s="140"/>
      <c r="OFB216" s="140"/>
      <c r="OFC216" s="140"/>
      <c r="OFD216" s="140"/>
      <c r="OFE216" s="140"/>
      <c r="OFF216" s="140"/>
      <c r="OFG216" s="140"/>
      <c r="OFH216" s="140"/>
      <c r="OFI216" s="140"/>
      <c r="OFJ216" s="140"/>
      <c r="OFK216" s="140"/>
      <c r="OFL216" s="140"/>
      <c r="OFM216" s="140"/>
      <c r="OFN216" s="140"/>
      <c r="OFO216" s="140"/>
      <c r="OFP216" s="140"/>
      <c r="OFQ216" s="140"/>
      <c r="OFR216" s="140"/>
      <c r="OFS216" s="140"/>
      <c r="OFT216" s="140"/>
      <c r="OFU216" s="140"/>
      <c r="OFV216" s="140"/>
      <c r="OFW216" s="140"/>
      <c r="OFX216" s="140"/>
      <c r="OFY216" s="140"/>
      <c r="OFZ216" s="140"/>
      <c r="OGA216" s="140"/>
      <c r="OGB216" s="140"/>
      <c r="OGC216" s="140"/>
      <c r="OGD216" s="140"/>
      <c r="OGE216" s="140"/>
      <c r="OGF216" s="140"/>
      <c r="OGG216" s="140"/>
      <c r="OGH216" s="140"/>
      <c r="OGI216" s="140"/>
      <c r="OGJ216" s="140"/>
      <c r="OGK216" s="140"/>
      <c r="OGL216" s="140"/>
      <c r="OGM216" s="140"/>
      <c r="OGN216" s="140"/>
      <c r="OGO216" s="140"/>
      <c r="OGP216" s="140"/>
      <c r="OGQ216" s="140"/>
      <c r="OGR216" s="140"/>
      <c r="OGS216" s="140"/>
      <c r="OGT216" s="140"/>
      <c r="OGU216" s="140"/>
      <c r="OGV216" s="140"/>
      <c r="OGW216" s="140"/>
      <c r="OGX216" s="140"/>
      <c r="OGY216" s="140"/>
      <c r="OGZ216" s="140"/>
      <c r="OHA216" s="140"/>
      <c r="OHB216" s="140"/>
      <c r="OHC216" s="140"/>
      <c r="OHD216" s="140"/>
      <c r="OHE216" s="140"/>
      <c r="OHF216" s="140"/>
      <c r="OHG216" s="140"/>
      <c r="OHH216" s="140"/>
      <c r="OHI216" s="140"/>
      <c r="OHJ216" s="140"/>
      <c r="OHK216" s="140"/>
      <c r="OHL216" s="140"/>
      <c r="OHM216" s="140"/>
      <c r="OHN216" s="140"/>
      <c r="OHO216" s="140"/>
      <c r="OHP216" s="140"/>
      <c r="OHQ216" s="140"/>
      <c r="OHR216" s="140"/>
      <c r="OHS216" s="140"/>
      <c r="OHT216" s="140"/>
      <c r="OHU216" s="140"/>
      <c r="OHV216" s="140"/>
      <c r="OHW216" s="140"/>
      <c r="OHX216" s="140"/>
      <c r="OHY216" s="140"/>
      <c r="OHZ216" s="140"/>
      <c r="OIA216" s="140"/>
      <c r="OIB216" s="140"/>
      <c r="OIC216" s="140"/>
      <c r="OID216" s="140"/>
      <c r="OIE216" s="140"/>
      <c r="OIF216" s="140"/>
      <c r="OIG216" s="140"/>
      <c r="OIH216" s="140"/>
      <c r="OII216" s="140"/>
      <c r="OIJ216" s="140"/>
      <c r="OIK216" s="140"/>
      <c r="OIL216" s="140"/>
      <c r="OIM216" s="140"/>
      <c r="OIN216" s="140"/>
      <c r="OIO216" s="140"/>
      <c r="OIP216" s="140"/>
      <c r="OIQ216" s="140"/>
      <c r="OIR216" s="140"/>
      <c r="OIS216" s="140"/>
      <c r="OIT216" s="140"/>
      <c r="OIU216" s="140"/>
      <c r="OIV216" s="140"/>
      <c r="OIW216" s="140"/>
      <c r="OIX216" s="140"/>
      <c r="OIY216" s="140"/>
      <c r="OIZ216" s="140"/>
      <c r="OJA216" s="140"/>
      <c r="OJB216" s="140"/>
      <c r="OJC216" s="140"/>
      <c r="OJD216" s="140"/>
      <c r="OJE216" s="140"/>
      <c r="OJF216" s="140"/>
      <c r="OJG216" s="140"/>
      <c r="OJH216" s="140"/>
      <c r="OJI216" s="140"/>
      <c r="OJJ216" s="140"/>
      <c r="OJK216" s="140"/>
      <c r="OJL216" s="140"/>
      <c r="OJM216" s="140"/>
      <c r="OJN216" s="140"/>
      <c r="OJO216" s="140"/>
      <c r="OJP216" s="140"/>
      <c r="OJQ216" s="140"/>
      <c r="OJR216" s="140"/>
      <c r="OJS216" s="140"/>
      <c r="OJT216" s="140"/>
      <c r="OJU216" s="140"/>
      <c r="OJV216" s="140"/>
      <c r="OJW216" s="140"/>
      <c r="OJX216" s="140"/>
      <c r="OJY216" s="140"/>
      <c r="OJZ216" s="140"/>
      <c r="OKA216" s="140"/>
      <c r="OKB216" s="140"/>
      <c r="OKC216" s="140"/>
      <c r="OKD216" s="140"/>
      <c r="OKE216" s="140"/>
      <c r="OKF216" s="140"/>
      <c r="OKG216" s="140"/>
      <c r="OKH216" s="140"/>
      <c r="OKI216" s="140"/>
      <c r="OKJ216" s="140"/>
      <c r="OKK216" s="140"/>
      <c r="OKL216" s="140"/>
      <c r="OKM216" s="140"/>
      <c r="OKN216" s="140"/>
      <c r="OKO216" s="140"/>
      <c r="OKP216" s="140"/>
      <c r="OKQ216" s="140"/>
      <c r="OKR216" s="140"/>
      <c r="OKS216" s="140"/>
      <c r="OKT216" s="140"/>
      <c r="OKU216" s="140"/>
      <c r="OKV216" s="140"/>
      <c r="OKW216" s="140"/>
      <c r="OKX216" s="140"/>
      <c r="OKY216" s="140"/>
      <c r="OKZ216" s="140"/>
      <c r="OLA216" s="140"/>
      <c r="OLB216" s="140"/>
      <c r="OLC216" s="140"/>
      <c r="OLD216" s="140"/>
      <c r="OLE216" s="140"/>
      <c r="OLF216" s="140"/>
      <c r="OLG216" s="140"/>
      <c r="OLH216" s="140"/>
      <c r="OLI216" s="140"/>
      <c r="OLJ216" s="140"/>
      <c r="OLK216" s="140"/>
      <c r="OLL216" s="140"/>
      <c r="OLM216" s="140"/>
      <c r="OLN216" s="140"/>
      <c r="OLO216" s="140"/>
      <c r="OLP216" s="140"/>
      <c r="OLQ216" s="140"/>
      <c r="OLR216" s="140"/>
      <c r="OLS216" s="140"/>
      <c r="OLT216" s="140"/>
      <c r="OLU216" s="140"/>
      <c r="OLV216" s="140"/>
      <c r="OLW216" s="140"/>
      <c r="OLX216" s="140"/>
      <c r="OLY216" s="140"/>
      <c r="OLZ216" s="140"/>
      <c r="OMA216" s="140"/>
      <c r="OMB216" s="140"/>
      <c r="OMC216" s="140"/>
      <c r="OMD216" s="140"/>
      <c r="OME216" s="140"/>
      <c r="OMF216" s="140"/>
      <c r="OMG216" s="140"/>
      <c r="OMH216" s="140"/>
      <c r="OMI216" s="140"/>
      <c r="OMJ216" s="140"/>
      <c r="OMK216" s="140"/>
      <c r="OML216" s="140"/>
      <c r="OMM216" s="140"/>
      <c r="OMN216" s="140"/>
      <c r="OMO216" s="140"/>
      <c r="OMP216" s="140"/>
      <c r="OMQ216" s="140"/>
      <c r="OMR216" s="140"/>
      <c r="OMS216" s="140"/>
      <c r="OMT216" s="140"/>
      <c r="OMU216" s="140"/>
      <c r="OMV216" s="140"/>
      <c r="OMW216" s="140"/>
      <c r="OMX216" s="140"/>
      <c r="OMY216" s="140"/>
      <c r="OMZ216" s="140"/>
      <c r="ONA216" s="140"/>
      <c r="ONB216" s="140"/>
      <c r="ONC216" s="140"/>
      <c r="OND216" s="140"/>
      <c r="ONE216" s="140"/>
      <c r="ONF216" s="140"/>
      <c r="ONG216" s="140"/>
      <c r="ONH216" s="140"/>
      <c r="ONI216" s="140"/>
      <c r="ONJ216" s="140"/>
      <c r="ONK216" s="140"/>
      <c r="ONL216" s="140"/>
      <c r="ONM216" s="140"/>
      <c r="ONN216" s="140"/>
      <c r="ONO216" s="140"/>
      <c r="ONP216" s="140"/>
      <c r="ONQ216" s="140"/>
      <c r="ONR216" s="140"/>
      <c r="ONS216" s="140"/>
      <c r="ONT216" s="140"/>
      <c r="ONU216" s="140"/>
      <c r="ONV216" s="140"/>
      <c r="ONW216" s="140"/>
      <c r="ONX216" s="140"/>
      <c r="ONY216" s="140"/>
      <c r="ONZ216" s="140"/>
      <c r="OOA216" s="140"/>
      <c r="OOB216" s="140"/>
      <c r="OOC216" s="140"/>
      <c r="OOD216" s="140"/>
      <c r="OOE216" s="140"/>
      <c r="OOF216" s="140"/>
      <c r="OOG216" s="140"/>
      <c r="OOH216" s="140"/>
      <c r="OOI216" s="140"/>
      <c r="OOJ216" s="140"/>
      <c r="OOK216" s="140"/>
      <c r="OOL216" s="140"/>
      <c r="OOM216" s="140"/>
      <c r="OON216" s="140"/>
      <c r="OOO216" s="140"/>
      <c r="OOP216" s="140"/>
      <c r="OOQ216" s="140"/>
      <c r="OOR216" s="140"/>
      <c r="OOS216" s="140"/>
      <c r="OOT216" s="140"/>
      <c r="OOU216" s="140"/>
      <c r="OOV216" s="140"/>
      <c r="OOW216" s="140"/>
      <c r="OOX216" s="140"/>
      <c r="OOY216" s="140"/>
      <c r="OOZ216" s="140"/>
      <c r="OPA216" s="140"/>
      <c r="OPB216" s="140"/>
      <c r="OPC216" s="140"/>
      <c r="OPD216" s="140"/>
      <c r="OPE216" s="140"/>
      <c r="OPF216" s="140"/>
      <c r="OPG216" s="140"/>
      <c r="OPH216" s="140"/>
      <c r="OPI216" s="140"/>
      <c r="OPJ216" s="140"/>
      <c r="OPK216" s="140"/>
      <c r="OPL216" s="140"/>
      <c r="OPM216" s="140"/>
      <c r="OPN216" s="140"/>
      <c r="OPO216" s="140"/>
      <c r="OPP216" s="140"/>
      <c r="OPQ216" s="140"/>
      <c r="OPR216" s="140"/>
      <c r="OPS216" s="140"/>
      <c r="OPT216" s="140"/>
      <c r="OPU216" s="140"/>
      <c r="OPV216" s="140"/>
      <c r="OPW216" s="140"/>
      <c r="OPX216" s="140"/>
      <c r="OPY216" s="140"/>
      <c r="OPZ216" s="140"/>
      <c r="OQA216" s="140"/>
      <c r="OQB216" s="140"/>
      <c r="OQC216" s="140"/>
      <c r="OQD216" s="140"/>
      <c r="OQE216" s="140"/>
      <c r="OQF216" s="140"/>
      <c r="OQG216" s="140"/>
      <c r="OQH216" s="140"/>
      <c r="OQI216" s="140"/>
      <c r="OQJ216" s="140"/>
      <c r="OQK216" s="140"/>
      <c r="OQL216" s="140"/>
      <c r="OQM216" s="140"/>
      <c r="OQN216" s="140"/>
      <c r="OQO216" s="140"/>
      <c r="OQP216" s="140"/>
      <c r="OQQ216" s="140"/>
      <c r="OQR216" s="140"/>
      <c r="OQS216" s="140"/>
      <c r="OQT216" s="140"/>
      <c r="OQU216" s="140"/>
      <c r="OQV216" s="140"/>
      <c r="OQW216" s="140"/>
      <c r="OQX216" s="140"/>
      <c r="OQY216" s="140"/>
      <c r="OQZ216" s="140"/>
      <c r="ORA216" s="140"/>
      <c r="ORB216" s="140"/>
      <c r="ORC216" s="140"/>
      <c r="ORD216" s="140"/>
      <c r="ORE216" s="140"/>
      <c r="ORF216" s="140"/>
      <c r="ORG216" s="140"/>
      <c r="ORH216" s="140"/>
      <c r="ORI216" s="140"/>
      <c r="ORJ216" s="140"/>
      <c r="ORK216" s="140"/>
      <c r="ORL216" s="140"/>
      <c r="ORM216" s="140"/>
      <c r="ORN216" s="140"/>
      <c r="ORO216" s="140"/>
      <c r="ORP216" s="140"/>
      <c r="ORQ216" s="140"/>
      <c r="ORR216" s="140"/>
      <c r="ORS216" s="140"/>
      <c r="ORT216" s="140"/>
      <c r="ORU216" s="140"/>
      <c r="ORV216" s="140"/>
      <c r="ORW216" s="140"/>
      <c r="ORX216" s="140"/>
      <c r="ORY216" s="140"/>
      <c r="ORZ216" s="140"/>
      <c r="OSA216" s="140"/>
      <c r="OSB216" s="140"/>
      <c r="OSC216" s="140"/>
      <c r="OSD216" s="140"/>
      <c r="OSE216" s="140"/>
      <c r="OSF216" s="140"/>
      <c r="OSG216" s="140"/>
      <c r="OSH216" s="140"/>
      <c r="OSI216" s="140"/>
      <c r="OSJ216" s="140"/>
      <c r="OSK216" s="140"/>
      <c r="OSL216" s="140"/>
      <c r="OSM216" s="140"/>
      <c r="OSN216" s="140"/>
      <c r="OSO216" s="140"/>
      <c r="OSP216" s="140"/>
      <c r="OSQ216" s="140"/>
      <c r="OSR216" s="140"/>
      <c r="OSS216" s="140"/>
      <c r="OST216" s="140"/>
      <c r="OSU216" s="140"/>
      <c r="OSV216" s="140"/>
      <c r="OSW216" s="140"/>
      <c r="OSX216" s="140"/>
      <c r="OSY216" s="140"/>
      <c r="OSZ216" s="140"/>
      <c r="OTA216" s="140"/>
      <c r="OTB216" s="140"/>
      <c r="OTC216" s="140"/>
      <c r="OTD216" s="140"/>
      <c r="OTE216" s="140"/>
      <c r="OTF216" s="140"/>
      <c r="OTG216" s="140"/>
      <c r="OTH216" s="140"/>
      <c r="OTI216" s="140"/>
      <c r="OTJ216" s="140"/>
      <c r="OTK216" s="140"/>
      <c r="OTL216" s="140"/>
      <c r="OTM216" s="140"/>
      <c r="OTN216" s="140"/>
      <c r="OTO216" s="140"/>
      <c r="OTP216" s="140"/>
      <c r="OTQ216" s="140"/>
      <c r="OTR216" s="140"/>
      <c r="OTS216" s="140"/>
      <c r="OTT216" s="140"/>
      <c r="OTU216" s="140"/>
      <c r="OTV216" s="140"/>
      <c r="OTW216" s="140"/>
      <c r="OTX216" s="140"/>
      <c r="OTY216" s="140"/>
      <c r="OTZ216" s="140"/>
      <c r="OUA216" s="140"/>
      <c r="OUB216" s="140"/>
      <c r="OUC216" s="140"/>
      <c r="OUD216" s="140"/>
      <c r="OUE216" s="140"/>
      <c r="OUF216" s="140"/>
      <c r="OUG216" s="140"/>
      <c r="OUH216" s="140"/>
      <c r="OUI216" s="140"/>
      <c r="OUJ216" s="140"/>
      <c r="OUK216" s="140"/>
      <c r="OUL216" s="140"/>
      <c r="OUM216" s="140"/>
      <c r="OUN216" s="140"/>
      <c r="OUO216" s="140"/>
      <c r="OUP216" s="140"/>
      <c r="OUQ216" s="140"/>
      <c r="OUR216" s="140"/>
      <c r="OUS216" s="140"/>
      <c r="OUT216" s="140"/>
      <c r="OUU216" s="140"/>
      <c r="OUV216" s="140"/>
      <c r="OUW216" s="140"/>
      <c r="OUX216" s="140"/>
      <c r="OUY216" s="140"/>
      <c r="OUZ216" s="140"/>
      <c r="OVA216" s="140"/>
      <c r="OVB216" s="140"/>
      <c r="OVC216" s="140"/>
      <c r="OVD216" s="140"/>
      <c r="OVE216" s="140"/>
      <c r="OVF216" s="140"/>
      <c r="OVG216" s="140"/>
      <c r="OVH216" s="140"/>
      <c r="OVI216" s="140"/>
      <c r="OVJ216" s="140"/>
      <c r="OVK216" s="140"/>
      <c r="OVL216" s="140"/>
      <c r="OVM216" s="140"/>
      <c r="OVN216" s="140"/>
      <c r="OVO216" s="140"/>
      <c r="OVP216" s="140"/>
      <c r="OVQ216" s="140"/>
      <c r="OVR216" s="140"/>
      <c r="OVS216" s="140"/>
      <c r="OVT216" s="140"/>
      <c r="OVU216" s="140"/>
      <c r="OVV216" s="140"/>
      <c r="OVW216" s="140"/>
      <c r="OVX216" s="140"/>
      <c r="OVY216" s="140"/>
      <c r="OVZ216" s="140"/>
      <c r="OWA216" s="140"/>
      <c r="OWB216" s="140"/>
      <c r="OWC216" s="140"/>
      <c r="OWD216" s="140"/>
      <c r="OWE216" s="140"/>
      <c r="OWF216" s="140"/>
      <c r="OWG216" s="140"/>
      <c r="OWH216" s="140"/>
      <c r="OWI216" s="140"/>
      <c r="OWJ216" s="140"/>
      <c r="OWK216" s="140"/>
      <c r="OWL216" s="140"/>
      <c r="OWM216" s="140"/>
      <c r="OWN216" s="140"/>
      <c r="OWO216" s="140"/>
      <c r="OWP216" s="140"/>
      <c r="OWQ216" s="140"/>
      <c r="OWR216" s="140"/>
      <c r="OWS216" s="140"/>
      <c r="OWT216" s="140"/>
      <c r="OWU216" s="140"/>
      <c r="OWV216" s="140"/>
      <c r="OWW216" s="140"/>
      <c r="OWX216" s="140"/>
      <c r="OWY216" s="140"/>
      <c r="OWZ216" s="140"/>
      <c r="OXA216" s="140"/>
      <c r="OXB216" s="140"/>
      <c r="OXC216" s="140"/>
      <c r="OXD216" s="140"/>
      <c r="OXE216" s="140"/>
      <c r="OXF216" s="140"/>
      <c r="OXG216" s="140"/>
      <c r="OXH216" s="140"/>
      <c r="OXI216" s="140"/>
      <c r="OXJ216" s="140"/>
      <c r="OXK216" s="140"/>
      <c r="OXL216" s="140"/>
      <c r="OXM216" s="140"/>
      <c r="OXN216" s="140"/>
      <c r="OXO216" s="140"/>
      <c r="OXP216" s="140"/>
      <c r="OXQ216" s="140"/>
      <c r="OXR216" s="140"/>
      <c r="OXS216" s="140"/>
      <c r="OXT216" s="140"/>
      <c r="OXU216" s="140"/>
      <c r="OXV216" s="140"/>
      <c r="OXW216" s="140"/>
      <c r="OXX216" s="140"/>
      <c r="OXY216" s="140"/>
      <c r="OXZ216" s="140"/>
      <c r="OYA216" s="140"/>
      <c r="OYB216" s="140"/>
      <c r="OYC216" s="140"/>
      <c r="OYD216" s="140"/>
      <c r="OYE216" s="140"/>
      <c r="OYF216" s="140"/>
      <c r="OYG216" s="140"/>
      <c r="OYH216" s="140"/>
      <c r="OYI216" s="140"/>
      <c r="OYJ216" s="140"/>
      <c r="OYK216" s="140"/>
      <c r="OYL216" s="140"/>
      <c r="OYM216" s="140"/>
      <c r="OYN216" s="140"/>
      <c r="OYO216" s="140"/>
      <c r="OYP216" s="140"/>
      <c r="OYQ216" s="140"/>
      <c r="OYR216" s="140"/>
      <c r="OYS216" s="140"/>
      <c r="OYT216" s="140"/>
      <c r="OYU216" s="140"/>
      <c r="OYV216" s="140"/>
      <c r="OYW216" s="140"/>
      <c r="OYX216" s="140"/>
      <c r="OYY216" s="140"/>
      <c r="OYZ216" s="140"/>
      <c r="OZA216" s="140"/>
      <c r="OZB216" s="140"/>
      <c r="OZC216" s="140"/>
      <c r="OZD216" s="140"/>
      <c r="OZE216" s="140"/>
      <c r="OZF216" s="140"/>
      <c r="OZG216" s="140"/>
      <c r="OZH216" s="140"/>
      <c r="OZI216" s="140"/>
      <c r="OZJ216" s="140"/>
      <c r="OZK216" s="140"/>
      <c r="OZL216" s="140"/>
      <c r="OZM216" s="140"/>
      <c r="OZN216" s="140"/>
      <c r="OZO216" s="140"/>
      <c r="OZP216" s="140"/>
      <c r="OZQ216" s="140"/>
      <c r="OZR216" s="140"/>
      <c r="OZS216" s="140"/>
      <c r="OZT216" s="140"/>
      <c r="OZU216" s="140"/>
      <c r="OZV216" s="140"/>
      <c r="OZW216" s="140"/>
      <c r="OZX216" s="140"/>
      <c r="OZY216" s="140"/>
      <c r="OZZ216" s="140"/>
      <c r="PAA216" s="140"/>
      <c r="PAB216" s="140"/>
      <c r="PAC216" s="140"/>
      <c r="PAD216" s="140"/>
      <c r="PAE216" s="140"/>
      <c r="PAF216" s="140"/>
      <c r="PAG216" s="140"/>
      <c r="PAH216" s="140"/>
      <c r="PAI216" s="140"/>
      <c r="PAJ216" s="140"/>
      <c r="PAK216" s="140"/>
      <c r="PAL216" s="140"/>
      <c r="PAM216" s="140"/>
      <c r="PAN216" s="140"/>
      <c r="PAO216" s="140"/>
      <c r="PAP216" s="140"/>
      <c r="PAQ216" s="140"/>
      <c r="PAR216" s="140"/>
      <c r="PAS216" s="140"/>
      <c r="PAT216" s="140"/>
      <c r="PAU216" s="140"/>
      <c r="PAV216" s="140"/>
      <c r="PAW216" s="140"/>
      <c r="PAX216" s="140"/>
      <c r="PAY216" s="140"/>
      <c r="PAZ216" s="140"/>
      <c r="PBA216" s="140"/>
      <c r="PBB216" s="140"/>
      <c r="PBC216" s="140"/>
      <c r="PBD216" s="140"/>
      <c r="PBE216" s="140"/>
      <c r="PBF216" s="140"/>
      <c r="PBG216" s="140"/>
      <c r="PBH216" s="140"/>
      <c r="PBI216" s="140"/>
      <c r="PBJ216" s="140"/>
      <c r="PBK216" s="140"/>
      <c r="PBL216" s="140"/>
      <c r="PBM216" s="140"/>
      <c r="PBN216" s="140"/>
      <c r="PBO216" s="140"/>
      <c r="PBP216" s="140"/>
      <c r="PBQ216" s="140"/>
      <c r="PBR216" s="140"/>
      <c r="PBS216" s="140"/>
      <c r="PBT216" s="140"/>
      <c r="PBU216" s="140"/>
      <c r="PBV216" s="140"/>
      <c r="PBW216" s="140"/>
      <c r="PBX216" s="140"/>
      <c r="PBY216" s="140"/>
      <c r="PBZ216" s="140"/>
      <c r="PCA216" s="140"/>
      <c r="PCB216" s="140"/>
      <c r="PCC216" s="140"/>
      <c r="PCD216" s="140"/>
      <c r="PCE216" s="140"/>
      <c r="PCF216" s="140"/>
      <c r="PCG216" s="140"/>
      <c r="PCH216" s="140"/>
      <c r="PCI216" s="140"/>
      <c r="PCJ216" s="140"/>
      <c r="PCK216" s="140"/>
      <c r="PCL216" s="140"/>
      <c r="PCM216" s="140"/>
      <c r="PCN216" s="140"/>
      <c r="PCO216" s="140"/>
      <c r="PCP216" s="140"/>
      <c r="PCQ216" s="140"/>
      <c r="PCR216" s="140"/>
      <c r="PCS216" s="140"/>
      <c r="PCT216" s="140"/>
      <c r="PCU216" s="140"/>
      <c r="PCV216" s="140"/>
      <c r="PCW216" s="140"/>
      <c r="PCX216" s="140"/>
      <c r="PCY216" s="140"/>
      <c r="PCZ216" s="140"/>
      <c r="PDA216" s="140"/>
      <c r="PDB216" s="140"/>
      <c r="PDC216" s="140"/>
      <c r="PDD216" s="140"/>
      <c r="PDE216" s="140"/>
      <c r="PDF216" s="140"/>
      <c r="PDG216" s="140"/>
      <c r="PDH216" s="140"/>
      <c r="PDI216" s="140"/>
      <c r="PDJ216" s="140"/>
      <c r="PDK216" s="140"/>
      <c r="PDL216" s="140"/>
      <c r="PDM216" s="140"/>
      <c r="PDN216" s="140"/>
      <c r="PDO216" s="140"/>
      <c r="PDP216" s="140"/>
      <c r="PDQ216" s="140"/>
      <c r="PDR216" s="140"/>
      <c r="PDS216" s="140"/>
      <c r="PDT216" s="140"/>
      <c r="PDU216" s="140"/>
      <c r="PDV216" s="140"/>
      <c r="PDW216" s="140"/>
      <c r="PDX216" s="140"/>
      <c r="PDY216" s="140"/>
      <c r="PDZ216" s="140"/>
      <c r="PEA216" s="140"/>
      <c r="PEB216" s="140"/>
      <c r="PEC216" s="140"/>
      <c r="PED216" s="140"/>
      <c r="PEE216" s="140"/>
      <c r="PEF216" s="140"/>
      <c r="PEG216" s="140"/>
      <c r="PEH216" s="140"/>
      <c r="PEI216" s="140"/>
      <c r="PEJ216" s="140"/>
      <c r="PEK216" s="140"/>
      <c r="PEL216" s="140"/>
      <c r="PEM216" s="140"/>
      <c r="PEN216" s="140"/>
      <c r="PEO216" s="140"/>
      <c r="PEP216" s="140"/>
      <c r="PEQ216" s="140"/>
      <c r="PER216" s="140"/>
      <c r="PES216" s="140"/>
      <c r="PET216" s="140"/>
      <c r="PEU216" s="140"/>
      <c r="PEV216" s="140"/>
      <c r="PEW216" s="140"/>
      <c r="PEX216" s="140"/>
      <c r="PEY216" s="140"/>
      <c r="PEZ216" s="140"/>
      <c r="PFA216" s="140"/>
      <c r="PFB216" s="140"/>
      <c r="PFC216" s="140"/>
      <c r="PFD216" s="140"/>
      <c r="PFE216" s="140"/>
      <c r="PFF216" s="140"/>
      <c r="PFG216" s="140"/>
      <c r="PFH216" s="140"/>
      <c r="PFI216" s="140"/>
      <c r="PFJ216" s="140"/>
      <c r="PFK216" s="140"/>
      <c r="PFL216" s="140"/>
      <c r="PFM216" s="140"/>
      <c r="PFN216" s="140"/>
      <c r="PFO216" s="140"/>
      <c r="PFP216" s="140"/>
      <c r="PFQ216" s="140"/>
      <c r="PFR216" s="140"/>
      <c r="PFS216" s="140"/>
      <c r="PFT216" s="140"/>
      <c r="PFU216" s="140"/>
      <c r="PFV216" s="140"/>
      <c r="PFW216" s="140"/>
      <c r="PFX216" s="140"/>
      <c r="PFY216" s="140"/>
      <c r="PFZ216" s="140"/>
      <c r="PGA216" s="140"/>
      <c r="PGB216" s="140"/>
      <c r="PGC216" s="140"/>
      <c r="PGD216" s="140"/>
      <c r="PGE216" s="140"/>
      <c r="PGF216" s="140"/>
      <c r="PGG216" s="140"/>
      <c r="PGH216" s="140"/>
      <c r="PGI216" s="140"/>
      <c r="PGJ216" s="140"/>
      <c r="PGK216" s="140"/>
      <c r="PGL216" s="140"/>
      <c r="PGM216" s="140"/>
      <c r="PGN216" s="140"/>
      <c r="PGO216" s="140"/>
      <c r="PGP216" s="140"/>
      <c r="PGQ216" s="140"/>
      <c r="PGR216" s="140"/>
      <c r="PGS216" s="140"/>
      <c r="PGT216" s="140"/>
      <c r="PGU216" s="140"/>
      <c r="PGV216" s="140"/>
      <c r="PGW216" s="140"/>
      <c r="PGX216" s="140"/>
      <c r="PGY216" s="140"/>
      <c r="PGZ216" s="140"/>
      <c r="PHA216" s="140"/>
      <c r="PHB216" s="140"/>
      <c r="PHC216" s="140"/>
      <c r="PHD216" s="140"/>
      <c r="PHE216" s="140"/>
      <c r="PHF216" s="140"/>
      <c r="PHG216" s="140"/>
      <c r="PHH216" s="140"/>
      <c r="PHI216" s="140"/>
      <c r="PHJ216" s="140"/>
      <c r="PHK216" s="140"/>
      <c r="PHL216" s="140"/>
      <c r="PHM216" s="140"/>
      <c r="PHN216" s="140"/>
      <c r="PHO216" s="140"/>
      <c r="PHP216" s="140"/>
      <c r="PHQ216" s="140"/>
      <c r="PHR216" s="140"/>
      <c r="PHS216" s="140"/>
      <c r="PHT216" s="140"/>
      <c r="PHU216" s="140"/>
      <c r="PHV216" s="140"/>
      <c r="PHW216" s="140"/>
      <c r="PHX216" s="140"/>
      <c r="PHY216" s="140"/>
      <c r="PHZ216" s="140"/>
      <c r="PIA216" s="140"/>
      <c r="PIB216" s="140"/>
      <c r="PIC216" s="140"/>
      <c r="PID216" s="140"/>
      <c r="PIE216" s="140"/>
      <c r="PIF216" s="140"/>
      <c r="PIG216" s="140"/>
      <c r="PIH216" s="140"/>
      <c r="PII216" s="140"/>
      <c r="PIJ216" s="140"/>
      <c r="PIK216" s="140"/>
      <c r="PIL216" s="140"/>
      <c r="PIM216" s="140"/>
      <c r="PIN216" s="140"/>
      <c r="PIO216" s="140"/>
      <c r="PIP216" s="140"/>
      <c r="PIQ216" s="140"/>
      <c r="PIR216" s="140"/>
      <c r="PIS216" s="140"/>
      <c r="PIT216" s="140"/>
      <c r="PIU216" s="140"/>
      <c r="PIV216" s="140"/>
      <c r="PIW216" s="140"/>
      <c r="PIX216" s="140"/>
      <c r="PIY216" s="140"/>
      <c r="PIZ216" s="140"/>
      <c r="PJA216" s="140"/>
      <c r="PJB216" s="140"/>
      <c r="PJC216" s="140"/>
      <c r="PJD216" s="140"/>
      <c r="PJE216" s="140"/>
      <c r="PJF216" s="140"/>
      <c r="PJG216" s="140"/>
      <c r="PJH216" s="140"/>
      <c r="PJI216" s="140"/>
      <c r="PJJ216" s="140"/>
      <c r="PJK216" s="140"/>
      <c r="PJL216" s="140"/>
      <c r="PJM216" s="140"/>
      <c r="PJN216" s="140"/>
      <c r="PJO216" s="140"/>
      <c r="PJP216" s="140"/>
      <c r="PJQ216" s="140"/>
      <c r="PJR216" s="140"/>
      <c r="PJS216" s="140"/>
      <c r="PJT216" s="140"/>
      <c r="PJU216" s="140"/>
      <c r="PJV216" s="140"/>
      <c r="PJW216" s="140"/>
      <c r="PJX216" s="140"/>
      <c r="PJY216" s="140"/>
      <c r="PJZ216" s="140"/>
      <c r="PKA216" s="140"/>
      <c r="PKB216" s="140"/>
      <c r="PKC216" s="140"/>
      <c r="PKD216" s="140"/>
      <c r="PKE216" s="140"/>
      <c r="PKF216" s="140"/>
      <c r="PKG216" s="140"/>
      <c r="PKH216" s="140"/>
      <c r="PKI216" s="140"/>
      <c r="PKJ216" s="140"/>
      <c r="PKK216" s="140"/>
      <c r="PKL216" s="140"/>
      <c r="PKM216" s="140"/>
      <c r="PKN216" s="140"/>
      <c r="PKO216" s="140"/>
      <c r="PKP216" s="140"/>
      <c r="PKQ216" s="140"/>
      <c r="PKR216" s="140"/>
      <c r="PKS216" s="140"/>
      <c r="PKT216" s="140"/>
      <c r="PKU216" s="140"/>
      <c r="PKV216" s="140"/>
      <c r="PKW216" s="140"/>
      <c r="PKX216" s="140"/>
      <c r="PKY216" s="140"/>
      <c r="PKZ216" s="140"/>
      <c r="PLA216" s="140"/>
      <c r="PLB216" s="140"/>
      <c r="PLC216" s="140"/>
      <c r="PLD216" s="140"/>
      <c r="PLE216" s="140"/>
      <c r="PLF216" s="140"/>
      <c r="PLG216" s="140"/>
      <c r="PLH216" s="140"/>
      <c r="PLI216" s="140"/>
      <c r="PLJ216" s="140"/>
      <c r="PLK216" s="140"/>
      <c r="PLL216" s="140"/>
      <c r="PLM216" s="140"/>
      <c r="PLN216" s="140"/>
      <c r="PLO216" s="140"/>
      <c r="PLP216" s="140"/>
      <c r="PLQ216" s="140"/>
      <c r="PLR216" s="140"/>
      <c r="PLS216" s="140"/>
      <c r="PLT216" s="140"/>
      <c r="PLU216" s="140"/>
      <c r="PLV216" s="140"/>
      <c r="PLW216" s="140"/>
      <c r="PLX216" s="140"/>
      <c r="PLY216" s="140"/>
      <c r="PLZ216" s="140"/>
      <c r="PMA216" s="140"/>
      <c r="PMB216" s="140"/>
      <c r="PMC216" s="140"/>
      <c r="PMD216" s="140"/>
      <c r="PME216" s="140"/>
      <c r="PMF216" s="140"/>
      <c r="PMG216" s="140"/>
      <c r="PMH216" s="140"/>
      <c r="PMI216" s="140"/>
      <c r="PMJ216" s="140"/>
      <c r="PMK216" s="140"/>
      <c r="PML216" s="140"/>
      <c r="PMM216" s="140"/>
      <c r="PMN216" s="140"/>
      <c r="PMO216" s="140"/>
      <c r="PMP216" s="140"/>
      <c r="PMQ216" s="140"/>
      <c r="PMR216" s="140"/>
      <c r="PMS216" s="140"/>
      <c r="PMT216" s="140"/>
      <c r="PMU216" s="140"/>
      <c r="PMV216" s="140"/>
      <c r="PMW216" s="140"/>
      <c r="PMX216" s="140"/>
      <c r="PMY216" s="140"/>
      <c r="PMZ216" s="140"/>
      <c r="PNA216" s="140"/>
      <c r="PNB216" s="140"/>
      <c r="PNC216" s="140"/>
      <c r="PND216" s="140"/>
      <c r="PNE216" s="140"/>
      <c r="PNF216" s="140"/>
      <c r="PNG216" s="140"/>
      <c r="PNH216" s="140"/>
      <c r="PNI216" s="140"/>
      <c r="PNJ216" s="140"/>
      <c r="PNK216" s="140"/>
      <c r="PNL216" s="140"/>
      <c r="PNM216" s="140"/>
      <c r="PNN216" s="140"/>
      <c r="PNO216" s="140"/>
      <c r="PNP216" s="140"/>
      <c r="PNQ216" s="140"/>
      <c r="PNR216" s="140"/>
      <c r="PNS216" s="140"/>
      <c r="PNT216" s="140"/>
      <c r="PNU216" s="140"/>
      <c r="PNV216" s="140"/>
      <c r="PNW216" s="140"/>
      <c r="PNX216" s="140"/>
      <c r="PNY216" s="140"/>
      <c r="PNZ216" s="140"/>
      <c r="POA216" s="140"/>
      <c r="POB216" s="140"/>
      <c r="POC216" s="140"/>
      <c r="POD216" s="140"/>
      <c r="POE216" s="140"/>
      <c r="POF216" s="140"/>
      <c r="POG216" s="140"/>
      <c r="POH216" s="140"/>
      <c r="POI216" s="140"/>
      <c r="POJ216" s="140"/>
      <c r="POK216" s="140"/>
      <c r="POL216" s="140"/>
      <c r="POM216" s="140"/>
      <c r="PON216" s="140"/>
      <c r="POO216" s="140"/>
      <c r="POP216" s="140"/>
      <c r="POQ216" s="140"/>
      <c r="POR216" s="140"/>
      <c r="POS216" s="140"/>
      <c r="POT216" s="140"/>
      <c r="POU216" s="140"/>
      <c r="POV216" s="140"/>
      <c r="POW216" s="140"/>
      <c r="POX216" s="140"/>
      <c r="POY216" s="140"/>
      <c r="POZ216" s="140"/>
      <c r="PPA216" s="140"/>
      <c r="PPB216" s="140"/>
      <c r="PPC216" s="140"/>
      <c r="PPD216" s="140"/>
      <c r="PPE216" s="140"/>
      <c r="PPF216" s="140"/>
      <c r="PPG216" s="140"/>
      <c r="PPH216" s="140"/>
      <c r="PPI216" s="140"/>
      <c r="PPJ216" s="140"/>
      <c r="PPK216" s="140"/>
      <c r="PPL216" s="140"/>
      <c r="PPM216" s="140"/>
      <c r="PPN216" s="140"/>
      <c r="PPO216" s="140"/>
      <c r="PPP216" s="140"/>
      <c r="PPQ216" s="140"/>
      <c r="PPR216" s="140"/>
      <c r="PPS216" s="140"/>
      <c r="PPT216" s="140"/>
      <c r="PPU216" s="140"/>
      <c r="PPV216" s="140"/>
      <c r="PPW216" s="140"/>
      <c r="PPX216" s="140"/>
      <c r="PPY216" s="140"/>
      <c r="PPZ216" s="140"/>
      <c r="PQA216" s="140"/>
      <c r="PQB216" s="140"/>
      <c r="PQC216" s="140"/>
      <c r="PQD216" s="140"/>
      <c r="PQE216" s="140"/>
      <c r="PQF216" s="140"/>
      <c r="PQG216" s="140"/>
      <c r="PQH216" s="140"/>
      <c r="PQI216" s="140"/>
      <c r="PQJ216" s="140"/>
      <c r="PQK216" s="140"/>
      <c r="PQL216" s="140"/>
      <c r="PQM216" s="140"/>
      <c r="PQN216" s="140"/>
      <c r="PQO216" s="140"/>
      <c r="PQP216" s="140"/>
      <c r="PQQ216" s="140"/>
      <c r="PQR216" s="140"/>
      <c r="PQS216" s="140"/>
      <c r="PQT216" s="140"/>
      <c r="PQU216" s="140"/>
      <c r="PQV216" s="140"/>
      <c r="PQW216" s="140"/>
      <c r="PQX216" s="140"/>
      <c r="PQY216" s="140"/>
      <c r="PQZ216" s="140"/>
      <c r="PRA216" s="140"/>
      <c r="PRB216" s="140"/>
      <c r="PRC216" s="140"/>
      <c r="PRD216" s="140"/>
      <c r="PRE216" s="140"/>
      <c r="PRF216" s="140"/>
      <c r="PRG216" s="140"/>
      <c r="PRH216" s="140"/>
      <c r="PRI216" s="140"/>
      <c r="PRJ216" s="140"/>
      <c r="PRK216" s="140"/>
      <c r="PRL216" s="140"/>
      <c r="PRM216" s="140"/>
      <c r="PRN216" s="140"/>
      <c r="PRO216" s="140"/>
      <c r="PRP216" s="140"/>
      <c r="PRQ216" s="140"/>
      <c r="PRR216" s="140"/>
      <c r="PRS216" s="140"/>
      <c r="PRT216" s="140"/>
      <c r="PRU216" s="140"/>
      <c r="PRV216" s="140"/>
      <c r="PRW216" s="140"/>
      <c r="PRX216" s="140"/>
      <c r="PRY216" s="140"/>
      <c r="PRZ216" s="140"/>
      <c r="PSA216" s="140"/>
      <c r="PSB216" s="140"/>
      <c r="PSC216" s="140"/>
      <c r="PSD216" s="140"/>
      <c r="PSE216" s="140"/>
      <c r="PSF216" s="140"/>
      <c r="PSG216" s="140"/>
      <c r="PSH216" s="140"/>
      <c r="PSI216" s="140"/>
      <c r="PSJ216" s="140"/>
      <c r="PSK216" s="140"/>
      <c r="PSL216" s="140"/>
      <c r="PSM216" s="140"/>
      <c r="PSN216" s="140"/>
      <c r="PSO216" s="140"/>
      <c r="PSP216" s="140"/>
      <c r="PSQ216" s="140"/>
      <c r="PSR216" s="140"/>
      <c r="PSS216" s="140"/>
      <c r="PST216" s="140"/>
      <c r="PSU216" s="140"/>
      <c r="PSV216" s="140"/>
      <c r="PSW216" s="140"/>
      <c r="PSX216" s="140"/>
      <c r="PSY216" s="140"/>
      <c r="PSZ216" s="140"/>
      <c r="PTA216" s="140"/>
      <c r="PTB216" s="140"/>
      <c r="PTC216" s="140"/>
      <c r="PTD216" s="140"/>
      <c r="PTE216" s="140"/>
      <c r="PTF216" s="140"/>
      <c r="PTG216" s="140"/>
      <c r="PTH216" s="140"/>
      <c r="PTI216" s="140"/>
      <c r="PTJ216" s="140"/>
      <c r="PTK216" s="140"/>
      <c r="PTL216" s="140"/>
      <c r="PTM216" s="140"/>
      <c r="PTN216" s="140"/>
      <c r="PTO216" s="140"/>
      <c r="PTP216" s="140"/>
      <c r="PTQ216" s="140"/>
      <c r="PTR216" s="140"/>
      <c r="PTS216" s="140"/>
      <c r="PTT216" s="140"/>
      <c r="PTU216" s="140"/>
      <c r="PTV216" s="140"/>
      <c r="PTW216" s="140"/>
      <c r="PTX216" s="140"/>
      <c r="PTY216" s="140"/>
      <c r="PTZ216" s="140"/>
      <c r="PUA216" s="140"/>
      <c r="PUB216" s="140"/>
      <c r="PUC216" s="140"/>
      <c r="PUD216" s="140"/>
      <c r="PUE216" s="140"/>
      <c r="PUF216" s="140"/>
      <c r="PUG216" s="140"/>
      <c r="PUH216" s="140"/>
      <c r="PUI216" s="140"/>
      <c r="PUJ216" s="140"/>
      <c r="PUK216" s="140"/>
      <c r="PUL216" s="140"/>
      <c r="PUM216" s="140"/>
      <c r="PUN216" s="140"/>
      <c r="PUO216" s="140"/>
      <c r="PUP216" s="140"/>
      <c r="PUQ216" s="140"/>
      <c r="PUR216" s="140"/>
      <c r="PUS216" s="140"/>
      <c r="PUT216" s="140"/>
      <c r="PUU216" s="140"/>
      <c r="PUV216" s="140"/>
      <c r="PUW216" s="140"/>
      <c r="PUX216" s="140"/>
      <c r="PUY216" s="140"/>
      <c r="PUZ216" s="140"/>
      <c r="PVA216" s="140"/>
      <c r="PVB216" s="140"/>
      <c r="PVC216" s="140"/>
      <c r="PVD216" s="140"/>
      <c r="PVE216" s="140"/>
      <c r="PVF216" s="140"/>
      <c r="PVG216" s="140"/>
      <c r="PVH216" s="140"/>
      <c r="PVI216" s="140"/>
      <c r="PVJ216" s="140"/>
      <c r="PVK216" s="140"/>
      <c r="PVL216" s="140"/>
      <c r="PVM216" s="140"/>
      <c r="PVN216" s="140"/>
      <c r="PVO216" s="140"/>
      <c r="PVP216" s="140"/>
      <c r="PVQ216" s="140"/>
      <c r="PVR216" s="140"/>
      <c r="PVS216" s="140"/>
      <c r="PVT216" s="140"/>
      <c r="PVU216" s="140"/>
      <c r="PVV216" s="140"/>
      <c r="PVW216" s="140"/>
      <c r="PVX216" s="140"/>
      <c r="PVY216" s="140"/>
      <c r="PVZ216" s="140"/>
      <c r="PWA216" s="140"/>
      <c r="PWB216" s="140"/>
      <c r="PWC216" s="140"/>
      <c r="PWD216" s="140"/>
      <c r="PWE216" s="140"/>
      <c r="PWF216" s="140"/>
      <c r="PWG216" s="140"/>
      <c r="PWH216" s="140"/>
      <c r="PWI216" s="140"/>
      <c r="PWJ216" s="140"/>
      <c r="PWK216" s="140"/>
      <c r="PWL216" s="140"/>
      <c r="PWM216" s="140"/>
      <c r="PWN216" s="140"/>
      <c r="PWO216" s="140"/>
      <c r="PWP216" s="140"/>
      <c r="PWQ216" s="140"/>
      <c r="PWR216" s="140"/>
      <c r="PWS216" s="140"/>
      <c r="PWT216" s="140"/>
      <c r="PWU216" s="140"/>
      <c r="PWV216" s="140"/>
      <c r="PWW216" s="140"/>
      <c r="PWX216" s="140"/>
      <c r="PWY216" s="140"/>
      <c r="PWZ216" s="140"/>
      <c r="PXA216" s="140"/>
      <c r="PXB216" s="140"/>
      <c r="PXC216" s="140"/>
      <c r="PXD216" s="140"/>
      <c r="PXE216" s="140"/>
      <c r="PXF216" s="140"/>
      <c r="PXG216" s="140"/>
      <c r="PXH216" s="140"/>
      <c r="PXI216" s="140"/>
      <c r="PXJ216" s="140"/>
      <c r="PXK216" s="140"/>
      <c r="PXL216" s="140"/>
      <c r="PXM216" s="140"/>
      <c r="PXN216" s="140"/>
      <c r="PXO216" s="140"/>
      <c r="PXP216" s="140"/>
      <c r="PXQ216" s="140"/>
      <c r="PXR216" s="140"/>
      <c r="PXS216" s="140"/>
      <c r="PXT216" s="140"/>
      <c r="PXU216" s="140"/>
      <c r="PXV216" s="140"/>
      <c r="PXW216" s="140"/>
      <c r="PXX216" s="140"/>
      <c r="PXY216" s="140"/>
      <c r="PXZ216" s="140"/>
      <c r="PYA216" s="140"/>
      <c r="PYB216" s="140"/>
      <c r="PYC216" s="140"/>
      <c r="PYD216" s="140"/>
      <c r="PYE216" s="140"/>
      <c r="PYF216" s="140"/>
      <c r="PYG216" s="140"/>
      <c r="PYH216" s="140"/>
      <c r="PYI216" s="140"/>
      <c r="PYJ216" s="140"/>
      <c r="PYK216" s="140"/>
      <c r="PYL216" s="140"/>
      <c r="PYM216" s="140"/>
      <c r="PYN216" s="140"/>
      <c r="PYO216" s="140"/>
      <c r="PYP216" s="140"/>
      <c r="PYQ216" s="140"/>
      <c r="PYR216" s="140"/>
      <c r="PYS216" s="140"/>
      <c r="PYT216" s="140"/>
      <c r="PYU216" s="140"/>
      <c r="PYV216" s="140"/>
      <c r="PYW216" s="140"/>
      <c r="PYX216" s="140"/>
      <c r="PYY216" s="140"/>
      <c r="PYZ216" s="140"/>
      <c r="PZA216" s="140"/>
      <c r="PZB216" s="140"/>
      <c r="PZC216" s="140"/>
      <c r="PZD216" s="140"/>
      <c r="PZE216" s="140"/>
      <c r="PZF216" s="140"/>
      <c r="PZG216" s="140"/>
      <c r="PZH216" s="140"/>
      <c r="PZI216" s="140"/>
      <c r="PZJ216" s="140"/>
      <c r="PZK216" s="140"/>
      <c r="PZL216" s="140"/>
      <c r="PZM216" s="140"/>
      <c r="PZN216" s="140"/>
      <c r="PZO216" s="140"/>
      <c r="PZP216" s="140"/>
      <c r="PZQ216" s="140"/>
      <c r="PZR216" s="140"/>
      <c r="PZS216" s="140"/>
      <c r="PZT216" s="140"/>
      <c r="PZU216" s="140"/>
      <c r="PZV216" s="140"/>
      <c r="PZW216" s="140"/>
      <c r="PZX216" s="140"/>
      <c r="PZY216" s="140"/>
      <c r="PZZ216" s="140"/>
      <c r="QAA216" s="140"/>
      <c r="QAB216" s="140"/>
      <c r="QAC216" s="140"/>
      <c r="QAD216" s="140"/>
      <c r="QAE216" s="140"/>
      <c r="QAF216" s="140"/>
      <c r="QAG216" s="140"/>
      <c r="QAH216" s="140"/>
      <c r="QAI216" s="140"/>
      <c r="QAJ216" s="140"/>
      <c r="QAK216" s="140"/>
      <c r="QAL216" s="140"/>
      <c r="QAM216" s="140"/>
      <c r="QAN216" s="140"/>
      <c r="QAO216" s="140"/>
      <c r="QAP216" s="140"/>
      <c r="QAQ216" s="140"/>
      <c r="QAR216" s="140"/>
      <c r="QAS216" s="140"/>
      <c r="QAT216" s="140"/>
      <c r="QAU216" s="140"/>
      <c r="QAV216" s="140"/>
      <c r="QAW216" s="140"/>
      <c r="QAX216" s="140"/>
      <c r="QAY216" s="140"/>
      <c r="QAZ216" s="140"/>
      <c r="QBA216" s="140"/>
      <c r="QBB216" s="140"/>
      <c r="QBC216" s="140"/>
      <c r="QBD216" s="140"/>
      <c r="QBE216" s="140"/>
      <c r="QBF216" s="140"/>
      <c r="QBG216" s="140"/>
      <c r="QBH216" s="140"/>
      <c r="QBI216" s="140"/>
      <c r="QBJ216" s="140"/>
      <c r="QBK216" s="140"/>
      <c r="QBL216" s="140"/>
      <c r="QBM216" s="140"/>
      <c r="QBN216" s="140"/>
      <c r="QBO216" s="140"/>
      <c r="QBP216" s="140"/>
      <c r="QBQ216" s="140"/>
      <c r="QBR216" s="140"/>
      <c r="QBS216" s="140"/>
      <c r="QBT216" s="140"/>
      <c r="QBU216" s="140"/>
      <c r="QBV216" s="140"/>
      <c r="QBW216" s="140"/>
      <c r="QBX216" s="140"/>
      <c r="QBY216" s="140"/>
      <c r="QBZ216" s="140"/>
      <c r="QCA216" s="140"/>
      <c r="QCB216" s="140"/>
      <c r="QCC216" s="140"/>
      <c r="QCD216" s="140"/>
      <c r="QCE216" s="140"/>
      <c r="QCF216" s="140"/>
      <c r="QCG216" s="140"/>
      <c r="QCH216" s="140"/>
      <c r="QCI216" s="140"/>
      <c r="QCJ216" s="140"/>
      <c r="QCK216" s="140"/>
      <c r="QCL216" s="140"/>
      <c r="QCM216" s="140"/>
      <c r="QCN216" s="140"/>
      <c r="QCO216" s="140"/>
      <c r="QCP216" s="140"/>
      <c r="QCQ216" s="140"/>
      <c r="QCR216" s="140"/>
      <c r="QCS216" s="140"/>
      <c r="QCT216" s="140"/>
      <c r="QCU216" s="140"/>
      <c r="QCV216" s="140"/>
      <c r="QCW216" s="140"/>
      <c r="QCX216" s="140"/>
      <c r="QCY216" s="140"/>
      <c r="QCZ216" s="140"/>
      <c r="QDA216" s="140"/>
      <c r="QDB216" s="140"/>
      <c r="QDC216" s="140"/>
      <c r="QDD216" s="140"/>
      <c r="QDE216" s="140"/>
      <c r="QDF216" s="140"/>
      <c r="QDG216" s="140"/>
      <c r="QDH216" s="140"/>
      <c r="QDI216" s="140"/>
      <c r="QDJ216" s="140"/>
      <c r="QDK216" s="140"/>
      <c r="QDL216" s="140"/>
      <c r="QDM216" s="140"/>
      <c r="QDN216" s="140"/>
      <c r="QDO216" s="140"/>
      <c r="QDP216" s="140"/>
      <c r="QDQ216" s="140"/>
      <c r="QDR216" s="140"/>
      <c r="QDS216" s="140"/>
      <c r="QDT216" s="140"/>
      <c r="QDU216" s="140"/>
      <c r="QDV216" s="140"/>
      <c r="QDW216" s="140"/>
      <c r="QDX216" s="140"/>
      <c r="QDY216" s="140"/>
      <c r="QDZ216" s="140"/>
      <c r="QEA216" s="140"/>
      <c r="QEB216" s="140"/>
      <c r="QEC216" s="140"/>
      <c r="QED216" s="140"/>
      <c r="QEE216" s="140"/>
      <c r="QEF216" s="140"/>
      <c r="QEG216" s="140"/>
      <c r="QEH216" s="140"/>
      <c r="QEI216" s="140"/>
      <c r="QEJ216" s="140"/>
      <c r="QEK216" s="140"/>
      <c r="QEL216" s="140"/>
      <c r="QEM216" s="140"/>
      <c r="QEN216" s="140"/>
      <c r="QEO216" s="140"/>
      <c r="QEP216" s="140"/>
      <c r="QEQ216" s="140"/>
      <c r="QER216" s="140"/>
      <c r="QES216" s="140"/>
      <c r="QET216" s="140"/>
      <c r="QEU216" s="140"/>
      <c r="QEV216" s="140"/>
      <c r="QEW216" s="140"/>
      <c r="QEX216" s="140"/>
      <c r="QEY216" s="140"/>
      <c r="QEZ216" s="140"/>
      <c r="QFA216" s="140"/>
      <c r="QFB216" s="140"/>
      <c r="QFC216" s="140"/>
      <c r="QFD216" s="140"/>
      <c r="QFE216" s="140"/>
      <c r="QFF216" s="140"/>
      <c r="QFG216" s="140"/>
      <c r="QFH216" s="140"/>
      <c r="QFI216" s="140"/>
      <c r="QFJ216" s="140"/>
      <c r="QFK216" s="140"/>
      <c r="QFL216" s="140"/>
      <c r="QFM216" s="140"/>
      <c r="QFN216" s="140"/>
      <c r="QFO216" s="140"/>
      <c r="QFP216" s="140"/>
      <c r="QFQ216" s="140"/>
      <c r="QFR216" s="140"/>
      <c r="QFS216" s="140"/>
      <c r="QFT216" s="140"/>
      <c r="QFU216" s="140"/>
      <c r="QFV216" s="140"/>
      <c r="QFW216" s="140"/>
      <c r="QFX216" s="140"/>
      <c r="QFY216" s="140"/>
      <c r="QFZ216" s="140"/>
      <c r="QGA216" s="140"/>
      <c r="QGB216" s="140"/>
      <c r="QGC216" s="140"/>
      <c r="QGD216" s="140"/>
      <c r="QGE216" s="140"/>
      <c r="QGF216" s="140"/>
      <c r="QGG216" s="140"/>
      <c r="QGH216" s="140"/>
      <c r="QGI216" s="140"/>
      <c r="QGJ216" s="140"/>
      <c r="QGK216" s="140"/>
      <c r="QGL216" s="140"/>
      <c r="QGM216" s="140"/>
      <c r="QGN216" s="140"/>
      <c r="QGO216" s="140"/>
      <c r="QGP216" s="140"/>
      <c r="QGQ216" s="140"/>
      <c r="QGR216" s="140"/>
      <c r="QGS216" s="140"/>
      <c r="QGT216" s="140"/>
      <c r="QGU216" s="140"/>
      <c r="QGV216" s="140"/>
      <c r="QGW216" s="140"/>
      <c r="QGX216" s="140"/>
      <c r="QGY216" s="140"/>
      <c r="QGZ216" s="140"/>
      <c r="QHA216" s="140"/>
      <c r="QHB216" s="140"/>
      <c r="QHC216" s="140"/>
      <c r="QHD216" s="140"/>
      <c r="QHE216" s="140"/>
      <c r="QHF216" s="140"/>
      <c r="QHG216" s="140"/>
      <c r="QHH216" s="140"/>
      <c r="QHI216" s="140"/>
      <c r="QHJ216" s="140"/>
      <c r="QHK216" s="140"/>
      <c r="QHL216" s="140"/>
      <c r="QHM216" s="140"/>
      <c r="QHN216" s="140"/>
      <c r="QHO216" s="140"/>
      <c r="QHP216" s="140"/>
      <c r="QHQ216" s="140"/>
      <c r="QHR216" s="140"/>
      <c r="QHS216" s="140"/>
      <c r="QHT216" s="140"/>
      <c r="QHU216" s="140"/>
      <c r="QHV216" s="140"/>
      <c r="QHW216" s="140"/>
      <c r="QHX216" s="140"/>
      <c r="QHY216" s="140"/>
      <c r="QHZ216" s="140"/>
      <c r="QIA216" s="140"/>
      <c r="QIB216" s="140"/>
      <c r="QIC216" s="140"/>
      <c r="QID216" s="140"/>
      <c r="QIE216" s="140"/>
      <c r="QIF216" s="140"/>
      <c r="QIG216" s="140"/>
      <c r="QIH216" s="140"/>
      <c r="QII216" s="140"/>
      <c r="QIJ216" s="140"/>
      <c r="QIK216" s="140"/>
      <c r="QIL216" s="140"/>
      <c r="QIM216" s="140"/>
      <c r="QIN216" s="140"/>
      <c r="QIO216" s="140"/>
      <c r="QIP216" s="140"/>
      <c r="QIQ216" s="140"/>
      <c r="QIR216" s="140"/>
      <c r="QIS216" s="140"/>
      <c r="QIT216" s="140"/>
      <c r="QIU216" s="140"/>
      <c r="QIV216" s="140"/>
      <c r="QIW216" s="140"/>
      <c r="QIX216" s="140"/>
      <c r="QIY216" s="140"/>
      <c r="QIZ216" s="140"/>
      <c r="QJA216" s="140"/>
      <c r="QJB216" s="140"/>
      <c r="QJC216" s="140"/>
      <c r="QJD216" s="140"/>
      <c r="QJE216" s="140"/>
      <c r="QJF216" s="140"/>
      <c r="QJG216" s="140"/>
      <c r="QJH216" s="140"/>
      <c r="QJI216" s="140"/>
      <c r="QJJ216" s="140"/>
      <c r="QJK216" s="140"/>
      <c r="QJL216" s="140"/>
      <c r="QJM216" s="140"/>
      <c r="QJN216" s="140"/>
      <c r="QJO216" s="140"/>
      <c r="QJP216" s="140"/>
      <c r="QJQ216" s="140"/>
      <c r="QJR216" s="140"/>
      <c r="QJS216" s="140"/>
      <c r="QJT216" s="140"/>
      <c r="QJU216" s="140"/>
      <c r="QJV216" s="140"/>
      <c r="QJW216" s="140"/>
      <c r="QJX216" s="140"/>
      <c r="QJY216" s="140"/>
      <c r="QJZ216" s="140"/>
      <c r="QKA216" s="140"/>
      <c r="QKB216" s="140"/>
      <c r="QKC216" s="140"/>
      <c r="QKD216" s="140"/>
      <c r="QKE216" s="140"/>
      <c r="QKF216" s="140"/>
      <c r="QKG216" s="140"/>
      <c r="QKH216" s="140"/>
      <c r="QKI216" s="140"/>
      <c r="QKJ216" s="140"/>
      <c r="QKK216" s="140"/>
      <c r="QKL216" s="140"/>
      <c r="QKM216" s="140"/>
      <c r="QKN216" s="140"/>
      <c r="QKO216" s="140"/>
      <c r="QKP216" s="140"/>
      <c r="QKQ216" s="140"/>
      <c r="QKR216" s="140"/>
      <c r="QKS216" s="140"/>
      <c r="QKT216" s="140"/>
      <c r="QKU216" s="140"/>
      <c r="QKV216" s="140"/>
      <c r="QKW216" s="140"/>
      <c r="QKX216" s="140"/>
      <c r="QKY216" s="140"/>
      <c r="QKZ216" s="140"/>
      <c r="QLA216" s="140"/>
      <c r="QLB216" s="140"/>
      <c r="QLC216" s="140"/>
      <c r="QLD216" s="140"/>
      <c r="QLE216" s="140"/>
      <c r="QLF216" s="140"/>
      <c r="QLG216" s="140"/>
      <c r="QLH216" s="140"/>
      <c r="QLI216" s="140"/>
      <c r="QLJ216" s="140"/>
      <c r="QLK216" s="140"/>
      <c r="QLL216" s="140"/>
      <c r="QLM216" s="140"/>
      <c r="QLN216" s="140"/>
      <c r="QLO216" s="140"/>
      <c r="QLP216" s="140"/>
      <c r="QLQ216" s="140"/>
      <c r="QLR216" s="140"/>
      <c r="QLS216" s="140"/>
      <c r="QLT216" s="140"/>
      <c r="QLU216" s="140"/>
      <c r="QLV216" s="140"/>
      <c r="QLW216" s="140"/>
      <c r="QLX216" s="140"/>
      <c r="QLY216" s="140"/>
      <c r="QLZ216" s="140"/>
      <c r="QMA216" s="140"/>
      <c r="QMB216" s="140"/>
      <c r="QMC216" s="140"/>
      <c r="QMD216" s="140"/>
      <c r="QME216" s="140"/>
      <c r="QMF216" s="140"/>
      <c r="QMG216" s="140"/>
      <c r="QMH216" s="140"/>
      <c r="QMI216" s="140"/>
      <c r="QMJ216" s="140"/>
      <c r="QMK216" s="140"/>
      <c r="QML216" s="140"/>
      <c r="QMM216" s="140"/>
      <c r="QMN216" s="140"/>
      <c r="QMO216" s="140"/>
      <c r="QMP216" s="140"/>
      <c r="QMQ216" s="140"/>
      <c r="QMR216" s="140"/>
      <c r="QMS216" s="140"/>
      <c r="QMT216" s="140"/>
      <c r="QMU216" s="140"/>
      <c r="QMV216" s="140"/>
      <c r="QMW216" s="140"/>
      <c r="QMX216" s="140"/>
      <c r="QMY216" s="140"/>
      <c r="QMZ216" s="140"/>
      <c r="QNA216" s="140"/>
      <c r="QNB216" s="140"/>
      <c r="QNC216" s="140"/>
      <c r="QND216" s="140"/>
      <c r="QNE216" s="140"/>
      <c r="QNF216" s="140"/>
      <c r="QNG216" s="140"/>
      <c r="QNH216" s="140"/>
      <c r="QNI216" s="140"/>
      <c r="QNJ216" s="140"/>
      <c r="QNK216" s="140"/>
      <c r="QNL216" s="140"/>
      <c r="QNM216" s="140"/>
      <c r="QNN216" s="140"/>
      <c r="QNO216" s="140"/>
      <c r="QNP216" s="140"/>
      <c r="QNQ216" s="140"/>
      <c r="QNR216" s="140"/>
      <c r="QNS216" s="140"/>
      <c r="QNT216" s="140"/>
      <c r="QNU216" s="140"/>
      <c r="QNV216" s="140"/>
      <c r="QNW216" s="140"/>
      <c r="QNX216" s="140"/>
      <c r="QNY216" s="140"/>
      <c r="QNZ216" s="140"/>
      <c r="QOA216" s="140"/>
      <c r="QOB216" s="140"/>
      <c r="QOC216" s="140"/>
      <c r="QOD216" s="140"/>
      <c r="QOE216" s="140"/>
      <c r="QOF216" s="140"/>
      <c r="QOG216" s="140"/>
      <c r="QOH216" s="140"/>
      <c r="QOI216" s="140"/>
      <c r="QOJ216" s="140"/>
      <c r="QOK216" s="140"/>
      <c r="QOL216" s="140"/>
      <c r="QOM216" s="140"/>
      <c r="QON216" s="140"/>
      <c r="QOO216" s="140"/>
      <c r="QOP216" s="140"/>
      <c r="QOQ216" s="140"/>
      <c r="QOR216" s="140"/>
      <c r="QOS216" s="140"/>
      <c r="QOT216" s="140"/>
      <c r="QOU216" s="140"/>
      <c r="QOV216" s="140"/>
      <c r="QOW216" s="140"/>
      <c r="QOX216" s="140"/>
      <c r="QOY216" s="140"/>
      <c r="QOZ216" s="140"/>
      <c r="QPA216" s="140"/>
      <c r="QPB216" s="140"/>
      <c r="QPC216" s="140"/>
      <c r="QPD216" s="140"/>
      <c r="QPE216" s="140"/>
      <c r="QPF216" s="140"/>
      <c r="QPG216" s="140"/>
      <c r="QPH216" s="140"/>
      <c r="QPI216" s="140"/>
      <c r="QPJ216" s="140"/>
      <c r="QPK216" s="140"/>
      <c r="QPL216" s="140"/>
      <c r="QPM216" s="140"/>
      <c r="QPN216" s="140"/>
      <c r="QPO216" s="140"/>
      <c r="QPP216" s="140"/>
      <c r="QPQ216" s="140"/>
      <c r="QPR216" s="140"/>
      <c r="QPS216" s="140"/>
      <c r="QPT216" s="140"/>
      <c r="QPU216" s="140"/>
      <c r="QPV216" s="140"/>
      <c r="QPW216" s="140"/>
      <c r="QPX216" s="140"/>
      <c r="QPY216" s="140"/>
      <c r="QPZ216" s="140"/>
      <c r="QQA216" s="140"/>
      <c r="QQB216" s="140"/>
      <c r="QQC216" s="140"/>
      <c r="QQD216" s="140"/>
      <c r="QQE216" s="140"/>
      <c r="QQF216" s="140"/>
      <c r="QQG216" s="140"/>
      <c r="QQH216" s="140"/>
      <c r="QQI216" s="140"/>
      <c r="QQJ216" s="140"/>
      <c r="QQK216" s="140"/>
      <c r="QQL216" s="140"/>
      <c r="QQM216" s="140"/>
      <c r="QQN216" s="140"/>
      <c r="QQO216" s="140"/>
      <c r="QQP216" s="140"/>
      <c r="QQQ216" s="140"/>
      <c r="QQR216" s="140"/>
      <c r="QQS216" s="140"/>
      <c r="QQT216" s="140"/>
      <c r="QQU216" s="140"/>
      <c r="QQV216" s="140"/>
      <c r="QQW216" s="140"/>
      <c r="QQX216" s="140"/>
      <c r="QQY216" s="140"/>
      <c r="QQZ216" s="140"/>
      <c r="QRA216" s="140"/>
      <c r="QRB216" s="140"/>
      <c r="QRC216" s="140"/>
      <c r="QRD216" s="140"/>
      <c r="QRE216" s="140"/>
      <c r="QRF216" s="140"/>
      <c r="QRG216" s="140"/>
      <c r="QRH216" s="140"/>
      <c r="QRI216" s="140"/>
      <c r="QRJ216" s="140"/>
      <c r="QRK216" s="140"/>
      <c r="QRL216" s="140"/>
      <c r="QRM216" s="140"/>
      <c r="QRN216" s="140"/>
      <c r="QRO216" s="140"/>
      <c r="QRP216" s="140"/>
      <c r="QRQ216" s="140"/>
      <c r="QRR216" s="140"/>
      <c r="QRS216" s="140"/>
      <c r="QRT216" s="140"/>
      <c r="QRU216" s="140"/>
      <c r="QRV216" s="140"/>
      <c r="QRW216" s="140"/>
      <c r="QRX216" s="140"/>
      <c r="QRY216" s="140"/>
      <c r="QRZ216" s="140"/>
      <c r="QSA216" s="140"/>
      <c r="QSB216" s="140"/>
      <c r="QSC216" s="140"/>
      <c r="QSD216" s="140"/>
      <c r="QSE216" s="140"/>
      <c r="QSF216" s="140"/>
      <c r="QSG216" s="140"/>
      <c r="QSH216" s="140"/>
      <c r="QSI216" s="140"/>
      <c r="QSJ216" s="140"/>
      <c r="QSK216" s="140"/>
      <c r="QSL216" s="140"/>
      <c r="QSM216" s="140"/>
      <c r="QSN216" s="140"/>
      <c r="QSO216" s="140"/>
      <c r="QSP216" s="140"/>
      <c r="QSQ216" s="140"/>
      <c r="QSR216" s="140"/>
      <c r="QSS216" s="140"/>
      <c r="QST216" s="140"/>
      <c r="QSU216" s="140"/>
      <c r="QSV216" s="140"/>
      <c r="QSW216" s="140"/>
      <c r="QSX216" s="140"/>
      <c r="QSY216" s="140"/>
      <c r="QSZ216" s="140"/>
      <c r="QTA216" s="140"/>
      <c r="QTB216" s="140"/>
      <c r="QTC216" s="140"/>
      <c r="QTD216" s="140"/>
      <c r="QTE216" s="140"/>
      <c r="QTF216" s="140"/>
      <c r="QTG216" s="140"/>
      <c r="QTH216" s="140"/>
      <c r="QTI216" s="140"/>
      <c r="QTJ216" s="140"/>
      <c r="QTK216" s="140"/>
      <c r="QTL216" s="140"/>
      <c r="QTM216" s="140"/>
      <c r="QTN216" s="140"/>
      <c r="QTO216" s="140"/>
      <c r="QTP216" s="140"/>
      <c r="QTQ216" s="140"/>
      <c r="QTR216" s="140"/>
      <c r="QTS216" s="140"/>
      <c r="QTT216" s="140"/>
      <c r="QTU216" s="140"/>
      <c r="QTV216" s="140"/>
      <c r="QTW216" s="140"/>
      <c r="QTX216" s="140"/>
      <c r="QTY216" s="140"/>
      <c r="QTZ216" s="140"/>
      <c r="QUA216" s="140"/>
      <c r="QUB216" s="140"/>
      <c r="QUC216" s="140"/>
      <c r="QUD216" s="140"/>
      <c r="QUE216" s="140"/>
      <c r="QUF216" s="140"/>
      <c r="QUG216" s="140"/>
      <c r="QUH216" s="140"/>
      <c r="QUI216" s="140"/>
      <c r="QUJ216" s="140"/>
      <c r="QUK216" s="140"/>
      <c r="QUL216" s="140"/>
      <c r="QUM216" s="140"/>
      <c r="QUN216" s="140"/>
      <c r="QUO216" s="140"/>
      <c r="QUP216" s="140"/>
      <c r="QUQ216" s="140"/>
      <c r="QUR216" s="140"/>
      <c r="QUS216" s="140"/>
      <c r="QUT216" s="140"/>
      <c r="QUU216" s="140"/>
      <c r="QUV216" s="140"/>
      <c r="QUW216" s="140"/>
      <c r="QUX216" s="140"/>
      <c r="QUY216" s="140"/>
      <c r="QUZ216" s="140"/>
      <c r="QVA216" s="140"/>
      <c r="QVB216" s="140"/>
      <c r="QVC216" s="140"/>
      <c r="QVD216" s="140"/>
      <c r="QVE216" s="140"/>
      <c r="QVF216" s="140"/>
      <c r="QVG216" s="140"/>
      <c r="QVH216" s="140"/>
      <c r="QVI216" s="140"/>
      <c r="QVJ216" s="140"/>
      <c r="QVK216" s="140"/>
      <c r="QVL216" s="140"/>
      <c r="QVM216" s="140"/>
      <c r="QVN216" s="140"/>
      <c r="QVO216" s="140"/>
      <c r="QVP216" s="140"/>
      <c r="QVQ216" s="140"/>
      <c r="QVR216" s="140"/>
      <c r="QVS216" s="140"/>
      <c r="QVT216" s="140"/>
      <c r="QVU216" s="140"/>
      <c r="QVV216" s="140"/>
      <c r="QVW216" s="140"/>
      <c r="QVX216" s="140"/>
      <c r="QVY216" s="140"/>
      <c r="QVZ216" s="140"/>
      <c r="QWA216" s="140"/>
      <c r="QWB216" s="140"/>
      <c r="QWC216" s="140"/>
      <c r="QWD216" s="140"/>
      <c r="QWE216" s="140"/>
      <c r="QWF216" s="140"/>
      <c r="QWG216" s="140"/>
      <c r="QWH216" s="140"/>
      <c r="QWI216" s="140"/>
      <c r="QWJ216" s="140"/>
      <c r="QWK216" s="140"/>
      <c r="QWL216" s="140"/>
      <c r="QWM216" s="140"/>
      <c r="QWN216" s="140"/>
      <c r="QWO216" s="140"/>
      <c r="QWP216" s="140"/>
      <c r="QWQ216" s="140"/>
      <c r="QWR216" s="140"/>
      <c r="QWS216" s="140"/>
      <c r="QWT216" s="140"/>
      <c r="QWU216" s="140"/>
      <c r="QWV216" s="140"/>
      <c r="QWW216" s="140"/>
      <c r="QWX216" s="140"/>
      <c r="QWY216" s="140"/>
      <c r="QWZ216" s="140"/>
      <c r="QXA216" s="140"/>
      <c r="QXB216" s="140"/>
      <c r="QXC216" s="140"/>
      <c r="QXD216" s="140"/>
      <c r="QXE216" s="140"/>
      <c r="QXF216" s="140"/>
      <c r="QXG216" s="140"/>
      <c r="QXH216" s="140"/>
      <c r="QXI216" s="140"/>
      <c r="QXJ216" s="140"/>
      <c r="QXK216" s="140"/>
      <c r="QXL216" s="140"/>
      <c r="QXM216" s="140"/>
      <c r="QXN216" s="140"/>
      <c r="QXO216" s="140"/>
      <c r="QXP216" s="140"/>
      <c r="QXQ216" s="140"/>
      <c r="QXR216" s="140"/>
      <c r="QXS216" s="140"/>
      <c r="QXT216" s="140"/>
      <c r="QXU216" s="140"/>
      <c r="QXV216" s="140"/>
      <c r="QXW216" s="140"/>
      <c r="QXX216" s="140"/>
      <c r="QXY216" s="140"/>
      <c r="QXZ216" s="140"/>
      <c r="QYA216" s="140"/>
      <c r="QYB216" s="140"/>
      <c r="QYC216" s="140"/>
      <c r="QYD216" s="140"/>
      <c r="QYE216" s="140"/>
      <c r="QYF216" s="140"/>
      <c r="QYG216" s="140"/>
      <c r="QYH216" s="140"/>
      <c r="QYI216" s="140"/>
      <c r="QYJ216" s="140"/>
      <c r="QYK216" s="140"/>
      <c r="QYL216" s="140"/>
      <c r="QYM216" s="140"/>
      <c r="QYN216" s="140"/>
      <c r="QYO216" s="140"/>
      <c r="QYP216" s="140"/>
      <c r="QYQ216" s="140"/>
      <c r="QYR216" s="140"/>
      <c r="QYS216" s="140"/>
      <c r="QYT216" s="140"/>
      <c r="QYU216" s="140"/>
      <c r="QYV216" s="140"/>
      <c r="QYW216" s="140"/>
      <c r="QYX216" s="140"/>
      <c r="QYY216" s="140"/>
      <c r="QYZ216" s="140"/>
      <c r="QZA216" s="140"/>
      <c r="QZB216" s="140"/>
      <c r="QZC216" s="140"/>
      <c r="QZD216" s="140"/>
      <c r="QZE216" s="140"/>
      <c r="QZF216" s="140"/>
      <c r="QZG216" s="140"/>
      <c r="QZH216" s="140"/>
      <c r="QZI216" s="140"/>
      <c r="QZJ216" s="140"/>
      <c r="QZK216" s="140"/>
      <c r="QZL216" s="140"/>
      <c r="QZM216" s="140"/>
      <c r="QZN216" s="140"/>
      <c r="QZO216" s="140"/>
      <c r="QZP216" s="140"/>
      <c r="QZQ216" s="140"/>
      <c r="QZR216" s="140"/>
      <c r="QZS216" s="140"/>
      <c r="QZT216" s="140"/>
      <c r="QZU216" s="140"/>
      <c r="QZV216" s="140"/>
      <c r="QZW216" s="140"/>
      <c r="QZX216" s="140"/>
      <c r="QZY216" s="140"/>
      <c r="QZZ216" s="140"/>
      <c r="RAA216" s="140"/>
      <c r="RAB216" s="140"/>
      <c r="RAC216" s="140"/>
      <c r="RAD216" s="140"/>
      <c r="RAE216" s="140"/>
      <c r="RAF216" s="140"/>
      <c r="RAG216" s="140"/>
      <c r="RAH216" s="140"/>
      <c r="RAI216" s="140"/>
      <c r="RAJ216" s="140"/>
      <c r="RAK216" s="140"/>
      <c r="RAL216" s="140"/>
      <c r="RAM216" s="140"/>
      <c r="RAN216" s="140"/>
      <c r="RAO216" s="140"/>
      <c r="RAP216" s="140"/>
      <c r="RAQ216" s="140"/>
      <c r="RAR216" s="140"/>
      <c r="RAS216" s="140"/>
      <c r="RAT216" s="140"/>
      <c r="RAU216" s="140"/>
      <c r="RAV216" s="140"/>
      <c r="RAW216" s="140"/>
      <c r="RAX216" s="140"/>
      <c r="RAY216" s="140"/>
      <c r="RAZ216" s="140"/>
      <c r="RBA216" s="140"/>
      <c r="RBB216" s="140"/>
      <c r="RBC216" s="140"/>
      <c r="RBD216" s="140"/>
      <c r="RBE216" s="140"/>
      <c r="RBF216" s="140"/>
      <c r="RBG216" s="140"/>
      <c r="RBH216" s="140"/>
      <c r="RBI216" s="140"/>
      <c r="RBJ216" s="140"/>
      <c r="RBK216" s="140"/>
      <c r="RBL216" s="140"/>
      <c r="RBM216" s="140"/>
      <c r="RBN216" s="140"/>
      <c r="RBO216" s="140"/>
      <c r="RBP216" s="140"/>
      <c r="RBQ216" s="140"/>
      <c r="RBR216" s="140"/>
      <c r="RBS216" s="140"/>
      <c r="RBT216" s="140"/>
      <c r="RBU216" s="140"/>
      <c r="RBV216" s="140"/>
      <c r="RBW216" s="140"/>
      <c r="RBX216" s="140"/>
      <c r="RBY216" s="140"/>
      <c r="RBZ216" s="140"/>
      <c r="RCA216" s="140"/>
      <c r="RCB216" s="140"/>
      <c r="RCC216" s="140"/>
      <c r="RCD216" s="140"/>
      <c r="RCE216" s="140"/>
      <c r="RCF216" s="140"/>
      <c r="RCG216" s="140"/>
      <c r="RCH216" s="140"/>
      <c r="RCI216" s="140"/>
      <c r="RCJ216" s="140"/>
      <c r="RCK216" s="140"/>
      <c r="RCL216" s="140"/>
      <c r="RCM216" s="140"/>
      <c r="RCN216" s="140"/>
      <c r="RCO216" s="140"/>
      <c r="RCP216" s="140"/>
      <c r="RCQ216" s="140"/>
      <c r="RCR216" s="140"/>
      <c r="RCS216" s="140"/>
      <c r="RCT216" s="140"/>
      <c r="RCU216" s="140"/>
      <c r="RCV216" s="140"/>
      <c r="RCW216" s="140"/>
      <c r="RCX216" s="140"/>
      <c r="RCY216" s="140"/>
      <c r="RCZ216" s="140"/>
      <c r="RDA216" s="140"/>
      <c r="RDB216" s="140"/>
      <c r="RDC216" s="140"/>
      <c r="RDD216" s="140"/>
      <c r="RDE216" s="140"/>
      <c r="RDF216" s="140"/>
      <c r="RDG216" s="140"/>
      <c r="RDH216" s="140"/>
      <c r="RDI216" s="140"/>
      <c r="RDJ216" s="140"/>
      <c r="RDK216" s="140"/>
      <c r="RDL216" s="140"/>
      <c r="RDM216" s="140"/>
      <c r="RDN216" s="140"/>
      <c r="RDO216" s="140"/>
      <c r="RDP216" s="140"/>
      <c r="RDQ216" s="140"/>
      <c r="RDR216" s="140"/>
      <c r="RDS216" s="140"/>
      <c r="RDT216" s="140"/>
      <c r="RDU216" s="140"/>
      <c r="RDV216" s="140"/>
      <c r="RDW216" s="140"/>
      <c r="RDX216" s="140"/>
      <c r="RDY216" s="140"/>
      <c r="RDZ216" s="140"/>
      <c r="REA216" s="140"/>
      <c r="REB216" s="140"/>
      <c r="REC216" s="140"/>
      <c r="RED216" s="140"/>
      <c r="REE216" s="140"/>
      <c r="REF216" s="140"/>
      <c r="REG216" s="140"/>
      <c r="REH216" s="140"/>
      <c r="REI216" s="140"/>
      <c r="REJ216" s="140"/>
      <c r="REK216" s="140"/>
      <c r="REL216" s="140"/>
      <c r="REM216" s="140"/>
      <c r="REN216" s="140"/>
      <c r="REO216" s="140"/>
      <c r="REP216" s="140"/>
      <c r="REQ216" s="140"/>
      <c r="RER216" s="140"/>
      <c r="RES216" s="140"/>
      <c r="RET216" s="140"/>
      <c r="REU216" s="140"/>
      <c r="REV216" s="140"/>
      <c r="REW216" s="140"/>
      <c r="REX216" s="140"/>
      <c r="REY216" s="140"/>
      <c r="REZ216" s="140"/>
      <c r="RFA216" s="140"/>
      <c r="RFB216" s="140"/>
      <c r="RFC216" s="140"/>
      <c r="RFD216" s="140"/>
      <c r="RFE216" s="140"/>
      <c r="RFF216" s="140"/>
      <c r="RFG216" s="140"/>
      <c r="RFH216" s="140"/>
      <c r="RFI216" s="140"/>
      <c r="RFJ216" s="140"/>
      <c r="RFK216" s="140"/>
      <c r="RFL216" s="140"/>
      <c r="RFM216" s="140"/>
      <c r="RFN216" s="140"/>
      <c r="RFO216" s="140"/>
      <c r="RFP216" s="140"/>
      <c r="RFQ216" s="140"/>
      <c r="RFR216" s="140"/>
      <c r="RFS216" s="140"/>
      <c r="RFT216" s="140"/>
      <c r="RFU216" s="140"/>
      <c r="RFV216" s="140"/>
      <c r="RFW216" s="140"/>
      <c r="RFX216" s="140"/>
      <c r="RFY216" s="140"/>
      <c r="RFZ216" s="140"/>
      <c r="RGA216" s="140"/>
      <c r="RGB216" s="140"/>
      <c r="RGC216" s="140"/>
      <c r="RGD216" s="140"/>
      <c r="RGE216" s="140"/>
      <c r="RGF216" s="140"/>
      <c r="RGG216" s="140"/>
      <c r="RGH216" s="140"/>
      <c r="RGI216" s="140"/>
      <c r="RGJ216" s="140"/>
      <c r="RGK216" s="140"/>
      <c r="RGL216" s="140"/>
      <c r="RGM216" s="140"/>
      <c r="RGN216" s="140"/>
      <c r="RGO216" s="140"/>
      <c r="RGP216" s="140"/>
      <c r="RGQ216" s="140"/>
      <c r="RGR216" s="140"/>
      <c r="RGS216" s="140"/>
      <c r="RGT216" s="140"/>
      <c r="RGU216" s="140"/>
      <c r="RGV216" s="140"/>
      <c r="RGW216" s="140"/>
      <c r="RGX216" s="140"/>
      <c r="RGY216" s="140"/>
      <c r="RGZ216" s="140"/>
      <c r="RHA216" s="140"/>
      <c r="RHB216" s="140"/>
      <c r="RHC216" s="140"/>
      <c r="RHD216" s="140"/>
      <c r="RHE216" s="140"/>
      <c r="RHF216" s="140"/>
      <c r="RHG216" s="140"/>
      <c r="RHH216" s="140"/>
      <c r="RHI216" s="140"/>
      <c r="RHJ216" s="140"/>
      <c r="RHK216" s="140"/>
      <c r="RHL216" s="140"/>
      <c r="RHM216" s="140"/>
      <c r="RHN216" s="140"/>
      <c r="RHO216" s="140"/>
      <c r="RHP216" s="140"/>
      <c r="RHQ216" s="140"/>
      <c r="RHR216" s="140"/>
      <c r="RHS216" s="140"/>
      <c r="RHT216" s="140"/>
      <c r="RHU216" s="140"/>
      <c r="RHV216" s="140"/>
      <c r="RHW216" s="140"/>
      <c r="RHX216" s="140"/>
      <c r="RHY216" s="140"/>
      <c r="RHZ216" s="140"/>
      <c r="RIA216" s="140"/>
      <c r="RIB216" s="140"/>
      <c r="RIC216" s="140"/>
      <c r="RID216" s="140"/>
      <c r="RIE216" s="140"/>
      <c r="RIF216" s="140"/>
      <c r="RIG216" s="140"/>
      <c r="RIH216" s="140"/>
      <c r="RII216" s="140"/>
      <c r="RIJ216" s="140"/>
      <c r="RIK216" s="140"/>
      <c r="RIL216" s="140"/>
      <c r="RIM216" s="140"/>
      <c r="RIN216" s="140"/>
      <c r="RIO216" s="140"/>
      <c r="RIP216" s="140"/>
      <c r="RIQ216" s="140"/>
      <c r="RIR216" s="140"/>
      <c r="RIS216" s="140"/>
      <c r="RIT216" s="140"/>
      <c r="RIU216" s="140"/>
      <c r="RIV216" s="140"/>
      <c r="RIW216" s="140"/>
      <c r="RIX216" s="140"/>
      <c r="RIY216" s="140"/>
      <c r="RIZ216" s="140"/>
      <c r="RJA216" s="140"/>
      <c r="RJB216" s="140"/>
      <c r="RJC216" s="140"/>
      <c r="RJD216" s="140"/>
      <c r="RJE216" s="140"/>
      <c r="RJF216" s="140"/>
      <c r="RJG216" s="140"/>
      <c r="RJH216" s="140"/>
      <c r="RJI216" s="140"/>
      <c r="RJJ216" s="140"/>
      <c r="RJK216" s="140"/>
      <c r="RJL216" s="140"/>
      <c r="RJM216" s="140"/>
      <c r="RJN216" s="140"/>
      <c r="RJO216" s="140"/>
      <c r="RJP216" s="140"/>
      <c r="RJQ216" s="140"/>
      <c r="RJR216" s="140"/>
      <c r="RJS216" s="140"/>
      <c r="RJT216" s="140"/>
      <c r="RJU216" s="140"/>
      <c r="RJV216" s="140"/>
      <c r="RJW216" s="140"/>
      <c r="RJX216" s="140"/>
      <c r="RJY216" s="140"/>
      <c r="RJZ216" s="140"/>
      <c r="RKA216" s="140"/>
      <c r="RKB216" s="140"/>
      <c r="RKC216" s="140"/>
      <c r="RKD216" s="140"/>
      <c r="RKE216" s="140"/>
      <c r="RKF216" s="140"/>
      <c r="RKG216" s="140"/>
      <c r="RKH216" s="140"/>
      <c r="RKI216" s="140"/>
      <c r="RKJ216" s="140"/>
      <c r="RKK216" s="140"/>
      <c r="RKL216" s="140"/>
      <c r="RKM216" s="140"/>
      <c r="RKN216" s="140"/>
      <c r="RKO216" s="140"/>
      <c r="RKP216" s="140"/>
      <c r="RKQ216" s="140"/>
      <c r="RKR216" s="140"/>
      <c r="RKS216" s="140"/>
      <c r="RKT216" s="140"/>
      <c r="RKU216" s="140"/>
      <c r="RKV216" s="140"/>
      <c r="RKW216" s="140"/>
      <c r="RKX216" s="140"/>
      <c r="RKY216" s="140"/>
      <c r="RKZ216" s="140"/>
      <c r="RLA216" s="140"/>
      <c r="RLB216" s="140"/>
      <c r="RLC216" s="140"/>
      <c r="RLD216" s="140"/>
      <c r="RLE216" s="140"/>
      <c r="RLF216" s="140"/>
      <c r="RLG216" s="140"/>
      <c r="RLH216" s="140"/>
      <c r="RLI216" s="140"/>
      <c r="RLJ216" s="140"/>
      <c r="RLK216" s="140"/>
      <c r="RLL216" s="140"/>
      <c r="RLM216" s="140"/>
      <c r="RLN216" s="140"/>
      <c r="RLO216" s="140"/>
      <c r="RLP216" s="140"/>
      <c r="RLQ216" s="140"/>
      <c r="RLR216" s="140"/>
      <c r="RLS216" s="140"/>
      <c r="RLT216" s="140"/>
      <c r="RLU216" s="140"/>
      <c r="RLV216" s="140"/>
      <c r="RLW216" s="140"/>
      <c r="RLX216" s="140"/>
      <c r="RLY216" s="140"/>
      <c r="RLZ216" s="140"/>
      <c r="RMA216" s="140"/>
      <c r="RMB216" s="140"/>
      <c r="RMC216" s="140"/>
      <c r="RMD216" s="140"/>
      <c r="RME216" s="140"/>
      <c r="RMF216" s="140"/>
      <c r="RMG216" s="140"/>
      <c r="RMH216" s="140"/>
      <c r="RMI216" s="140"/>
      <c r="RMJ216" s="140"/>
      <c r="RMK216" s="140"/>
      <c r="RML216" s="140"/>
      <c r="RMM216" s="140"/>
      <c r="RMN216" s="140"/>
      <c r="RMO216" s="140"/>
      <c r="RMP216" s="140"/>
      <c r="RMQ216" s="140"/>
      <c r="RMR216" s="140"/>
      <c r="RMS216" s="140"/>
      <c r="RMT216" s="140"/>
      <c r="RMU216" s="140"/>
      <c r="RMV216" s="140"/>
      <c r="RMW216" s="140"/>
      <c r="RMX216" s="140"/>
      <c r="RMY216" s="140"/>
      <c r="RMZ216" s="140"/>
      <c r="RNA216" s="140"/>
      <c r="RNB216" s="140"/>
      <c r="RNC216" s="140"/>
      <c r="RND216" s="140"/>
      <c r="RNE216" s="140"/>
      <c r="RNF216" s="140"/>
      <c r="RNG216" s="140"/>
      <c r="RNH216" s="140"/>
      <c r="RNI216" s="140"/>
      <c r="RNJ216" s="140"/>
      <c r="RNK216" s="140"/>
      <c r="RNL216" s="140"/>
      <c r="RNM216" s="140"/>
      <c r="RNN216" s="140"/>
      <c r="RNO216" s="140"/>
      <c r="RNP216" s="140"/>
      <c r="RNQ216" s="140"/>
      <c r="RNR216" s="140"/>
      <c r="RNS216" s="140"/>
      <c r="RNT216" s="140"/>
      <c r="RNU216" s="140"/>
      <c r="RNV216" s="140"/>
      <c r="RNW216" s="140"/>
      <c r="RNX216" s="140"/>
      <c r="RNY216" s="140"/>
      <c r="RNZ216" s="140"/>
      <c r="ROA216" s="140"/>
      <c r="ROB216" s="140"/>
      <c r="ROC216" s="140"/>
      <c r="ROD216" s="140"/>
      <c r="ROE216" s="140"/>
      <c r="ROF216" s="140"/>
      <c r="ROG216" s="140"/>
      <c r="ROH216" s="140"/>
      <c r="ROI216" s="140"/>
      <c r="ROJ216" s="140"/>
      <c r="ROK216" s="140"/>
      <c r="ROL216" s="140"/>
      <c r="ROM216" s="140"/>
      <c r="RON216" s="140"/>
      <c r="ROO216" s="140"/>
      <c r="ROP216" s="140"/>
      <c r="ROQ216" s="140"/>
      <c r="ROR216" s="140"/>
      <c r="ROS216" s="140"/>
      <c r="ROT216" s="140"/>
      <c r="ROU216" s="140"/>
      <c r="ROV216" s="140"/>
      <c r="ROW216" s="140"/>
      <c r="ROX216" s="140"/>
      <c r="ROY216" s="140"/>
      <c r="ROZ216" s="140"/>
      <c r="RPA216" s="140"/>
      <c r="RPB216" s="140"/>
      <c r="RPC216" s="140"/>
      <c r="RPD216" s="140"/>
      <c r="RPE216" s="140"/>
      <c r="RPF216" s="140"/>
      <c r="RPG216" s="140"/>
      <c r="RPH216" s="140"/>
      <c r="RPI216" s="140"/>
      <c r="RPJ216" s="140"/>
      <c r="RPK216" s="140"/>
      <c r="RPL216" s="140"/>
      <c r="RPM216" s="140"/>
      <c r="RPN216" s="140"/>
      <c r="RPO216" s="140"/>
      <c r="RPP216" s="140"/>
      <c r="RPQ216" s="140"/>
      <c r="RPR216" s="140"/>
      <c r="RPS216" s="140"/>
      <c r="RPT216" s="140"/>
      <c r="RPU216" s="140"/>
      <c r="RPV216" s="140"/>
      <c r="RPW216" s="140"/>
      <c r="RPX216" s="140"/>
      <c r="RPY216" s="140"/>
      <c r="RPZ216" s="140"/>
      <c r="RQA216" s="140"/>
      <c r="RQB216" s="140"/>
      <c r="RQC216" s="140"/>
      <c r="RQD216" s="140"/>
      <c r="RQE216" s="140"/>
      <c r="RQF216" s="140"/>
      <c r="RQG216" s="140"/>
      <c r="RQH216" s="140"/>
      <c r="RQI216" s="140"/>
      <c r="RQJ216" s="140"/>
      <c r="RQK216" s="140"/>
      <c r="RQL216" s="140"/>
      <c r="RQM216" s="140"/>
      <c r="RQN216" s="140"/>
      <c r="RQO216" s="140"/>
      <c r="RQP216" s="140"/>
      <c r="RQQ216" s="140"/>
      <c r="RQR216" s="140"/>
      <c r="RQS216" s="140"/>
      <c r="RQT216" s="140"/>
      <c r="RQU216" s="140"/>
      <c r="RQV216" s="140"/>
      <c r="RQW216" s="140"/>
      <c r="RQX216" s="140"/>
      <c r="RQY216" s="140"/>
      <c r="RQZ216" s="140"/>
      <c r="RRA216" s="140"/>
      <c r="RRB216" s="140"/>
      <c r="RRC216" s="140"/>
      <c r="RRD216" s="140"/>
      <c r="RRE216" s="140"/>
      <c r="RRF216" s="140"/>
      <c r="RRG216" s="140"/>
      <c r="RRH216" s="140"/>
      <c r="RRI216" s="140"/>
      <c r="RRJ216" s="140"/>
      <c r="RRK216" s="140"/>
      <c r="RRL216" s="140"/>
      <c r="RRM216" s="140"/>
      <c r="RRN216" s="140"/>
      <c r="RRO216" s="140"/>
      <c r="RRP216" s="140"/>
      <c r="RRQ216" s="140"/>
      <c r="RRR216" s="140"/>
      <c r="RRS216" s="140"/>
      <c r="RRT216" s="140"/>
      <c r="RRU216" s="140"/>
      <c r="RRV216" s="140"/>
      <c r="RRW216" s="140"/>
      <c r="RRX216" s="140"/>
      <c r="RRY216" s="140"/>
      <c r="RRZ216" s="140"/>
      <c r="RSA216" s="140"/>
      <c r="RSB216" s="140"/>
      <c r="RSC216" s="140"/>
      <c r="RSD216" s="140"/>
      <c r="RSE216" s="140"/>
      <c r="RSF216" s="140"/>
      <c r="RSG216" s="140"/>
      <c r="RSH216" s="140"/>
      <c r="RSI216" s="140"/>
      <c r="RSJ216" s="140"/>
      <c r="RSK216" s="140"/>
      <c r="RSL216" s="140"/>
      <c r="RSM216" s="140"/>
      <c r="RSN216" s="140"/>
      <c r="RSO216" s="140"/>
      <c r="RSP216" s="140"/>
      <c r="RSQ216" s="140"/>
      <c r="RSR216" s="140"/>
      <c r="RSS216" s="140"/>
      <c r="RST216" s="140"/>
      <c r="RSU216" s="140"/>
      <c r="RSV216" s="140"/>
      <c r="RSW216" s="140"/>
      <c r="RSX216" s="140"/>
      <c r="RSY216" s="140"/>
      <c r="RSZ216" s="140"/>
      <c r="RTA216" s="140"/>
      <c r="RTB216" s="140"/>
      <c r="RTC216" s="140"/>
      <c r="RTD216" s="140"/>
      <c r="RTE216" s="140"/>
      <c r="RTF216" s="140"/>
      <c r="RTG216" s="140"/>
      <c r="RTH216" s="140"/>
      <c r="RTI216" s="140"/>
      <c r="RTJ216" s="140"/>
      <c r="RTK216" s="140"/>
      <c r="RTL216" s="140"/>
      <c r="RTM216" s="140"/>
      <c r="RTN216" s="140"/>
      <c r="RTO216" s="140"/>
      <c r="RTP216" s="140"/>
      <c r="RTQ216" s="140"/>
      <c r="RTR216" s="140"/>
      <c r="RTS216" s="140"/>
      <c r="RTT216" s="140"/>
      <c r="RTU216" s="140"/>
      <c r="RTV216" s="140"/>
      <c r="RTW216" s="140"/>
      <c r="RTX216" s="140"/>
      <c r="RTY216" s="140"/>
      <c r="RTZ216" s="140"/>
      <c r="RUA216" s="140"/>
      <c r="RUB216" s="140"/>
      <c r="RUC216" s="140"/>
      <c r="RUD216" s="140"/>
      <c r="RUE216" s="140"/>
      <c r="RUF216" s="140"/>
      <c r="RUG216" s="140"/>
      <c r="RUH216" s="140"/>
      <c r="RUI216" s="140"/>
      <c r="RUJ216" s="140"/>
      <c r="RUK216" s="140"/>
      <c r="RUL216" s="140"/>
      <c r="RUM216" s="140"/>
      <c r="RUN216" s="140"/>
      <c r="RUO216" s="140"/>
      <c r="RUP216" s="140"/>
      <c r="RUQ216" s="140"/>
      <c r="RUR216" s="140"/>
      <c r="RUS216" s="140"/>
      <c r="RUT216" s="140"/>
      <c r="RUU216" s="140"/>
      <c r="RUV216" s="140"/>
      <c r="RUW216" s="140"/>
      <c r="RUX216" s="140"/>
      <c r="RUY216" s="140"/>
      <c r="RUZ216" s="140"/>
      <c r="RVA216" s="140"/>
      <c r="RVB216" s="140"/>
      <c r="RVC216" s="140"/>
      <c r="RVD216" s="140"/>
      <c r="RVE216" s="140"/>
      <c r="RVF216" s="140"/>
      <c r="RVG216" s="140"/>
      <c r="RVH216" s="140"/>
      <c r="RVI216" s="140"/>
      <c r="RVJ216" s="140"/>
      <c r="RVK216" s="140"/>
      <c r="RVL216" s="140"/>
      <c r="RVM216" s="140"/>
      <c r="RVN216" s="140"/>
      <c r="RVO216" s="140"/>
      <c r="RVP216" s="140"/>
      <c r="RVQ216" s="140"/>
      <c r="RVR216" s="140"/>
      <c r="RVS216" s="140"/>
      <c r="RVT216" s="140"/>
      <c r="RVU216" s="140"/>
      <c r="RVV216" s="140"/>
      <c r="RVW216" s="140"/>
      <c r="RVX216" s="140"/>
      <c r="RVY216" s="140"/>
      <c r="RVZ216" s="140"/>
      <c r="RWA216" s="140"/>
      <c r="RWB216" s="140"/>
      <c r="RWC216" s="140"/>
      <c r="RWD216" s="140"/>
      <c r="RWE216" s="140"/>
      <c r="RWF216" s="140"/>
      <c r="RWG216" s="140"/>
      <c r="RWH216" s="140"/>
      <c r="RWI216" s="140"/>
      <c r="RWJ216" s="140"/>
      <c r="RWK216" s="140"/>
      <c r="RWL216" s="140"/>
      <c r="RWM216" s="140"/>
      <c r="RWN216" s="140"/>
      <c r="RWO216" s="140"/>
      <c r="RWP216" s="140"/>
      <c r="RWQ216" s="140"/>
      <c r="RWR216" s="140"/>
      <c r="RWS216" s="140"/>
      <c r="RWT216" s="140"/>
      <c r="RWU216" s="140"/>
      <c r="RWV216" s="140"/>
      <c r="RWW216" s="140"/>
      <c r="RWX216" s="140"/>
      <c r="RWY216" s="140"/>
      <c r="RWZ216" s="140"/>
      <c r="RXA216" s="140"/>
      <c r="RXB216" s="140"/>
      <c r="RXC216" s="140"/>
      <c r="RXD216" s="140"/>
      <c r="RXE216" s="140"/>
      <c r="RXF216" s="140"/>
      <c r="RXG216" s="140"/>
      <c r="RXH216" s="140"/>
      <c r="RXI216" s="140"/>
      <c r="RXJ216" s="140"/>
      <c r="RXK216" s="140"/>
      <c r="RXL216" s="140"/>
      <c r="RXM216" s="140"/>
      <c r="RXN216" s="140"/>
      <c r="RXO216" s="140"/>
      <c r="RXP216" s="140"/>
      <c r="RXQ216" s="140"/>
      <c r="RXR216" s="140"/>
      <c r="RXS216" s="140"/>
      <c r="RXT216" s="140"/>
      <c r="RXU216" s="140"/>
      <c r="RXV216" s="140"/>
      <c r="RXW216" s="140"/>
      <c r="RXX216" s="140"/>
      <c r="RXY216" s="140"/>
      <c r="RXZ216" s="140"/>
      <c r="RYA216" s="140"/>
      <c r="RYB216" s="140"/>
      <c r="RYC216" s="140"/>
      <c r="RYD216" s="140"/>
      <c r="RYE216" s="140"/>
      <c r="RYF216" s="140"/>
      <c r="RYG216" s="140"/>
      <c r="RYH216" s="140"/>
      <c r="RYI216" s="140"/>
      <c r="RYJ216" s="140"/>
      <c r="RYK216" s="140"/>
      <c r="RYL216" s="140"/>
      <c r="RYM216" s="140"/>
      <c r="RYN216" s="140"/>
      <c r="RYO216" s="140"/>
      <c r="RYP216" s="140"/>
      <c r="RYQ216" s="140"/>
      <c r="RYR216" s="140"/>
      <c r="RYS216" s="140"/>
      <c r="RYT216" s="140"/>
      <c r="RYU216" s="140"/>
      <c r="RYV216" s="140"/>
      <c r="RYW216" s="140"/>
      <c r="RYX216" s="140"/>
      <c r="RYY216" s="140"/>
      <c r="RYZ216" s="140"/>
      <c r="RZA216" s="140"/>
      <c r="RZB216" s="140"/>
      <c r="RZC216" s="140"/>
      <c r="RZD216" s="140"/>
      <c r="RZE216" s="140"/>
      <c r="RZF216" s="140"/>
      <c r="RZG216" s="140"/>
      <c r="RZH216" s="140"/>
      <c r="RZI216" s="140"/>
      <c r="RZJ216" s="140"/>
      <c r="RZK216" s="140"/>
      <c r="RZL216" s="140"/>
      <c r="RZM216" s="140"/>
      <c r="RZN216" s="140"/>
      <c r="RZO216" s="140"/>
      <c r="RZP216" s="140"/>
      <c r="RZQ216" s="140"/>
      <c r="RZR216" s="140"/>
      <c r="RZS216" s="140"/>
      <c r="RZT216" s="140"/>
      <c r="RZU216" s="140"/>
      <c r="RZV216" s="140"/>
      <c r="RZW216" s="140"/>
      <c r="RZX216" s="140"/>
      <c r="RZY216" s="140"/>
      <c r="RZZ216" s="140"/>
      <c r="SAA216" s="140"/>
      <c r="SAB216" s="140"/>
      <c r="SAC216" s="140"/>
      <c r="SAD216" s="140"/>
      <c r="SAE216" s="140"/>
      <c r="SAF216" s="140"/>
      <c r="SAG216" s="140"/>
      <c r="SAH216" s="140"/>
      <c r="SAI216" s="140"/>
      <c r="SAJ216" s="140"/>
      <c r="SAK216" s="140"/>
      <c r="SAL216" s="140"/>
      <c r="SAM216" s="140"/>
      <c r="SAN216" s="140"/>
      <c r="SAO216" s="140"/>
      <c r="SAP216" s="140"/>
      <c r="SAQ216" s="140"/>
      <c r="SAR216" s="140"/>
      <c r="SAS216" s="140"/>
      <c r="SAT216" s="140"/>
      <c r="SAU216" s="140"/>
      <c r="SAV216" s="140"/>
      <c r="SAW216" s="140"/>
      <c r="SAX216" s="140"/>
      <c r="SAY216" s="140"/>
      <c r="SAZ216" s="140"/>
      <c r="SBA216" s="140"/>
      <c r="SBB216" s="140"/>
      <c r="SBC216" s="140"/>
      <c r="SBD216" s="140"/>
      <c r="SBE216" s="140"/>
      <c r="SBF216" s="140"/>
      <c r="SBG216" s="140"/>
      <c r="SBH216" s="140"/>
      <c r="SBI216" s="140"/>
      <c r="SBJ216" s="140"/>
      <c r="SBK216" s="140"/>
      <c r="SBL216" s="140"/>
      <c r="SBM216" s="140"/>
      <c r="SBN216" s="140"/>
      <c r="SBO216" s="140"/>
      <c r="SBP216" s="140"/>
      <c r="SBQ216" s="140"/>
      <c r="SBR216" s="140"/>
      <c r="SBS216" s="140"/>
      <c r="SBT216" s="140"/>
      <c r="SBU216" s="140"/>
      <c r="SBV216" s="140"/>
      <c r="SBW216" s="140"/>
      <c r="SBX216" s="140"/>
      <c r="SBY216" s="140"/>
      <c r="SBZ216" s="140"/>
      <c r="SCA216" s="140"/>
      <c r="SCB216" s="140"/>
      <c r="SCC216" s="140"/>
      <c r="SCD216" s="140"/>
      <c r="SCE216" s="140"/>
      <c r="SCF216" s="140"/>
      <c r="SCG216" s="140"/>
      <c r="SCH216" s="140"/>
      <c r="SCI216" s="140"/>
      <c r="SCJ216" s="140"/>
      <c r="SCK216" s="140"/>
      <c r="SCL216" s="140"/>
      <c r="SCM216" s="140"/>
      <c r="SCN216" s="140"/>
      <c r="SCO216" s="140"/>
      <c r="SCP216" s="140"/>
      <c r="SCQ216" s="140"/>
      <c r="SCR216" s="140"/>
      <c r="SCS216" s="140"/>
      <c r="SCT216" s="140"/>
      <c r="SCU216" s="140"/>
      <c r="SCV216" s="140"/>
      <c r="SCW216" s="140"/>
      <c r="SCX216" s="140"/>
      <c r="SCY216" s="140"/>
      <c r="SCZ216" s="140"/>
      <c r="SDA216" s="140"/>
      <c r="SDB216" s="140"/>
      <c r="SDC216" s="140"/>
      <c r="SDD216" s="140"/>
      <c r="SDE216" s="140"/>
      <c r="SDF216" s="140"/>
      <c r="SDG216" s="140"/>
      <c r="SDH216" s="140"/>
      <c r="SDI216" s="140"/>
      <c r="SDJ216" s="140"/>
      <c r="SDK216" s="140"/>
      <c r="SDL216" s="140"/>
      <c r="SDM216" s="140"/>
      <c r="SDN216" s="140"/>
      <c r="SDO216" s="140"/>
      <c r="SDP216" s="140"/>
      <c r="SDQ216" s="140"/>
      <c r="SDR216" s="140"/>
      <c r="SDS216" s="140"/>
      <c r="SDT216" s="140"/>
      <c r="SDU216" s="140"/>
      <c r="SDV216" s="140"/>
      <c r="SDW216" s="140"/>
      <c r="SDX216" s="140"/>
      <c r="SDY216" s="140"/>
      <c r="SDZ216" s="140"/>
      <c r="SEA216" s="140"/>
      <c r="SEB216" s="140"/>
      <c r="SEC216" s="140"/>
      <c r="SED216" s="140"/>
      <c r="SEE216" s="140"/>
      <c r="SEF216" s="140"/>
      <c r="SEG216" s="140"/>
      <c r="SEH216" s="140"/>
      <c r="SEI216" s="140"/>
      <c r="SEJ216" s="140"/>
      <c r="SEK216" s="140"/>
      <c r="SEL216" s="140"/>
      <c r="SEM216" s="140"/>
      <c r="SEN216" s="140"/>
      <c r="SEO216" s="140"/>
      <c r="SEP216" s="140"/>
      <c r="SEQ216" s="140"/>
      <c r="SER216" s="140"/>
      <c r="SES216" s="140"/>
      <c r="SET216" s="140"/>
      <c r="SEU216" s="140"/>
      <c r="SEV216" s="140"/>
      <c r="SEW216" s="140"/>
      <c r="SEX216" s="140"/>
      <c r="SEY216" s="140"/>
      <c r="SEZ216" s="140"/>
      <c r="SFA216" s="140"/>
      <c r="SFB216" s="140"/>
      <c r="SFC216" s="140"/>
      <c r="SFD216" s="140"/>
      <c r="SFE216" s="140"/>
      <c r="SFF216" s="140"/>
      <c r="SFG216" s="140"/>
      <c r="SFH216" s="140"/>
      <c r="SFI216" s="140"/>
      <c r="SFJ216" s="140"/>
      <c r="SFK216" s="140"/>
      <c r="SFL216" s="140"/>
      <c r="SFM216" s="140"/>
      <c r="SFN216" s="140"/>
      <c r="SFO216" s="140"/>
      <c r="SFP216" s="140"/>
      <c r="SFQ216" s="140"/>
      <c r="SFR216" s="140"/>
      <c r="SFS216" s="140"/>
      <c r="SFT216" s="140"/>
      <c r="SFU216" s="140"/>
      <c r="SFV216" s="140"/>
      <c r="SFW216" s="140"/>
      <c r="SFX216" s="140"/>
      <c r="SFY216" s="140"/>
      <c r="SFZ216" s="140"/>
      <c r="SGA216" s="140"/>
      <c r="SGB216" s="140"/>
      <c r="SGC216" s="140"/>
      <c r="SGD216" s="140"/>
      <c r="SGE216" s="140"/>
      <c r="SGF216" s="140"/>
      <c r="SGG216" s="140"/>
      <c r="SGH216" s="140"/>
      <c r="SGI216" s="140"/>
      <c r="SGJ216" s="140"/>
      <c r="SGK216" s="140"/>
      <c r="SGL216" s="140"/>
      <c r="SGM216" s="140"/>
      <c r="SGN216" s="140"/>
      <c r="SGO216" s="140"/>
      <c r="SGP216" s="140"/>
      <c r="SGQ216" s="140"/>
      <c r="SGR216" s="140"/>
      <c r="SGS216" s="140"/>
      <c r="SGT216" s="140"/>
      <c r="SGU216" s="140"/>
      <c r="SGV216" s="140"/>
      <c r="SGW216" s="140"/>
      <c r="SGX216" s="140"/>
      <c r="SGY216" s="140"/>
      <c r="SGZ216" s="140"/>
      <c r="SHA216" s="140"/>
      <c r="SHB216" s="140"/>
      <c r="SHC216" s="140"/>
      <c r="SHD216" s="140"/>
      <c r="SHE216" s="140"/>
      <c r="SHF216" s="140"/>
      <c r="SHG216" s="140"/>
      <c r="SHH216" s="140"/>
      <c r="SHI216" s="140"/>
      <c r="SHJ216" s="140"/>
      <c r="SHK216" s="140"/>
      <c r="SHL216" s="140"/>
      <c r="SHM216" s="140"/>
      <c r="SHN216" s="140"/>
      <c r="SHO216" s="140"/>
      <c r="SHP216" s="140"/>
      <c r="SHQ216" s="140"/>
      <c r="SHR216" s="140"/>
      <c r="SHS216" s="140"/>
      <c r="SHT216" s="140"/>
      <c r="SHU216" s="140"/>
      <c r="SHV216" s="140"/>
      <c r="SHW216" s="140"/>
      <c r="SHX216" s="140"/>
      <c r="SHY216" s="140"/>
      <c r="SHZ216" s="140"/>
      <c r="SIA216" s="140"/>
      <c r="SIB216" s="140"/>
      <c r="SIC216" s="140"/>
      <c r="SID216" s="140"/>
      <c r="SIE216" s="140"/>
      <c r="SIF216" s="140"/>
      <c r="SIG216" s="140"/>
      <c r="SIH216" s="140"/>
      <c r="SII216" s="140"/>
      <c r="SIJ216" s="140"/>
      <c r="SIK216" s="140"/>
      <c r="SIL216" s="140"/>
      <c r="SIM216" s="140"/>
      <c r="SIN216" s="140"/>
      <c r="SIO216" s="140"/>
      <c r="SIP216" s="140"/>
      <c r="SIQ216" s="140"/>
      <c r="SIR216" s="140"/>
      <c r="SIS216" s="140"/>
      <c r="SIT216" s="140"/>
      <c r="SIU216" s="140"/>
      <c r="SIV216" s="140"/>
      <c r="SIW216" s="140"/>
      <c r="SIX216" s="140"/>
      <c r="SIY216" s="140"/>
      <c r="SIZ216" s="140"/>
      <c r="SJA216" s="140"/>
      <c r="SJB216" s="140"/>
      <c r="SJC216" s="140"/>
      <c r="SJD216" s="140"/>
      <c r="SJE216" s="140"/>
      <c r="SJF216" s="140"/>
      <c r="SJG216" s="140"/>
      <c r="SJH216" s="140"/>
      <c r="SJI216" s="140"/>
      <c r="SJJ216" s="140"/>
      <c r="SJK216" s="140"/>
      <c r="SJL216" s="140"/>
      <c r="SJM216" s="140"/>
      <c r="SJN216" s="140"/>
      <c r="SJO216" s="140"/>
      <c r="SJP216" s="140"/>
      <c r="SJQ216" s="140"/>
      <c r="SJR216" s="140"/>
      <c r="SJS216" s="140"/>
      <c r="SJT216" s="140"/>
      <c r="SJU216" s="140"/>
      <c r="SJV216" s="140"/>
      <c r="SJW216" s="140"/>
      <c r="SJX216" s="140"/>
      <c r="SJY216" s="140"/>
      <c r="SJZ216" s="140"/>
      <c r="SKA216" s="140"/>
      <c r="SKB216" s="140"/>
      <c r="SKC216" s="140"/>
      <c r="SKD216" s="140"/>
      <c r="SKE216" s="140"/>
      <c r="SKF216" s="140"/>
      <c r="SKG216" s="140"/>
      <c r="SKH216" s="140"/>
      <c r="SKI216" s="140"/>
      <c r="SKJ216" s="140"/>
      <c r="SKK216" s="140"/>
      <c r="SKL216" s="140"/>
      <c r="SKM216" s="140"/>
      <c r="SKN216" s="140"/>
      <c r="SKO216" s="140"/>
      <c r="SKP216" s="140"/>
      <c r="SKQ216" s="140"/>
      <c r="SKR216" s="140"/>
      <c r="SKS216" s="140"/>
      <c r="SKT216" s="140"/>
      <c r="SKU216" s="140"/>
      <c r="SKV216" s="140"/>
      <c r="SKW216" s="140"/>
      <c r="SKX216" s="140"/>
      <c r="SKY216" s="140"/>
      <c r="SKZ216" s="140"/>
      <c r="SLA216" s="140"/>
      <c r="SLB216" s="140"/>
      <c r="SLC216" s="140"/>
      <c r="SLD216" s="140"/>
      <c r="SLE216" s="140"/>
      <c r="SLF216" s="140"/>
      <c r="SLG216" s="140"/>
      <c r="SLH216" s="140"/>
      <c r="SLI216" s="140"/>
      <c r="SLJ216" s="140"/>
      <c r="SLK216" s="140"/>
      <c r="SLL216" s="140"/>
      <c r="SLM216" s="140"/>
      <c r="SLN216" s="140"/>
      <c r="SLO216" s="140"/>
      <c r="SLP216" s="140"/>
      <c r="SLQ216" s="140"/>
      <c r="SLR216" s="140"/>
      <c r="SLS216" s="140"/>
      <c r="SLT216" s="140"/>
      <c r="SLU216" s="140"/>
      <c r="SLV216" s="140"/>
      <c r="SLW216" s="140"/>
      <c r="SLX216" s="140"/>
      <c r="SLY216" s="140"/>
      <c r="SLZ216" s="140"/>
      <c r="SMA216" s="140"/>
      <c r="SMB216" s="140"/>
      <c r="SMC216" s="140"/>
      <c r="SMD216" s="140"/>
      <c r="SME216" s="140"/>
      <c r="SMF216" s="140"/>
      <c r="SMG216" s="140"/>
      <c r="SMH216" s="140"/>
      <c r="SMI216" s="140"/>
      <c r="SMJ216" s="140"/>
      <c r="SMK216" s="140"/>
      <c r="SML216" s="140"/>
      <c r="SMM216" s="140"/>
      <c r="SMN216" s="140"/>
      <c r="SMO216" s="140"/>
      <c r="SMP216" s="140"/>
      <c r="SMQ216" s="140"/>
      <c r="SMR216" s="140"/>
      <c r="SMS216" s="140"/>
      <c r="SMT216" s="140"/>
      <c r="SMU216" s="140"/>
      <c r="SMV216" s="140"/>
      <c r="SMW216" s="140"/>
      <c r="SMX216" s="140"/>
      <c r="SMY216" s="140"/>
      <c r="SMZ216" s="140"/>
      <c r="SNA216" s="140"/>
      <c r="SNB216" s="140"/>
      <c r="SNC216" s="140"/>
      <c r="SND216" s="140"/>
      <c r="SNE216" s="140"/>
      <c r="SNF216" s="140"/>
      <c r="SNG216" s="140"/>
      <c r="SNH216" s="140"/>
      <c r="SNI216" s="140"/>
      <c r="SNJ216" s="140"/>
      <c r="SNK216" s="140"/>
      <c r="SNL216" s="140"/>
      <c r="SNM216" s="140"/>
      <c r="SNN216" s="140"/>
      <c r="SNO216" s="140"/>
      <c r="SNP216" s="140"/>
      <c r="SNQ216" s="140"/>
      <c r="SNR216" s="140"/>
      <c r="SNS216" s="140"/>
      <c r="SNT216" s="140"/>
      <c r="SNU216" s="140"/>
      <c r="SNV216" s="140"/>
      <c r="SNW216" s="140"/>
      <c r="SNX216" s="140"/>
      <c r="SNY216" s="140"/>
      <c r="SNZ216" s="140"/>
      <c r="SOA216" s="140"/>
      <c r="SOB216" s="140"/>
      <c r="SOC216" s="140"/>
      <c r="SOD216" s="140"/>
      <c r="SOE216" s="140"/>
      <c r="SOF216" s="140"/>
      <c r="SOG216" s="140"/>
      <c r="SOH216" s="140"/>
      <c r="SOI216" s="140"/>
      <c r="SOJ216" s="140"/>
      <c r="SOK216" s="140"/>
      <c r="SOL216" s="140"/>
      <c r="SOM216" s="140"/>
      <c r="SON216" s="140"/>
      <c r="SOO216" s="140"/>
      <c r="SOP216" s="140"/>
      <c r="SOQ216" s="140"/>
      <c r="SOR216" s="140"/>
      <c r="SOS216" s="140"/>
      <c r="SOT216" s="140"/>
      <c r="SOU216" s="140"/>
      <c r="SOV216" s="140"/>
      <c r="SOW216" s="140"/>
      <c r="SOX216" s="140"/>
      <c r="SOY216" s="140"/>
      <c r="SOZ216" s="140"/>
      <c r="SPA216" s="140"/>
      <c r="SPB216" s="140"/>
      <c r="SPC216" s="140"/>
      <c r="SPD216" s="140"/>
      <c r="SPE216" s="140"/>
      <c r="SPF216" s="140"/>
      <c r="SPG216" s="140"/>
      <c r="SPH216" s="140"/>
      <c r="SPI216" s="140"/>
      <c r="SPJ216" s="140"/>
      <c r="SPK216" s="140"/>
      <c r="SPL216" s="140"/>
      <c r="SPM216" s="140"/>
      <c r="SPN216" s="140"/>
      <c r="SPO216" s="140"/>
      <c r="SPP216" s="140"/>
      <c r="SPQ216" s="140"/>
      <c r="SPR216" s="140"/>
      <c r="SPS216" s="140"/>
      <c r="SPT216" s="140"/>
      <c r="SPU216" s="140"/>
      <c r="SPV216" s="140"/>
      <c r="SPW216" s="140"/>
      <c r="SPX216" s="140"/>
      <c r="SPY216" s="140"/>
      <c r="SPZ216" s="140"/>
      <c r="SQA216" s="140"/>
      <c r="SQB216" s="140"/>
      <c r="SQC216" s="140"/>
      <c r="SQD216" s="140"/>
      <c r="SQE216" s="140"/>
      <c r="SQF216" s="140"/>
      <c r="SQG216" s="140"/>
      <c r="SQH216" s="140"/>
      <c r="SQI216" s="140"/>
      <c r="SQJ216" s="140"/>
      <c r="SQK216" s="140"/>
      <c r="SQL216" s="140"/>
      <c r="SQM216" s="140"/>
      <c r="SQN216" s="140"/>
      <c r="SQO216" s="140"/>
      <c r="SQP216" s="140"/>
      <c r="SQQ216" s="140"/>
      <c r="SQR216" s="140"/>
      <c r="SQS216" s="140"/>
      <c r="SQT216" s="140"/>
      <c r="SQU216" s="140"/>
      <c r="SQV216" s="140"/>
      <c r="SQW216" s="140"/>
      <c r="SQX216" s="140"/>
      <c r="SQY216" s="140"/>
      <c r="SQZ216" s="140"/>
      <c r="SRA216" s="140"/>
      <c r="SRB216" s="140"/>
      <c r="SRC216" s="140"/>
      <c r="SRD216" s="140"/>
      <c r="SRE216" s="140"/>
      <c r="SRF216" s="140"/>
      <c r="SRG216" s="140"/>
      <c r="SRH216" s="140"/>
      <c r="SRI216" s="140"/>
      <c r="SRJ216" s="140"/>
      <c r="SRK216" s="140"/>
      <c r="SRL216" s="140"/>
      <c r="SRM216" s="140"/>
      <c r="SRN216" s="140"/>
      <c r="SRO216" s="140"/>
      <c r="SRP216" s="140"/>
      <c r="SRQ216" s="140"/>
      <c r="SRR216" s="140"/>
      <c r="SRS216" s="140"/>
      <c r="SRT216" s="140"/>
      <c r="SRU216" s="140"/>
      <c r="SRV216" s="140"/>
      <c r="SRW216" s="140"/>
      <c r="SRX216" s="140"/>
      <c r="SRY216" s="140"/>
      <c r="SRZ216" s="140"/>
      <c r="SSA216" s="140"/>
      <c r="SSB216" s="140"/>
      <c r="SSC216" s="140"/>
      <c r="SSD216" s="140"/>
      <c r="SSE216" s="140"/>
      <c r="SSF216" s="140"/>
      <c r="SSG216" s="140"/>
      <c r="SSH216" s="140"/>
      <c r="SSI216" s="140"/>
      <c r="SSJ216" s="140"/>
      <c r="SSK216" s="140"/>
      <c r="SSL216" s="140"/>
      <c r="SSM216" s="140"/>
      <c r="SSN216" s="140"/>
      <c r="SSO216" s="140"/>
      <c r="SSP216" s="140"/>
      <c r="SSQ216" s="140"/>
      <c r="SSR216" s="140"/>
      <c r="SSS216" s="140"/>
      <c r="SST216" s="140"/>
      <c r="SSU216" s="140"/>
      <c r="SSV216" s="140"/>
      <c r="SSW216" s="140"/>
      <c r="SSX216" s="140"/>
      <c r="SSY216" s="140"/>
      <c r="SSZ216" s="140"/>
      <c r="STA216" s="140"/>
      <c r="STB216" s="140"/>
      <c r="STC216" s="140"/>
      <c r="STD216" s="140"/>
      <c r="STE216" s="140"/>
      <c r="STF216" s="140"/>
      <c r="STG216" s="140"/>
      <c r="STH216" s="140"/>
      <c r="STI216" s="140"/>
      <c r="STJ216" s="140"/>
      <c r="STK216" s="140"/>
      <c r="STL216" s="140"/>
      <c r="STM216" s="140"/>
      <c r="STN216" s="140"/>
      <c r="STO216" s="140"/>
      <c r="STP216" s="140"/>
      <c r="STQ216" s="140"/>
      <c r="STR216" s="140"/>
      <c r="STS216" s="140"/>
      <c r="STT216" s="140"/>
      <c r="STU216" s="140"/>
      <c r="STV216" s="140"/>
      <c r="STW216" s="140"/>
      <c r="STX216" s="140"/>
      <c r="STY216" s="140"/>
      <c r="STZ216" s="140"/>
      <c r="SUA216" s="140"/>
      <c r="SUB216" s="140"/>
      <c r="SUC216" s="140"/>
      <c r="SUD216" s="140"/>
      <c r="SUE216" s="140"/>
      <c r="SUF216" s="140"/>
      <c r="SUG216" s="140"/>
      <c r="SUH216" s="140"/>
      <c r="SUI216" s="140"/>
      <c r="SUJ216" s="140"/>
      <c r="SUK216" s="140"/>
      <c r="SUL216" s="140"/>
      <c r="SUM216" s="140"/>
      <c r="SUN216" s="140"/>
      <c r="SUO216" s="140"/>
      <c r="SUP216" s="140"/>
      <c r="SUQ216" s="140"/>
      <c r="SUR216" s="140"/>
      <c r="SUS216" s="140"/>
      <c r="SUT216" s="140"/>
      <c r="SUU216" s="140"/>
      <c r="SUV216" s="140"/>
      <c r="SUW216" s="140"/>
      <c r="SUX216" s="140"/>
      <c r="SUY216" s="140"/>
      <c r="SUZ216" s="140"/>
      <c r="SVA216" s="140"/>
      <c r="SVB216" s="140"/>
      <c r="SVC216" s="140"/>
      <c r="SVD216" s="140"/>
      <c r="SVE216" s="140"/>
      <c r="SVF216" s="140"/>
      <c r="SVG216" s="140"/>
      <c r="SVH216" s="140"/>
      <c r="SVI216" s="140"/>
      <c r="SVJ216" s="140"/>
      <c r="SVK216" s="140"/>
      <c r="SVL216" s="140"/>
      <c r="SVM216" s="140"/>
      <c r="SVN216" s="140"/>
      <c r="SVO216" s="140"/>
      <c r="SVP216" s="140"/>
      <c r="SVQ216" s="140"/>
      <c r="SVR216" s="140"/>
      <c r="SVS216" s="140"/>
      <c r="SVT216" s="140"/>
      <c r="SVU216" s="140"/>
      <c r="SVV216" s="140"/>
      <c r="SVW216" s="140"/>
      <c r="SVX216" s="140"/>
      <c r="SVY216" s="140"/>
      <c r="SVZ216" s="140"/>
      <c r="SWA216" s="140"/>
      <c r="SWB216" s="140"/>
      <c r="SWC216" s="140"/>
      <c r="SWD216" s="140"/>
      <c r="SWE216" s="140"/>
      <c r="SWF216" s="140"/>
      <c r="SWG216" s="140"/>
      <c r="SWH216" s="140"/>
      <c r="SWI216" s="140"/>
      <c r="SWJ216" s="140"/>
      <c r="SWK216" s="140"/>
      <c r="SWL216" s="140"/>
      <c r="SWM216" s="140"/>
      <c r="SWN216" s="140"/>
      <c r="SWO216" s="140"/>
      <c r="SWP216" s="140"/>
      <c r="SWQ216" s="140"/>
      <c r="SWR216" s="140"/>
      <c r="SWS216" s="140"/>
      <c r="SWT216" s="140"/>
      <c r="SWU216" s="140"/>
      <c r="SWV216" s="140"/>
      <c r="SWW216" s="140"/>
      <c r="SWX216" s="140"/>
      <c r="SWY216" s="140"/>
      <c r="SWZ216" s="140"/>
      <c r="SXA216" s="140"/>
      <c r="SXB216" s="140"/>
      <c r="SXC216" s="140"/>
      <c r="SXD216" s="140"/>
      <c r="SXE216" s="140"/>
      <c r="SXF216" s="140"/>
      <c r="SXG216" s="140"/>
      <c r="SXH216" s="140"/>
      <c r="SXI216" s="140"/>
      <c r="SXJ216" s="140"/>
      <c r="SXK216" s="140"/>
      <c r="SXL216" s="140"/>
      <c r="SXM216" s="140"/>
      <c r="SXN216" s="140"/>
      <c r="SXO216" s="140"/>
      <c r="SXP216" s="140"/>
      <c r="SXQ216" s="140"/>
      <c r="SXR216" s="140"/>
      <c r="SXS216" s="140"/>
      <c r="SXT216" s="140"/>
      <c r="SXU216" s="140"/>
      <c r="SXV216" s="140"/>
      <c r="SXW216" s="140"/>
      <c r="SXX216" s="140"/>
      <c r="SXY216" s="140"/>
      <c r="SXZ216" s="140"/>
      <c r="SYA216" s="140"/>
      <c r="SYB216" s="140"/>
      <c r="SYC216" s="140"/>
      <c r="SYD216" s="140"/>
      <c r="SYE216" s="140"/>
      <c r="SYF216" s="140"/>
      <c r="SYG216" s="140"/>
      <c r="SYH216" s="140"/>
      <c r="SYI216" s="140"/>
      <c r="SYJ216" s="140"/>
      <c r="SYK216" s="140"/>
      <c r="SYL216" s="140"/>
      <c r="SYM216" s="140"/>
      <c r="SYN216" s="140"/>
      <c r="SYO216" s="140"/>
      <c r="SYP216" s="140"/>
      <c r="SYQ216" s="140"/>
      <c r="SYR216" s="140"/>
      <c r="SYS216" s="140"/>
      <c r="SYT216" s="140"/>
      <c r="SYU216" s="140"/>
      <c r="SYV216" s="140"/>
      <c r="SYW216" s="140"/>
      <c r="SYX216" s="140"/>
      <c r="SYY216" s="140"/>
      <c r="SYZ216" s="140"/>
      <c r="SZA216" s="140"/>
      <c r="SZB216" s="140"/>
      <c r="SZC216" s="140"/>
      <c r="SZD216" s="140"/>
      <c r="SZE216" s="140"/>
      <c r="SZF216" s="140"/>
      <c r="SZG216" s="140"/>
      <c r="SZH216" s="140"/>
      <c r="SZI216" s="140"/>
      <c r="SZJ216" s="140"/>
      <c r="SZK216" s="140"/>
      <c r="SZL216" s="140"/>
      <c r="SZM216" s="140"/>
      <c r="SZN216" s="140"/>
      <c r="SZO216" s="140"/>
      <c r="SZP216" s="140"/>
      <c r="SZQ216" s="140"/>
      <c r="SZR216" s="140"/>
      <c r="SZS216" s="140"/>
      <c r="SZT216" s="140"/>
      <c r="SZU216" s="140"/>
      <c r="SZV216" s="140"/>
      <c r="SZW216" s="140"/>
      <c r="SZX216" s="140"/>
      <c r="SZY216" s="140"/>
      <c r="SZZ216" s="140"/>
      <c r="TAA216" s="140"/>
      <c r="TAB216" s="140"/>
      <c r="TAC216" s="140"/>
      <c r="TAD216" s="140"/>
      <c r="TAE216" s="140"/>
      <c r="TAF216" s="140"/>
      <c r="TAG216" s="140"/>
      <c r="TAH216" s="140"/>
      <c r="TAI216" s="140"/>
      <c r="TAJ216" s="140"/>
      <c r="TAK216" s="140"/>
      <c r="TAL216" s="140"/>
      <c r="TAM216" s="140"/>
      <c r="TAN216" s="140"/>
      <c r="TAO216" s="140"/>
      <c r="TAP216" s="140"/>
      <c r="TAQ216" s="140"/>
      <c r="TAR216" s="140"/>
      <c r="TAS216" s="140"/>
      <c r="TAT216" s="140"/>
      <c r="TAU216" s="140"/>
      <c r="TAV216" s="140"/>
      <c r="TAW216" s="140"/>
      <c r="TAX216" s="140"/>
      <c r="TAY216" s="140"/>
      <c r="TAZ216" s="140"/>
      <c r="TBA216" s="140"/>
      <c r="TBB216" s="140"/>
      <c r="TBC216" s="140"/>
      <c r="TBD216" s="140"/>
      <c r="TBE216" s="140"/>
      <c r="TBF216" s="140"/>
      <c r="TBG216" s="140"/>
      <c r="TBH216" s="140"/>
      <c r="TBI216" s="140"/>
      <c r="TBJ216" s="140"/>
      <c r="TBK216" s="140"/>
      <c r="TBL216" s="140"/>
      <c r="TBM216" s="140"/>
      <c r="TBN216" s="140"/>
      <c r="TBO216" s="140"/>
      <c r="TBP216" s="140"/>
      <c r="TBQ216" s="140"/>
      <c r="TBR216" s="140"/>
      <c r="TBS216" s="140"/>
      <c r="TBT216" s="140"/>
      <c r="TBU216" s="140"/>
      <c r="TBV216" s="140"/>
      <c r="TBW216" s="140"/>
      <c r="TBX216" s="140"/>
      <c r="TBY216" s="140"/>
      <c r="TBZ216" s="140"/>
      <c r="TCA216" s="140"/>
      <c r="TCB216" s="140"/>
      <c r="TCC216" s="140"/>
      <c r="TCD216" s="140"/>
      <c r="TCE216" s="140"/>
      <c r="TCF216" s="140"/>
      <c r="TCG216" s="140"/>
      <c r="TCH216" s="140"/>
      <c r="TCI216" s="140"/>
      <c r="TCJ216" s="140"/>
      <c r="TCK216" s="140"/>
      <c r="TCL216" s="140"/>
      <c r="TCM216" s="140"/>
      <c r="TCN216" s="140"/>
      <c r="TCO216" s="140"/>
      <c r="TCP216" s="140"/>
      <c r="TCQ216" s="140"/>
      <c r="TCR216" s="140"/>
      <c r="TCS216" s="140"/>
      <c r="TCT216" s="140"/>
      <c r="TCU216" s="140"/>
      <c r="TCV216" s="140"/>
      <c r="TCW216" s="140"/>
      <c r="TCX216" s="140"/>
      <c r="TCY216" s="140"/>
      <c r="TCZ216" s="140"/>
      <c r="TDA216" s="140"/>
      <c r="TDB216" s="140"/>
      <c r="TDC216" s="140"/>
      <c r="TDD216" s="140"/>
      <c r="TDE216" s="140"/>
      <c r="TDF216" s="140"/>
      <c r="TDG216" s="140"/>
      <c r="TDH216" s="140"/>
      <c r="TDI216" s="140"/>
      <c r="TDJ216" s="140"/>
      <c r="TDK216" s="140"/>
      <c r="TDL216" s="140"/>
      <c r="TDM216" s="140"/>
      <c r="TDN216" s="140"/>
      <c r="TDO216" s="140"/>
      <c r="TDP216" s="140"/>
      <c r="TDQ216" s="140"/>
      <c r="TDR216" s="140"/>
      <c r="TDS216" s="140"/>
      <c r="TDT216" s="140"/>
      <c r="TDU216" s="140"/>
      <c r="TDV216" s="140"/>
      <c r="TDW216" s="140"/>
      <c r="TDX216" s="140"/>
      <c r="TDY216" s="140"/>
      <c r="TDZ216" s="140"/>
      <c r="TEA216" s="140"/>
      <c r="TEB216" s="140"/>
      <c r="TEC216" s="140"/>
      <c r="TED216" s="140"/>
      <c r="TEE216" s="140"/>
      <c r="TEF216" s="140"/>
      <c r="TEG216" s="140"/>
      <c r="TEH216" s="140"/>
      <c r="TEI216" s="140"/>
      <c r="TEJ216" s="140"/>
      <c r="TEK216" s="140"/>
      <c r="TEL216" s="140"/>
      <c r="TEM216" s="140"/>
      <c r="TEN216" s="140"/>
      <c r="TEO216" s="140"/>
      <c r="TEP216" s="140"/>
      <c r="TEQ216" s="140"/>
      <c r="TER216" s="140"/>
      <c r="TES216" s="140"/>
      <c r="TET216" s="140"/>
      <c r="TEU216" s="140"/>
      <c r="TEV216" s="140"/>
      <c r="TEW216" s="140"/>
      <c r="TEX216" s="140"/>
      <c r="TEY216" s="140"/>
      <c r="TEZ216" s="140"/>
      <c r="TFA216" s="140"/>
      <c r="TFB216" s="140"/>
      <c r="TFC216" s="140"/>
      <c r="TFD216" s="140"/>
      <c r="TFE216" s="140"/>
      <c r="TFF216" s="140"/>
      <c r="TFG216" s="140"/>
      <c r="TFH216" s="140"/>
      <c r="TFI216" s="140"/>
      <c r="TFJ216" s="140"/>
      <c r="TFK216" s="140"/>
      <c r="TFL216" s="140"/>
      <c r="TFM216" s="140"/>
      <c r="TFN216" s="140"/>
      <c r="TFO216" s="140"/>
      <c r="TFP216" s="140"/>
      <c r="TFQ216" s="140"/>
      <c r="TFR216" s="140"/>
      <c r="TFS216" s="140"/>
      <c r="TFT216" s="140"/>
      <c r="TFU216" s="140"/>
      <c r="TFV216" s="140"/>
      <c r="TFW216" s="140"/>
      <c r="TFX216" s="140"/>
      <c r="TFY216" s="140"/>
      <c r="TFZ216" s="140"/>
      <c r="TGA216" s="140"/>
      <c r="TGB216" s="140"/>
      <c r="TGC216" s="140"/>
      <c r="TGD216" s="140"/>
      <c r="TGE216" s="140"/>
      <c r="TGF216" s="140"/>
      <c r="TGG216" s="140"/>
      <c r="TGH216" s="140"/>
      <c r="TGI216" s="140"/>
      <c r="TGJ216" s="140"/>
      <c r="TGK216" s="140"/>
      <c r="TGL216" s="140"/>
      <c r="TGM216" s="140"/>
      <c r="TGN216" s="140"/>
      <c r="TGO216" s="140"/>
      <c r="TGP216" s="140"/>
      <c r="TGQ216" s="140"/>
      <c r="TGR216" s="140"/>
      <c r="TGS216" s="140"/>
      <c r="TGT216" s="140"/>
      <c r="TGU216" s="140"/>
      <c r="TGV216" s="140"/>
      <c r="TGW216" s="140"/>
      <c r="TGX216" s="140"/>
      <c r="TGY216" s="140"/>
      <c r="TGZ216" s="140"/>
      <c r="THA216" s="140"/>
      <c r="THB216" s="140"/>
      <c r="THC216" s="140"/>
      <c r="THD216" s="140"/>
      <c r="THE216" s="140"/>
      <c r="THF216" s="140"/>
      <c r="THG216" s="140"/>
      <c r="THH216" s="140"/>
      <c r="THI216" s="140"/>
      <c r="THJ216" s="140"/>
      <c r="THK216" s="140"/>
      <c r="THL216" s="140"/>
      <c r="THM216" s="140"/>
      <c r="THN216" s="140"/>
      <c r="THO216" s="140"/>
      <c r="THP216" s="140"/>
      <c r="THQ216" s="140"/>
      <c r="THR216" s="140"/>
      <c r="THS216" s="140"/>
      <c r="THT216" s="140"/>
      <c r="THU216" s="140"/>
      <c r="THV216" s="140"/>
      <c r="THW216" s="140"/>
      <c r="THX216" s="140"/>
      <c r="THY216" s="140"/>
      <c r="THZ216" s="140"/>
      <c r="TIA216" s="140"/>
      <c r="TIB216" s="140"/>
      <c r="TIC216" s="140"/>
      <c r="TID216" s="140"/>
      <c r="TIE216" s="140"/>
      <c r="TIF216" s="140"/>
      <c r="TIG216" s="140"/>
      <c r="TIH216" s="140"/>
      <c r="TII216" s="140"/>
      <c r="TIJ216" s="140"/>
      <c r="TIK216" s="140"/>
      <c r="TIL216" s="140"/>
      <c r="TIM216" s="140"/>
      <c r="TIN216" s="140"/>
      <c r="TIO216" s="140"/>
      <c r="TIP216" s="140"/>
      <c r="TIQ216" s="140"/>
      <c r="TIR216" s="140"/>
      <c r="TIS216" s="140"/>
      <c r="TIT216" s="140"/>
      <c r="TIU216" s="140"/>
      <c r="TIV216" s="140"/>
      <c r="TIW216" s="140"/>
      <c r="TIX216" s="140"/>
      <c r="TIY216" s="140"/>
      <c r="TIZ216" s="140"/>
      <c r="TJA216" s="140"/>
      <c r="TJB216" s="140"/>
      <c r="TJC216" s="140"/>
      <c r="TJD216" s="140"/>
      <c r="TJE216" s="140"/>
      <c r="TJF216" s="140"/>
      <c r="TJG216" s="140"/>
      <c r="TJH216" s="140"/>
      <c r="TJI216" s="140"/>
      <c r="TJJ216" s="140"/>
      <c r="TJK216" s="140"/>
      <c r="TJL216" s="140"/>
      <c r="TJM216" s="140"/>
      <c r="TJN216" s="140"/>
      <c r="TJO216" s="140"/>
      <c r="TJP216" s="140"/>
      <c r="TJQ216" s="140"/>
      <c r="TJR216" s="140"/>
      <c r="TJS216" s="140"/>
      <c r="TJT216" s="140"/>
      <c r="TJU216" s="140"/>
      <c r="TJV216" s="140"/>
      <c r="TJW216" s="140"/>
      <c r="TJX216" s="140"/>
      <c r="TJY216" s="140"/>
      <c r="TJZ216" s="140"/>
      <c r="TKA216" s="140"/>
      <c r="TKB216" s="140"/>
      <c r="TKC216" s="140"/>
      <c r="TKD216" s="140"/>
      <c r="TKE216" s="140"/>
      <c r="TKF216" s="140"/>
      <c r="TKG216" s="140"/>
      <c r="TKH216" s="140"/>
      <c r="TKI216" s="140"/>
      <c r="TKJ216" s="140"/>
      <c r="TKK216" s="140"/>
      <c r="TKL216" s="140"/>
      <c r="TKM216" s="140"/>
      <c r="TKN216" s="140"/>
      <c r="TKO216" s="140"/>
      <c r="TKP216" s="140"/>
      <c r="TKQ216" s="140"/>
      <c r="TKR216" s="140"/>
      <c r="TKS216" s="140"/>
      <c r="TKT216" s="140"/>
      <c r="TKU216" s="140"/>
      <c r="TKV216" s="140"/>
      <c r="TKW216" s="140"/>
      <c r="TKX216" s="140"/>
      <c r="TKY216" s="140"/>
      <c r="TKZ216" s="140"/>
      <c r="TLA216" s="140"/>
      <c r="TLB216" s="140"/>
      <c r="TLC216" s="140"/>
      <c r="TLD216" s="140"/>
      <c r="TLE216" s="140"/>
      <c r="TLF216" s="140"/>
      <c r="TLG216" s="140"/>
      <c r="TLH216" s="140"/>
      <c r="TLI216" s="140"/>
      <c r="TLJ216" s="140"/>
      <c r="TLK216" s="140"/>
      <c r="TLL216" s="140"/>
      <c r="TLM216" s="140"/>
      <c r="TLN216" s="140"/>
      <c r="TLO216" s="140"/>
      <c r="TLP216" s="140"/>
      <c r="TLQ216" s="140"/>
      <c r="TLR216" s="140"/>
      <c r="TLS216" s="140"/>
      <c r="TLT216" s="140"/>
      <c r="TLU216" s="140"/>
      <c r="TLV216" s="140"/>
      <c r="TLW216" s="140"/>
      <c r="TLX216" s="140"/>
      <c r="TLY216" s="140"/>
      <c r="TLZ216" s="140"/>
      <c r="TMA216" s="140"/>
      <c r="TMB216" s="140"/>
      <c r="TMC216" s="140"/>
      <c r="TMD216" s="140"/>
      <c r="TME216" s="140"/>
      <c r="TMF216" s="140"/>
      <c r="TMG216" s="140"/>
      <c r="TMH216" s="140"/>
      <c r="TMI216" s="140"/>
      <c r="TMJ216" s="140"/>
      <c r="TMK216" s="140"/>
      <c r="TML216" s="140"/>
      <c r="TMM216" s="140"/>
      <c r="TMN216" s="140"/>
      <c r="TMO216" s="140"/>
      <c r="TMP216" s="140"/>
      <c r="TMQ216" s="140"/>
      <c r="TMR216" s="140"/>
      <c r="TMS216" s="140"/>
      <c r="TMT216" s="140"/>
      <c r="TMU216" s="140"/>
      <c r="TMV216" s="140"/>
      <c r="TMW216" s="140"/>
      <c r="TMX216" s="140"/>
      <c r="TMY216" s="140"/>
      <c r="TMZ216" s="140"/>
      <c r="TNA216" s="140"/>
      <c r="TNB216" s="140"/>
      <c r="TNC216" s="140"/>
      <c r="TND216" s="140"/>
      <c r="TNE216" s="140"/>
      <c r="TNF216" s="140"/>
      <c r="TNG216" s="140"/>
      <c r="TNH216" s="140"/>
      <c r="TNI216" s="140"/>
      <c r="TNJ216" s="140"/>
      <c r="TNK216" s="140"/>
      <c r="TNL216" s="140"/>
      <c r="TNM216" s="140"/>
      <c r="TNN216" s="140"/>
      <c r="TNO216" s="140"/>
      <c r="TNP216" s="140"/>
      <c r="TNQ216" s="140"/>
      <c r="TNR216" s="140"/>
      <c r="TNS216" s="140"/>
      <c r="TNT216" s="140"/>
      <c r="TNU216" s="140"/>
      <c r="TNV216" s="140"/>
      <c r="TNW216" s="140"/>
      <c r="TNX216" s="140"/>
      <c r="TNY216" s="140"/>
      <c r="TNZ216" s="140"/>
      <c r="TOA216" s="140"/>
      <c r="TOB216" s="140"/>
      <c r="TOC216" s="140"/>
      <c r="TOD216" s="140"/>
      <c r="TOE216" s="140"/>
      <c r="TOF216" s="140"/>
      <c r="TOG216" s="140"/>
      <c r="TOH216" s="140"/>
      <c r="TOI216" s="140"/>
      <c r="TOJ216" s="140"/>
      <c r="TOK216" s="140"/>
      <c r="TOL216" s="140"/>
      <c r="TOM216" s="140"/>
      <c r="TON216" s="140"/>
      <c r="TOO216" s="140"/>
      <c r="TOP216" s="140"/>
      <c r="TOQ216" s="140"/>
      <c r="TOR216" s="140"/>
      <c r="TOS216" s="140"/>
      <c r="TOT216" s="140"/>
      <c r="TOU216" s="140"/>
      <c r="TOV216" s="140"/>
      <c r="TOW216" s="140"/>
      <c r="TOX216" s="140"/>
      <c r="TOY216" s="140"/>
      <c r="TOZ216" s="140"/>
      <c r="TPA216" s="140"/>
      <c r="TPB216" s="140"/>
      <c r="TPC216" s="140"/>
      <c r="TPD216" s="140"/>
      <c r="TPE216" s="140"/>
      <c r="TPF216" s="140"/>
      <c r="TPG216" s="140"/>
      <c r="TPH216" s="140"/>
      <c r="TPI216" s="140"/>
      <c r="TPJ216" s="140"/>
      <c r="TPK216" s="140"/>
      <c r="TPL216" s="140"/>
      <c r="TPM216" s="140"/>
      <c r="TPN216" s="140"/>
      <c r="TPO216" s="140"/>
      <c r="TPP216" s="140"/>
      <c r="TPQ216" s="140"/>
      <c r="TPR216" s="140"/>
      <c r="TPS216" s="140"/>
      <c r="TPT216" s="140"/>
      <c r="TPU216" s="140"/>
      <c r="TPV216" s="140"/>
      <c r="TPW216" s="140"/>
      <c r="TPX216" s="140"/>
      <c r="TPY216" s="140"/>
      <c r="TPZ216" s="140"/>
      <c r="TQA216" s="140"/>
      <c r="TQB216" s="140"/>
      <c r="TQC216" s="140"/>
      <c r="TQD216" s="140"/>
      <c r="TQE216" s="140"/>
      <c r="TQF216" s="140"/>
      <c r="TQG216" s="140"/>
      <c r="TQH216" s="140"/>
      <c r="TQI216" s="140"/>
      <c r="TQJ216" s="140"/>
      <c r="TQK216" s="140"/>
      <c r="TQL216" s="140"/>
      <c r="TQM216" s="140"/>
      <c r="TQN216" s="140"/>
      <c r="TQO216" s="140"/>
      <c r="TQP216" s="140"/>
      <c r="TQQ216" s="140"/>
      <c r="TQR216" s="140"/>
      <c r="TQS216" s="140"/>
      <c r="TQT216" s="140"/>
      <c r="TQU216" s="140"/>
      <c r="TQV216" s="140"/>
      <c r="TQW216" s="140"/>
      <c r="TQX216" s="140"/>
      <c r="TQY216" s="140"/>
      <c r="TQZ216" s="140"/>
      <c r="TRA216" s="140"/>
      <c r="TRB216" s="140"/>
      <c r="TRC216" s="140"/>
      <c r="TRD216" s="140"/>
      <c r="TRE216" s="140"/>
      <c r="TRF216" s="140"/>
      <c r="TRG216" s="140"/>
      <c r="TRH216" s="140"/>
      <c r="TRI216" s="140"/>
      <c r="TRJ216" s="140"/>
      <c r="TRK216" s="140"/>
      <c r="TRL216" s="140"/>
      <c r="TRM216" s="140"/>
      <c r="TRN216" s="140"/>
      <c r="TRO216" s="140"/>
      <c r="TRP216" s="140"/>
      <c r="TRQ216" s="140"/>
      <c r="TRR216" s="140"/>
      <c r="TRS216" s="140"/>
      <c r="TRT216" s="140"/>
      <c r="TRU216" s="140"/>
      <c r="TRV216" s="140"/>
      <c r="TRW216" s="140"/>
      <c r="TRX216" s="140"/>
      <c r="TRY216" s="140"/>
      <c r="TRZ216" s="140"/>
      <c r="TSA216" s="140"/>
      <c r="TSB216" s="140"/>
      <c r="TSC216" s="140"/>
      <c r="TSD216" s="140"/>
      <c r="TSE216" s="140"/>
      <c r="TSF216" s="140"/>
      <c r="TSG216" s="140"/>
      <c r="TSH216" s="140"/>
      <c r="TSI216" s="140"/>
      <c r="TSJ216" s="140"/>
      <c r="TSK216" s="140"/>
      <c r="TSL216" s="140"/>
      <c r="TSM216" s="140"/>
      <c r="TSN216" s="140"/>
      <c r="TSO216" s="140"/>
      <c r="TSP216" s="140"/>
      <c r="TSQ216" s="140"/>
      <c r="TSR216" s="140"/>
      <c r="TSS216" s="140"/>
      <c r="TST216" s="140"/>
      <c r="TSU216" s="140"/>
      <c r="TSV216" s="140"/>
      <c r="TSW216" s="140"/>
      <c r="TSX216" s="140"/>
      <c r="TSY216" s="140"/>
      <c r="TSZ216" s="140"/>
      <c r="TTA216" s="140"/>
      <c r="TTB216" s="140"/>
      <c r="TTC216" s="140"/>
      <c r="TTD216" s="140"/>
      <c r="TTE216" s="140"/>
      <c r="TTF216" s="140"/>
      <c r="TTG216" s="140"/>
      <c r="TTH216" s="140"/>
      <c r="TTI216" s="140"/>
      <c r="TTJ216" s="140"/>
      <c r="TTK216" s="140"/>
      <c r="TTL216" s="140"/>
      <c r="TTM216" s="140"/>
      <c r="TTN216" s="140"/>
      <c r="TTO216" s="140"/>
      <c r="TTP216" s="140"/>
      <c r="TTQ216" s="140"/>
      <c r="TTR216" s="140"/>
      <c r="TTS216" s="140"/>
      <c r="TTT216" s="140"/>
      <c r="TTU216" s="140"/>
      <c r="TTV216" s="140"/>
      <c r="TTW216" s="140"/>
      <c r="TTX216" s="140"/>
      <c r="TTY216" s="140"/>
      <c r="TTZ216" s="140"/>
      <c r="TUA216" s="140"/>
      <c r="TUB216" s="140"/>
      <c r="TUC216" s="140"/>
      <c r="TUD216" s="140"/>
      <c r="TUE216" s="140"/>
      <c r="TUF216" s="140"/>
      <c r="TUG216" s="140"/>
      <c r="TUH216" s="140"/>
      <c r="TUI216" s="140"/>
      <c r="TUJ216" s="140"/>
      <c r="TUK216" s="140"/>
      <c r="TUL216" s="140"/>
      <c r="TUM216" s="140"/>
      <c r="TUN216" s="140"/>
      <c r="TUO216" s="140"/>
      <c r="TUP216" s="140"/>
      <c r="TUQ216" s="140"/>
      <c r="TUR216" s="140"/>
      <c r="TUS216" s="140"/>
      <c r="TUT216" s="140"/>
      <c r="TUU216" s="140"/>
      <c r="TUV216" s="140"/>
      <c r="TUW216" s="140"/>
      <c r="TUX216" s="140"/>
      <c r="TUY216" s="140"/>
      <c r="TUZ216" s="140"/>
      <c r="TVA216" s="140"/>
      <c r="TVB216" s="140"/>
      <c r="TVC216" s="140"/>
      <c r="TVD216" s="140"/>
      <c r="TVE216" s="140"/>
      <c r="TVF216" s="140"/>
      <c r="TVG216" s="140"/>
      <c r="TVH216" s="140"/>
      <c r="TVI216" s="140"/>
      <c r="TVJ216" s="140"/>
      <c r="TVK216" s="140"/>
      <c r="TVL216" s="140"/>
      <c r="TVM216" s="140"/>
      <c r="TVN216" s="140"/>
      <c r="TVO216" s="140"/>
      <c r="TVP216" s="140"/>
      <c r="TVQ216" s="140"/>
      <c r="TVR216" s="140"/>
      <c r="TVS216" s="140"/>
      <c r="TVT216" s="140"/>
      <c r="TVU216" s="140"/>
      <c r="TVV216" s="140"/>
      <c r="TVW216" s="140"/>
      <c r="TVX216" s="140"/>
      <c r="TVY216" s="140"/>
      <c r="TVZ216" s="140"/>
      <c r="TWA216" s="140"/>
      <c r="TWB216" s="140"/>
      <c r="TWC216" s="140"/>
      <c r="TWD216" s="140"/>
      <c r="TWE216" s="140"/>
      <c r="TWF216" s="140"/>
      <c r="TWG216" s="140"/>
      <c r="TWH216" s="140"/>
      <c r="TWI216" s="140"/>
      <c r="TWJ216" s="140"/>
      <c r="TWK216" s="140"/>
      <c r="TWL216" s="140"/>
      <c r="TWM216" s="140"/>
      <c r="TWN216" s="140"/>
      <c r="TWO216" s="140"/>
      <c r="TWP216" s="140"/>
      <c r="TWQ216" s="140"/>
      <c r="TWR216" s="140"/>
      <c r="TWS216" s="140"/>
      <c r="TWT216" s="140"/>
      <c r="TWU216" s="140"/>
      <c r="TWV216" s="140"/>
      <c r="TWW216" s="140"/>
      <c r="TWX216" s="140"/>
      <c r="TWY216" s="140"/>
      <c r="TWZ216" s="140"/>
      <c r="TXA216" s="140"/>
      <c r="TXB216" s="140"/>
      <c r="TXC216" s="140"/>
      <c r="TXD216" s="140"/>
      <c r="TXE216" s="140"/>
      <c r="TXF216" s="140"/>
      <c r="TXG216" s="140"/>
      <c r="TXH216" s="140"/>
      <c r="TXI216" s="140"/>
      <c r="TXJ216" s="140"/>
      <c r="TXK216" s="140"/>
      <c r="TXL216" s="140"/>
      <c r="TXM216" s="140"/>
      <c r="TXN216" s="140"/>
      <c r="TXO216" s="140"/>
      <c r="TXP216" s="140"/>
      <c r="TXQ216" s="140"/>
      <c r="TXR216" s="140"/>
      <c r="TXS216" s="140"/>
      <c r="TXT216" s="140"/>
      <c r="TXU216" s="140"/>
      <c r="TXV216" s="140"/>
      <c r="TXW216" s="140"/>
      <c r="TXX216" s="140"/>
      <c r="TXY216" s="140"/>
      <c r="TXZ216" s="140"/>
      <c r="TYA216" s="140"/>
      <c r="TYB216" s="140"/>
      <c r="TYC216" s="140"/>
      <c r="TYD216" s="140"/>
      <c r="TYE216" s="140"/>
      <c r="TYF216" s="140"/>
      <c r="TYG216" s="140"/>
      <c r="TYH216" s="140"/>
      <c r="TYI216" s="140"/>
      <c r="TYJ216" s="140"/>
      <c r="TYK216" s="140"/>
      <c r="TYL216" s="140"/>
      <c r="TYM216" s="140"/>
      <c r="TYN216" s="140"/>
      <c r="TYO216" s="140"/>
      <c r="TYP216" s="140"/>
      <c r="TYQ216" s="140"/>
      <c r="TYR216" s="140"/>
      <c r="TYS216" s="140"/>
      <c r="TYT216" s="140"/>
      <c r="TYU216" s="140"/>
      <c r="TYV216" s="140"/>
      <c r="TYW216" s="140"/>
      <c r="TYX216" s="140"/>
      <c r="TYY216" s="140"/>
      <c r="TYZ216" s="140"/>
      <c r="TZA216" s="140"/>
      <c r="TZB216" s="140"/>
      <c r="TZC216" s="140"/>
      <c r="TZD216" s="140"/>
      <c r="TZE216" s="140"/>
      <c r="TZF216" s="140"/>
      <c r="TZG216" s="140"/>
      <c r="TZH216" s="140"/>
      <c r="TZI216" s="140"/>
      <c r="TZJ216" s="140"/>
      <c r="TZK216" s="140"/>
      <c r="TZL216" s="140"/>
      <c r="TZM216" s="140"/>
      <c r="TZN216" s="140"/>
      <c r="TZO216" s="140"/>
      <c r="TZP216" s="140"/>
      <c r="TZQ216" s="140"/>
      <c r="TZR216" s="140"/>
      <c r="TZS216" s="140"/>
      <c r="TZT216" s="140"/>
      <c r="TZU216" s="140"/>
      <c r="TZV216" s="140"/>
      <c r="TZW216" s="140"/>
      <c r="TZX216" s="140"/>
      <c r="TZY216" s="140"/>
      <c r="TZZ216" s="140"/>
      <c r="UAA216" s="140"/>
      <c r="UAB216" s="140"/>
      <c r="UAC216" s="140"/>
      <c r="UAD216" s="140"/>
      <c r="UAE216" s="140"/>
      <c r="UAF216" s="140"/>
      <c r="UAG216" s="140"/>
      <c r="UAH216" s="140"/>
      <c r="UAI216" s="140"/>
      <c r="UAJ216" s="140"/>
      <c r="UAK216" s="140"/>
      <c r="UAL216" s="140"/>
      <c r="UAM216" s="140"/>
      <c r="UAN216" s="140"/>
      <c r="UAO216" s="140"/>
      <c r="UAP216" s="140"/>
      <c r="UAQ216" s="140"/>
      <c r="UAR216" s="140"/>
      <c r="UAS216" s="140"/>
      <c r="UAT216" s="140"/>
      <c r="UAU216" s="140"/>
      <c r="UAV216" s="140"/>
      <c r="UAW216" s="140"/>
      <c r="UAX216" s="140"/>
      <c r="UAY216" s="140"/>
      <c r="UAZ216" s="140"/>
      <c r="UBA216" s="140"/>
      <c r="UBB216" s="140"/>
      <c r="UBC216" s="140"/>
      <c r="UBD216" s="140"/>
      <c r="UBE216" s="140"/>
      <c r="UBF216" s="140"/>
      <c r="UBG216" s="140"/>
      <c r="UBH216" s="140"/>
      <c r="UBI216" s="140"/>
      <c r="UBJ216" s="140"/>
      <c r="UBK216" s="140"/>
      <c r="UBL216" s="140"/>
      <c r="UBM216" s="140"/>
      <c r="UBN216" s="140"/>
      <c r="UBO216" s="140"/>
      <c r="UBP216" s="140"/>
      <c r="UBQ216" s="140"/>
      <c r="UBR216" s="140"/>
      <c r="UBS216" s="140"/>
      <c r="UBT216" s="140"/>
      <c r="UBU216" s="140"/>
      <c r="UBV216" s="140"/>
      <c r="UBW216" s="140"/>
      <c r="UBX216" s="140"/>
      <c r="UBY216" s="140"/>
      <c r="UBZ216" s="140"/>
      <c r="UCA216" s="140"/>
      <c r="UCB216" s="140"/>
      <c r="UCC216" s="140"/>
      <c r="UCD216" s="140"/>
      <c r="UCE216" s="140"/>
      <c r="UCF216" s="140"/>
      <c r="UCG216" s="140"/>
      <c r="UCH216" s="140"/>
      <c r="UCI216" s="140"/>
      <c r="UCJ216" s="140"/>
      <c r="UCK216" s="140"/>
      <c r="UCL216" s="140"/>
      <c r="UCM216" s="140"/>
      <c r="UCN216" s="140"/>
      <c r="UCO216" s="140"/>
      <c r="UCP216" s="140"/>
      <c r="UCQ216" s="140"/>
      <c r="UCR216" s="140"/>
      <c r="UCS216" s="140"/>
      <c r="UCT216" s="140"/>
      <c r="UCU216" s="140"/>
      <c r="UCV216" s="140"/>
      <c r="UCW216" s="140"/>
      <c r="UCX216" s="140"/>
      <c r="UCY216" s="140"/>
      <c r="UCZ216" s="140"/>
      <c r="UDA216" s="140"/>
      <c r="UDB216" s="140"/>
      <c r="UDC216" s="140"/>
      <c r="UDD216" s="140"/>
      <c r="UDE216" s="140"/>
      <c r="UDF216" s="140"/>
      <c r="UDG216" s="140"/>
      <c r="UDH216" s="140"/>
      <c r="UDI216" s="140"/>
      <c r="UDJ216" s="140"/>
      <c r="UDK216" s="140"/>
      <c r="UDL216" s="140"/>
      <c r="UDM216" s="140"/>
      <c r="UDN216" s="140"/>
      <c r="UDO216" s="140"/>
      <c r="UDP216" s="140"/>
      <c r="UDQ216" s="140"/>
      <c r="UDR216" s="140"/>
      <c r="UDS216" s="140"/>
      <c r="UDT216" s="140"/>
      <c r="UDU216" s="140"/>
      <c r="UDV216" s="140"/>
      <c r="UDW216" s="140"/>
      <c r="UDX216" s="140"/>
      <c r="UDY216" s="140"/>
      <c r="UDZ216" s="140"/>
      <c r="UEA216" s="140"/>
      <c r="UEB216" s="140"/>
      <c r="UEC216" s="140"/>
      <c r="UED216" s="140"/>
      <c r="UEE216" s="140"/>
      <c r="UEF216" s="140"/>
      <c r="UEG216" s="140"/>
      <c r="UEH216" s="140"/>
      <c r="UEI216" s="140"/>
      <c r="UEJ216" s="140"/>
      <c r="UEK216" s="140"/>
      <c r="UEL216" s="140"/>
      <c r="UEM216" s="140"/>
      <c r="UEN216" s="140"/>
      <c r="UEO216" s="140"/>
      <c r="UEP216" s="140"/>
      <c r="UEQ216" s="140"/>
      <c r="UER216" s="140"/>
      <c r="UES216" s="140"/>
      <c r="UET216" s="140"/>
      <c r="UEU216" s="140"/>
      <c r="UEV216" s="140"/>
      <c r="UEW216" s="140"/>
      <c r="UEX216" s="140"/>
      <c r="UEY216" s="140"/>
      <c r="UEZ216" s="140"/>
      <c r="UFA216" s="140"/>
      <c r="UFB216" s="140"/>
      <c r="UFC216" s="140"/>
      <c r="UFD216" s="140"/>
      <c r="UFE216" s="140"/>
      <c r="UFF216" s="140"/>
      <c r="UFG216" s="140"/>
      <c r="UFH216" s="140"/>
      <c r="UFI216" s="140"/>
      <c r="UFJ216" s="140"/>
      <c r="UFK216" s="140"/>
      <c r="UFL216" s="140"/>
      <c r="UFM216" s="140"/>
      <c r="UFN216" s="140"/>
      <c r="UFO216" s="140"/>
      <c r="UFP216" s="140"/>
      <c r="UFQ216" s="140"/>
      <c r="UFR216" s="140"/>
      <c r="UFS216" s="140"/>
      <c r="UFT216" s="140"/>
      <c r="UFU216" s="140"/>
      <c r="UFV216" s="140"/>
      <c r="UFW216" s="140"/>
      <c r="UFX216" s="140"/>
      <c r="UFY216" s="140"/>
      <c r="UFZ216" s="140"/>
      <c r="UGA216" s="140"/>
      <c r="UGB216" s="140"/>
      <c r="UGC216" s="140"/>
      <c r="UGD216" s="140"/>
      <c r="UGE216" s="140"/>
      <c r="UGF216" s="140"/>
      <c r="UGG216" s="140"/>
      <c r="UGH216" s="140"/>
      <c r="UGI216" s="140"/>
      <c r="UGJ216" s="140"/>
      <c r="UGK216" s="140"/>
      <c r="UGL216" s="140"/>
      <c r="UGM216" s="140"/>
      <c r="UGN216" s="140"/>
      <c r="UGO216" s="140"/>
      <c r="UGP216" s="140"/>
      <c r="UGQ216" s="140"/>
      <c r="UGR216" s="140"/>
      <c r="UGS216" s="140"/>
      <c r="UGT216" s="140"/>
      <c r="UGU216" s="140"/>
      <c r="UGV216" s="140"/>
      <c r="UGW216" s="140"/>
      <c r="UGX216" s="140"/>
      <c r="UGY216" s="140"/>
      <c r="UGZ216" s="140"/>
      <c r="UHA216" s="140"/>
      <c r="UHB216" s="140"/>
      <c r="UHC216" s="140"/>
      <c r="UHD216" s="140"/>
      <c r="UHE216" s="140"/>
      <c r="UHF216" s="140"/>
      <c r="UHG216" s="140"/>
      <c r="UHH216" s="140"/>
      <c r="UHI216" s="140"/>
      <c r="UHJ216" s="140"/>
      <c r="UHK216" s="140"/>
      <c r="UHL216" s="140"/>
      <c r="UHM216" s="140"/>
      <c r="UHN216" s="140"/>
      <c r="UHO216" s="140"/>
      <c r="UHP216" s="140"/>
      <c r="UHQ216" s="140"/>
      <c r="UHR216" s="140"/>
      <c r="UHS216" s="140"/>
      <c r="UHT216" s="140"/>
      <c r="UHU216" s="140"/>
      <c r="UHV216" s="140"/>
      <c r="UHW216" s="140"/>
      <c r="UHX216" s="140"/>
      <c r="UHY216" s="140"/>
      <c r="UHZ216" s="140"/>
      <c r="UIA216" s="140"/>
      <c r="UIB216" s="140"/>
      <c r="UIC216" s="140"/>
      <c r="UID216" s="140"/>
      <c r="UIE216" s="140"/>
      <c r="UIF216" s="140"/>
      <c r="UIG216" s="140"/>
      <c r="UIH216" s="140"/>
      <c r="UII216" s="140"/>
      <c r="UIJ216" s="140"/>
      <c r="UIK216" s="140"/>
      <c r="UIL216" s="140"/>
      <c r="UIM216" s="140"/>
      <c r="UIN216" s="140"/>
      <c r="UIO216" s="140"/>
      <c r="UIP216" s="140"/>
      <c r="UIQ216" s="140"/>
      <c r="UIR216" s="140"/>
      <c r="UIS216" s="140"/>
      <c r="UIT216" s="140"/>
      <c r="UIU216" s="140"/>
      <c r="UIV216" s="140"/>
      <c r="UIW216" s="140"/>
      <c r="UIX216" s="140"/>
      <c r="UIY216" s="140"/>
      <c r="UIZ216" s="140"/>
      <c r="UJA216" s="140"/>
      <c r="UJB216" s="140"/>
      <c r="UJC216" s="140"/>
      <c r="UJD216" s="140"/>
      <c r="UJE216" s="140"/>
      <c r="UJF216" s="140"/>
      <c r="UJG216" s="140"/>
      <c r="UJH216" s="140"/>
      <c r="UJI216" s="140"/>
      <c r="UJJ216" s="140"/>
      <c r="UJK216" s="140"/>
      <c r="UJL216" s="140"/>
      <c r="UJM216" s="140"/>
      <c r="UJN216" s="140"/>
      <c r="UJO216" s="140"/>
      <c r="UJP216" s="140"/>
      <c r="UJQ216" s="140"/>
      <c r="UJR216" s="140"/>
      <c r="UJS216" s="140"/>
      <c r="UJT216" s="140"/>
      <c r="UJU216" s="140"/>
      <c r="UJV216" s="140"/>
      <c r="UJW216" s="140"/>
      <c r="UJX216" s="140"/>
      <c r="UJY216" s="140"/>
      <c r="UJZ216" s="140"/>
      <c r="UKA216" s="140"/>
      <c r="UKB216" s="140"/>
      <c r="UKC216" s="140"/>
      <c r="UKD216" s="140"/>
      <c r="UKE216" s="140"/>
      <c r="UKF216" s="140"/>
      <c r="UKG216" s="140"/>
      <c r="UKH216" s="140"/>
      <c r="UKI216" s="140"/>
      <c r="UKJ216" s="140"/>
      <c r="UKK216" s="140"/>
      <c r="UKL216" s="140"/>
      <c r="UKM216" s="140"/>
      <c r="UKN216" s="140"/>
      <c r="UKO216" s="140"/>
      <c r="UKP216" s="140"/>
      <c r="UKQ216" s="140"/>
      <c r="UKR216" s="140"/>
      <c r="UKS216" s="140"/>
      <c r="UKT216" s="140"/>
      <c r="UKU216" s="140"/>
      <c r="UKV216" s="140"/>
      <c r="UKW216" s="140"/>
      <c r="UKX216" s="140"/>
      <c r="UKY216" s="140"/>
      <c r="UKZ216" s="140"/>
      <c r="ULA216" s="140"/>
      <c r="ULB216" s="140"/>
      <c r="ULC216" s="140"/>
      <c r="ULD216" s="140"/>
      <c r="ULE216" s="140"/>
      <c r="ULF216" s="140"/>
      <c r="ULG216" s="140"/>
      <c r="ULH216" s="140"/>
      <c r="ULI216" s="140"/>
      <c r="ULJ216" s="140"/>
      <c r="ULK216" s="140"/>
      <c r="ULL216" s="140"/>
      <c r="ULM216" s="140"/>
      <c r="ULN216" s="140"/>
      <c r="ULO216" s="140"/>
      <c r="ULP216" s="140"/>
      <c r="ULQ216" s="140"/>
      <c r="ULR216" s="140"/>
      <c r="ULS216" s="140"/>
      <c r="ULT216" s="140"/>
      <c r="ULU216" s="140"/>
      <c r="ULV216" s="140"/>
      <c r="ULW216" s="140"/>
      <c r="ULX216" s="140"/>
      <c r="ULY216" s="140"/>
      <c r="ULZ216" s="140"/>
      <c r="UMA216" s="140"/>
      <c r="UMB216" s="140"/>
      <c r="UMC216" s="140"/>
      <c r="UMD216" s="140"/>
      <c r="UME216" s="140"/>
      <c r="UMF216" s="140"/>
      <c r="UMG216" s="140"/>
      <c r="UMH216" s="140"/>
      <c r="UMI216" s="140"/>
      <c r="UMJ216" s="140"/>
      <c r="UMK216" s="140"/>
      <c r="UML216" s="140"/>
      <c r="UMM216" s="140"/>
      <c r="UMN216" s="140"/>
      <c r="UMO216" s="140"/>
      <c r="UMP216" s="140"/>
      <c r="UMQ216" s="140"/>
      <c r="UMR216" s="140"/>
      <c r="UMS216" s="140"/>
      <c r="UMT216" s="140"/>
      <c r="UMU216" s="140"/>
      <c r="UMV216" s="140"/>
      <c r="UMW216" s="140"/>
      <c r="UMX216" s="140"/>
      <c r="UMY216" s="140"/>
      <c r="UMZ216" s="140"/>
      <c r="UNA216" s="140"/>
      <c r="UNB216" s="140"/>
      <c r="UNC216" s="140"/>
      <c r="UND216" s="140"/>
      <c r="UNE216" s="140"/>
      <c r="UNF216" s="140"/>
      <c r="UNG216" s="140"/>
      <c r="UNH216" s="140"/>
      <c r="UNI216" s="140"/>
      <c r="UNJ216" s="140"/>
      <c r="UNK216" s="140"/>
      <c r="UNL216" s="140"/>
      <c r="UNM216" s="140"/>
      <c r="UNN216" s="140"/>
      <c r="UNO216" s="140"/>
      <c r="UNP216" s="140"/>
      <c r="UNQ216" s="140"/>
      <c r="UNR216" s="140"/>
      <c r="UNS216" s="140"/>
      <c r="UNT216" s="140"/>
      <c r="UNU216" s="140"/>
      <c r="UNV216" s="140"/>
      <c r="UNW216" s="140"/>
      <c r="UNX216" s="140"/>
      <c r="UNY216" s="140"/>
      <c r="UNZ216" s="140"/>
      <c r="UOA216" s="140"/>
      <c r="UOB216" s="140"/>
      <c r="UOC216" s="140"/>
      <c r="UOD216" s="140"/>
      <c r="UOE216" s="140"/>
      <c r="UOF216" s="140"/>
      <c r="UOG216" s="140"/>
      <c r="UOH216" s="140"/>
      <c r="UOI216" s="140"/>
      <c r="UOJ216" s="140"/>
      <c r="UOK216" s="140"/>
      <c r="UOL216" s="140"/>
      <c r="UOM216" s="140"/>
      <c r="UON216" s="140"/>
      <c r="UOO216" s="140"/>
      <c r="UOP216" s="140"/>
      <c r="UOQ216" s="140"/>
      <c r="UOR216" s="140"/>
      <c r="UOS216" s="140"/>
      <c r="UOT216" s="140"/>
      <c r="UOU216" s="140"/>
      <c r="UOV216" s="140"/>
      <c r="UOW216" s="140"/>
      <c r="UOX216" s="140"/>
      <c r="UOY216" s="140"/>
      <c r="UOZ216" s="140"/>
      <c r="UPA216" s="140"/>
      <c r="UPB216" s="140"/>
      <c r="UPC216" s="140"/>
      <c r="UPD216" s="140"/>
      <c r="UPE216" s="140"/>
      <c r="UPF216" s="140"/>
      <c r="UPG216" s="140"/>
      <c r="UPH216" s="140"/>
      <c r="UPI216" s="140"/>
      <c r="UPJ216" s="140"/>
      <c r="UPK216" s="140"/>
      <c r="UPL216" s="140"/>
      <c r="UPM216" s="140"/>
      <c r="UPN216" s="140"/>
      <c r="UPO216" s="140"/>
      <c r="UPP216" s="140"/>
      <c r="UPQ216" s="140"/>
      <c r="UPR216" s="140"/>
      <c r="UPS216" s="140"/>
      <c r="UPT216" s="140"/>
      <c r="UPU216" s="140"/>
      <c r="UPV216" s="140"/>
      <c r="UPW216" s="140"/>
      <c r="UPX216" s="140"/>
      <c r="UPY216" s="140"/>
      <c r="UPZ216" s="140"/>
      <c r="UQA216" s="140"/>
      <c r="UQB216" s="140"/>
      <c r="UQC216" s="140"/>
      <c r="UQD216" s="140"/>
      <c r="UQE216" s="140"/>
      <c r="UQF216" s="140"/>
      <c r="UQG216" s="140"/>
      <c r="UQH216" s="140"/>
      <c r="UQI216" s="140"/>
      <c r="UQJ216" s="140"/>
      <c r="UQK216" s="140"/>
      <c r="UQL216" s="140"/>
      <c r="UQM216" s="140"/>
      <c r="UQN216" s="140"/>
      <c r="UQO216" s="140"/>
      <c r="UQP216" s="140"/>
      <c r="UQQ216" s="140"/>
      <c r="UQR216" s="140"/>
      <c r="UQS216" s="140"/>
      <c r="UQT216" s="140"/>
      <c r="UQU216" s="140"/>
      <c r="UQV216" s="140"/>
      <c r="UQW216" s="140"/>
      <c r="UQX216" s="140"/>
      <c r="UQY216" s="140"/>
      <c r="UQZ216" s="140"/>
      <c r="URA216" s="140"/>
      <c r="URB216" s="140"/>
      <c r="URC216" s="140"/>
      <c r="URD216" s="140"/>
      <c r="URE216" s="140"/>
      <c r="URF216" s="140"/>
      <c r="URG216" s="140"/>
      <c r="URH216" s="140"/>
      <c r="URI216" s="140"/>
      <c r="URJ216" s="140"/>
      <c r="URK216" s="140"/>
      <c r="URL216" s="140"/>
      <c r="URM216" s="140"/>
      <c r="URN216" s="140"/>
      <c r="URO216" s="140"/>
      <c r="URP216" s="140"/>
      <c r="URQ216" s="140"/>
      <c r="URR216" s="140"/>
      <c r="URS216" s="140"/>
      <c r="URT216" s="140"/>
      <c r="URU216" s="140"/>
      <c r="URV216" s="140"/>
      <c r="URW216" s="140"/>
      <c r="URX216" s="140"/>
      <c r="URY216" s="140"/>
      <c r="URZ216" s="140"/>
      <c r="USA216" s="140"/>
      <c r="USB216" s="140"/>
      <c r="USC216" s="140"/>
      <c r="USD216" s="140"/>
      <c r="USE216" s="140"/>
      <c r="USF216" s="140"/>
      <c r="USG216" s="140"/>
      <c r="USH216" s="140"/>
      <c r="USI216" s="140"/>
      <c r="USJ216" s="140"/>
      <c r="USK216" s="140"/>
      <c r="USL216" s="140"/>
      <c r="USM216" s="140"/>
      <c r="USN216" s="140"/>
      <c r="USO216" s="140"/>
      <c r="USP216" s="140"/>
      <c r="USQ216" s="140"/>
      <c r="USR216" s="140"/>
      <c r="USS216" s="140"/>
      <c r="UST216" s="140"/>
      <c r="USU216" s="140"/>
      <c r="USV216" s="140"/>
      <c r="USW216" s="140"/>
      <c r="USX216" s="140"/>
      <c r="USY216" s="140"/>
      <c r="USZ216" s="140"/>
      <c r="UTA216" s="140"/>
      <c r="UTB216" s="140"/>
      <c r="UTC216" s="140"/>
      <c r="UTD216" s="140"/>
      <c r="UTE216" s="140"/>
      <c r="UTF216" s="140"/>
      <c r="UTG216" s="140"/>
      <c r="UTH216" s="140"/>
      <c r="UTI216" s="140"/>
      <c r="UTJ216" s="140"/>
      <c r="UTK216" s="140"/>
      <c r="UTL216" s="140"/>
      <c r="UTM216" s="140"/>
      <c r="UTN216" s="140"/>
      <c r="UTO216" s="140"/>
      <c r="UTP216" s="140"/>
      <c r="UTQ216" s="140"/>
      <c r="UTR216" s="140"/>
      <c r="UTS216" s="140"/>
      <c r="UTT216" s="140"/>
      <c r="UTU216" s="140"/>
      <c r="UTV216" s="140"/>
      <c r="UTW216" s="140"/>
      <c r="UTX216" s="140"/>
      <c r="UTY216" s="140"/>
      <c r="UTZ216" s="140"/>
      <c r="UUA216" s="140"/>
      <c r="UUB216" s="140"/>
      <c r="UUC216" s="140"/>
      <c r="UUD216" s="140"/>
      <c r="UUE216" s="140"/>
      <c r="UUF216" s="140"/>
      <c r="UUG216" s="140"/>
      <c r="UUH216" s="140"/>
      <c r="UUI216" s="140"/>
      <c r="UUJ216" s="140"/>
      <c r="UUK216" s="140"/>
      <c r="UUL216" s="140"/>
      <c r="UUM216" s="140"/>
      <c r="UUN216" s="140"/>
      <c r="UUO216" s="140"/>
      <c r="UUP216" s="140"/>
      <c r="UUQ216" s="140"/>
      <c r="UUR216" s="140"/>
      <c r="UUS216" s="140"/>
      <c r="UUT216" s="140"/>
      <c r="UUU216" s="140"/>
      <c r="UUV216" s="140"/>
      <c r="UUW216" s="140"/>
      <c r="UUX216" s="140"/>
      <c r="UUY216" s="140"/>
      <c r="UUZ216" s="140"/>
      <c r="UVA216" s="140"/>
      <c r="UVB216" s="140"/>
      <c r="UVC216" s="140"/>
      <c r="UVD216" s="140"/>
      <c r="UVE216" s="140"/>
      <c r="UVF216" s="140"/>
      <c r="UVG216" s="140"/>
      <c r="UVH216" s="140"/>
      <c r="UVI216" s="140"/>
      <c r="UVJ216" s="140"/>
      <c r="UVK216" s="140"/>
      <c r="UVL216" s="140"/>
      <c r="UVM216" s="140"/>
      <c r="UVN216" s="140"/>
      <c r="UVO216" s="140"/>
      <c r="UVP216" s="140"/>
      <c r="UVQ216" s="140"/>
      <c r="UVR216" s="140"/>
      <c r="UVS216" s="140"/>
      <c r="UVT216" s="140"/>
      <c r="UVU216" s="140"/>
      <c r="UVV216" s="140"/>
      <c r="UVW216" s="140"/>
      <c r="UVX216" s="140"/>
      <c r="UVY216" s="140"/>
      <c r="UVZ216" s="140"/>
      <c r="UWA216" s="140"/>
      <c r="UWB216" s="140"/>
      <c r="UWC216" s="140"/>
      <c r="UWD216" s="140"/>
      <c r="UWE216" s="140"/>
      <c r="UWF216" s="140"/>
      <c r="UWG216" s="140"/>
      <c r="UWH216" s="140"/>
      <c r="UWI216" s="140"/>
      <c r="UWJ216" s="140"/>
      <c r="UWK216" s="140"/>
      <c r="UWL216" s="140"/>
      <c r="UWM216" s="140"/>
      <c r="UWN216" s="140"/>
      <c r="UWO216" s="140"/>
      <c r="UWP216" s="140"/>
      <c r="UWQ216" s="140"/>
      <c r="UWR216" s="140"/>
      <c r="UWS216" s="140"/>
      <c r="UWT216" s="140"/>
      <c r="UWU216" s="140"/>
      <c r="UWV216" s="140"/>
      <c r="UWW216" s="140"/>
      <c r="UWX216" s="140"/>
      <c r="UWY216" s="140"/>
      <c r="UWZ216" s="140"/>
      <c r="UXA216" s="140"/>
      <c r="UXB216" s="140"/>
      <c r="UXC216" s="140"/>
      <c r="UXD216" s="140"/>
      <c r="UXE216" s="140"/>
      <c r="UXF216" s="140"/>
      <c r="UXG216" s="140"/>
      <c r="UXH216" s="140"/>
      <c r="UXI216" s="140"/>
      <c r="UXJ216" s="140"/>
      <c r="UXK216" s="140"/>
      <c r="UXL216" s="140"/>
      <c r="UXM216" s="140"/>
      <c r="UXN216" s="140"/>
      <c r="UXO216" s="140"/>
      <c r="UXP216" s="140"/>
      <c r="UXQ216" s="140"/>
      <c r="UXR216" s="140"/>
      <c r="UXS216" s="140"/>
      <c r="UXT216" s="140"/>
      <c r="UXU216" s="140"/>
      <c r="UXV216" s="140"/>
      <c r="UXW216" s="140"/>
      <c r="UXX216" s="140"/>
      <c r="UXY216" s="140"/>
      <c r="UXZ216" s="140"/>
      <c r="UYA216" s="140"/>
      <c r="UYB216" s="140"/>
      <c r="UYC216" s="140"/>
      <c r="UYD216" s="140"/>
      <c r="UYE216" s="140"/>
      <c r="UYF216" s="140"/>
      <c r="UYG216" s="140"/>
      <c r="UYH216" s="140"/>
      <c r="UYI216" s="140"/>
      <c r="UYJ216" s="140"/>
      <c r="UYK216" s="140"/>
      <c r="UYL216" s="140"/>
      <c r="UYM216" s="140"/>
      <c r="UYN216" s="140"/>
      <c r="UYO216" s="140"/>
      <c r="UYP216" s="140"/>
      <c r="UYQ216" s="140"/>
      <c r="UYR216" s="140"/>
      <c r="UYS216" s="140"/>
      <c r="UYT216" s="140"/>
      <c r="UYU216" s="140"/>
      <c r="UYV216" s="140"/>
      <c r="UYW216" s="140"/>
      <c r="UYX216" s="140"/>
      <c r="UYY216" s="140"/>
      <c r="UYZ216" s="140"/>
      <c r="UZA216" s="140"/>
      <c r="UZB216" s="140"/>
      <c r="UZC216" s="140"/>
      <c r="UZD216" s="140"/>
      <c r="UZE216" s="140"/>
      <c r="UZF216" s="140"/>
      <c r="UZG216" s="140"/>
      <c r="UZH216" s="140"/>
      <c r="UZI216" s="140"/>
      <c r="UZJ216" s="140"/>
      <c r="UZK216" s="140"/>
      <c r="UZL216" s="140"/>
      <c r="UZM216" s="140"/>
      <c r="UZN216" s="140"/>
      <c r="UZO216" s="140"/>
      <c r="UZP216" s="140"/>
      <c r="UZQ216" s="140"/>
      <c r="UZR216" s="140"/>
      <c r="UZS216" s="140"/>
      <c r="UZT216" s="140"/>
      <c r="UZU216" s="140"/>
      <c r="UZV216" s="140"/>
      <c r="UZW216" s="140"/>
      <c r="UZX216" s="140"/>
      <c r="UZY216" s="140"/>
      <c r="UZZ216" s="140"/>
      <c r="VAA216" s="140"/>
      <c r="VAB216" s="140"/>
      <c r="VAC216" s="140"/>
      <c r="VAD216" s="140"/>
      <c r="VAE216" s="140"/>
      <c r="VAF216" s="140"/>
      <c r="VAG216" s="140"/>
      <c r="VAH216" s="140"/>
      <c r="VAI216" s="140"/>
      <c r="VAJ216" s="140"/>
      <c r="VAK216" s="140"/>
      <c r="VAL216" s="140"/>
      <c r="VAM216" s="140"/>
      <c r="VAN216" s="140"/>
      <c r="VAO216" s="140"/>
      <c r="VAP216" s="140"/>
      <c r="VAQ216" s="140"/>
      <c r="VAR216" s="140"/>
      <c r="VAS216" s="140"/>
      <c r="VAT216" s="140"/>
      <c r="VAU216" s="140"/>
      <c r="VAV216" s="140"/>
      <c r="VAW216" s="140"/>
      <c r="VAX216" s="140"/>
      <c r="VAY216" s="140"/>
      <c r="VAZ216" s="140"/>
      <c r="VBA216" s="140"/>
      <c r="VBB216" s="140"/>
      <c r="VBC216" s="140"/>
      <c r="VBD216" s="140"/>
      <c r="VBE216" s="140"/>
      <c r="VBF216" s="140"/>
      <c r="VBG216" s="140"/>
      <c r="VBH216" s="140"/>
      <c r="VBI216" s="140"/>
      <c r="VBJ216" s="140"/>
      <c r="VBK216" s="140"/>
      <c r="VBL216" s="140"/>
      <c r="VBM216" s="140"/>
      <c r="VBN216" s="140"/>
      <c r="VBO216" s="140"/>
      <c r="VBP216" s="140"/>
      <c r="VBQ216" s="140"/>
      <c r="VBR216" s="140"/>
      <c r="VBS216" s="140"/>
      <c r="VBT216" s="140"/>
      <c r="VBU216" s="140"/>
      <c r="VBV216" s="140"/>
      <c r="VBW216" s="140"/>
      <c r="VBX216" s="140"/>
      <c r="VBY216" s="140"/>
      <c r="VBZ216" s="140"/>
      <c r="VCA216" s="140"/>
      <c r="VCB216" s="140"/>
      <c r="VCC216" s="140"/>
      <c r="VCD216" s="140"/>
      <c r="VCE216" s="140"/>
      <c r="VCF216" s="140"/>
      <c r="VCG216" s="140"/>
      <c r="VCH216" s="140"/>
      <c r="VCI216" s="140"/>
      <c r="VCJ216" s="140"/>
      <c r="VCK216" s="140"/>
      <c r="VCL216" s="140"/>
      <c r="VCM216" s="140"/>
      <c r="VCN216" s="140"/>
      <c r="VCO216" s="140"/>
      <c r="VCP216" s="140"/>
      <c r="VCQ216" s="140"/>
      <c r="VCR216" s="140"/>
      <c r="VCS216" s="140"/>
      <c r="VCT216" s="140"/>
      <c r="VCU216" s="140"/>
      <c r="VCV216" s="140"/>
      <c r="VCW216" s="140"/>
      <c r="VCX216" s="140"/>
      <c r="VCY216" s="140"/>
      <c r="VCZ216" s="140"/>
      <c r="VDA216" s="140"/>
      <c r="VDB216" s="140"/>
      <c r="VDC216" s="140"/>
      <c r="VDD216" s="140"/>
      <c r="VDE216" s="140"/>
      <c r="VDF216" s="140"/>
      <c r="VDG216" s="140"/>
      <c r="VDH216" s="140"/>
      <c r="VDI216" s="140"/>
      <c r="VDJ216" s="140"/>
      <c r="VDK216" s="140"/>
      <c r="VDL216" s="140"/>
      <c r="VDM216" s="140"/>
      <c r="VDN216" s="140"/>
      <c r="VDO216" s="140"/>
      <c r="VDP216" s="140"/>
      <c r="VDQ216" s="140"/>
      <c r="VDR216" s="140"/>
      <c r="VDS216" s="140"/>
      <c r="VDT216" s="140"/>
      <c r="VDU216" s="140"/>
      <c r="VDV216" s="140"/>
      <c r="VDW216" s="140"/>
      <c r="VDX216" s="140"/>
      <c r="VDY216" s="140"/>
      <c r="VDZ216" s="140"/>
      <c r="VEA216" s="140"/>
      <c r="VEB216" s="140"/>
      <c r="VEC216" s="140"/>
      <c r="VED216" s="140"/>
      <c r="VEE216" s="140"/>
      <c r="VEF216" s="140"/>
      <c r="VEG216" s="140"/>
      <c r="VEH216" s="140"/>
      <c r="VEI216" s="140"/>
      <c r="VEJ216" s="140"/>
      <c r="VEK216" s="140"/>
      <c r="VEL216" s="140"/>
      <c r="VEM216" s="140"/>
      <c r="VEN216" s="140"/>
      <c r="VEO216" s="140"/>
      <c r="VEP216" s="140"/>
      <c r="VEQ216" s="140"/>
      <c r="VER216" s="140"/>
      <c r="VES216" s="140"/>
      <c r="VET216" s="140"/>
      <c r="VEU216" s="140"/>
      <c r="VEV216" s="140"/>
      <c r="VEW216" s="140"/>
      <c r="VEX216" s="140"/>
      <c r="VEY216" s="140"/>
      <c r="VEZ216" s="140"/>
      <c r="VFA216" s="140"/>
      <c r="VFB216" s="140"/>
      <c r="VFC216" s="140"/>
      <c r="VFD216" s="140"/>
      <c r="VFE216" s="140"/>
      <c r="VFF216" s="140"/>
      <c r="VFG216" s="140"/>
      <c r="VFH216" s="140"/>
      <c r="VFI216" s="140"/>
      <c r="VFJ216" s="140"/>
      <c r="VFK216" s="140"/>
      <c r="VFL216" s="140"/>
      <c r="VFM216" s="140"/>
      <c r="VFN216" s="140"/>
      <c r="VFO216" s="140"/>
      <c r="VFP216" s="140"/>
      <c r="VFQ216" s="140"/>
      <c r="VFR216" s="140"/>
      <c r="VFS216" s="140"/>
      <c r="VFT216" s="140"/>
      <c r="VFU216" s="140"/>
      <c r="VFV216" s="140"/>
      <c r="VFW216" s="140"/>
      <c r="VFX216" s="140"/>
      <c r="VFY216" s="140"/>
      <c r="VFZ216" s="140"/>
      <c r="VGA216" s="140"/>
      <c r="VGB216" s="140"/>
      <c r="VGC216" s="140"/>
      <c r="VGD216" s="140"/>
      <c r="VGE216" s="140"/>
      <c r="VGF216" s="140"/>
      <c r="VGG216" s="140"/>
      <c r="VGH216" s="140"/>
      <c r="VGI216" s="140"/>
      <c r="VGJ216" s="140"/>
      <c r="VGK216" s="140"/>
      <c r="VGL216" s="140"/>
      <c r="VGM216" s="140"/>
      <c r="VGN216" s="140"/>
      <c r="VGO216" s="140"/>
      <c r="VGP216" s="140"/>
      <c r="VGQ216" s="140"/>
      <c r="VGR216" s="140"/>
      <c r="VGS216" s="140"/>
      <c r="VGT216" s="140"/>
      <c r="VGU216" s="140"/>
      <c r="VGV216" s="140"/>
      <c r="VGW216" s="140"/>
      <c r="VGX216" s="140"/>
      <c r="VGY216" s="140"/>
      <c r="VGZ216" s="140"/>
      <c r="VHA216" s="140"/>
      <c r="VHB216" s="140"/>
      <c r="VHC216" s="140"/>
      <c r="VHD216" s="140"/>
      <c r="VHE216" s="140"/>
      <c r="VHF216" s="140"/>
      <c r="VHG216" s="140"/>
      <c r="VHH216" s="140"/>
      <c r="VHI216" s="140"/>
      <c r="VHJ216" s="140"/>
      <c r="VHK216" s="140"/>
      <c r="VHL216" s="140"/>
      <c r="VHM216" s="140"/>
      <c r="VHN216" s="140"/>
      <c r="VHO216" s="140"/>
      <c r="VHP216" s="140"/>
      <c r="VHQ216" s="140"/>
      <c r="VHR216" s="140"/>
      <c r="VHS216" s="140"/>
      <c r="VHT216" s="140"/>
      <c r="VHU216" s="140"/>
      <c r="VHV216" s="140"/>
      <c r="VHW216" s="140"/>
      <c r="VHX216" s="140"/>
      <c r="VHY216" s="140"/>
      <c r="VHZ216" s="140"/>
      <c r="VIA216" s="140"/>
      <c r="VIB216" s="140"/>
      <c r="VIC216" s="140"/>
      <c r="VID216" s="140"/>
      <c r="VIE216" s="140"/>
      <c r="VIF216" s="140"/>
      <c r="VIG216" s="140"/>
      <c r="VIH216" s="140"/>
      <c r="VII216" s="140"/>
      <c r="VIJ216" s="140"/>
      <c r="VIK216" s="140"/>
      <c r="VIL216" s="140"/>
      <c r="VIM216" s="140"/>
      <c r="VIN216" s="140"/>
      <c r="VIO216" s="140"/>
      <c r="VIP216" s="140"/>
      <c r="VIQ216" s="140"/>
      <c r="VIR216" s="140"/>
      <c r="VIS216" s="140"/>
      <c r="VIT216" s="140"/>
      <c r="VIU216" s="140"/>
      <c r="VIV216" s="140"/>
      <c r="VIW216" s="140"/>
      <c r="VIX216" s="140"/>
      <c r="VIY216" s="140"/>
      <c r="VIZ216" s="140"/>
      <c r="VJA216" s="140"/>
      <c r="VJB216" s="140"/>
      <c r="VJC216" s="140"/>
      <c r="VJD216" s="140"/>
      <c r="VJE216" s="140"/>
      <c r="VJF216" s="140"/>
      <c r="VJG216" s="140"/>
      <c r="VJH216" s="140"/>
      <c r="VJI216" s="140"/>
      <c r="VJJ216" s="140"/>
      <c r="VJK216" s="140"/>
      <c r="VJL216" s="140"/>
      <c r="VJM216" s="140"/>
      <c r="VJN216" s="140"/>
      <c r="VJO216" s="140"/>
      <c r="VJP216" s="140"/>
      <c r="VJQ216" s="140"/>
      <c r="VJR216" s="140"/>
      <c r="VJS216" s="140"/>
      <c r="VJT216" s="140"/>
      <c r="VJU216" s="140"/>
      <c r="VJV216" s="140"/>
      <c r="VJW216" s="140"/>
      <c r="VJX216" s="140"/>
      <c r="VJY216" s="140"/>
      <c r="VJZ216" s="140"/>
      <c r="VKA216" s="140"/>
      <c r="VKB216" s="140"/>
      <c r="VKC216" s="140"/>
      <c r="VKD216" s="140"/>
      <c r="VKE216" s="140"/>
      <c r="VKF216" s="140"/>
      <c r="VKG216" s="140"/>
      <c r="VKH216" s="140"/>
      <c r="VKI216" s="140"/>
      <c r="VKJ216" s="140"/>
      <c r="VKK216" s="140"/>
      <c r="VKL216" s="140"/>
      <c r="VKM216" s="140"/>
      <c r="VKN216" s="140"/>
      <c r="VKO216" s="140"/>
      <c r="VKP216" s="140"/>
      <c r="VKQ216" s="140"/>
      <c r="VKR216" s="140"/>
      <c r="VKS216" s="140"/>
      <c r="VKT216" s="140"/>
      <c r="VKU216" s="140"/>
      <c r="VKV216" s="140"/>
      <c r="VKW216" s="140"/>
      <c r="VKX216" s="140"/>
      <c r="VKY216" s="140"/>
      <c r="VKZ216" s="140"/>
      <c r="VLA216" s="140"/>
      <c r="VLB216" s="140"/>
      <c r="VLC216" s="140"/>
      <c r="VLD216" s="140"/>
      <c r="VLE216" s="140"/>
      <c r="VLF216" s="140"/>
      <c r="VLG216" s="140"/>
      <c r="VLH216" s="140"/>
      <c r="VLI216" s="140"/>
      <c r="VLJ216" s="140"/>
      <c r="VLK216" s="140"/>
      <c r="VLL216" s="140"/>
      <c r="VLM216" s="140"/>
      <c r="VLN216" s="140"/>
      <c r="VLO216" s="140"/>
      <c r="VLP216" s="140"/>
      <c r="VLQ216" s="140"/>
      <c r="VLR216" s="140"/>
      <c r="VLS216" s="140"/>
      <c r="VLT216" s="140"/>
      <c r="VLU216" s="140"/>
      <c r="VLV216" s="140"/>
      <c r="VLW216" s="140"/>
      <c r="VLX216" s="140"/>
      <c r="VLY216" s="140"/>
      <c r="VLZ216" s="140"/>
      <c r="VMA216" s="140"/>
      <c r="VMB216" s="140"/>
      <c r="VMC216" s="140"/>
      <c r="VMD216" s="140"/>
      <c r="VME216" s="140"/>
      <c r="VMF216" s="140"/>
      <c r="VMG216" s="140"/>
      <c r="VMH216" s="140"/>
      <c r="VMI216" s="140"/>
      <c r="VMJ216" s="140"/>
      <c r="VMK216" s="140"/>
      <c r="VML216" s="140"/>
      <c r="VMM216" s="140"/>
      <c r="VMN216" s="140"/>
      <c r="VMO216" s="140"/>
      <c r="VMP216" s="140"/>
      <c r="VMQ216" s="140"/>
      <c r="VMR216" s="140"/>
      <c r="VMS216" s="140"/>
      <c r="VMT216" s="140"/>
      <c r="VMU216" s="140"/>
      <c r="VMV216" s="140"/>
      <c r="VMW216" s="140"/>
      <c r="VMX216" s="140"/>
      <c r="VMY216" s="140"/>
      <c r="VMZ216" s="140"/>
      <c r="VNA216" s="140"/>
      <c r="VNB216" s="140"/>
      <c r="VNC216" s="140"/>
      <c r="VND216" s="140"/>
      <c r="VNE216" s="140"/>
      <c r="VNF216" s="140"/>
      <c r="VNG216" s="140"/>
      <c r="VNH216" s="140"/>
      <c r="VNI216" s="140"/>
      <c r="VNJ216" s="140"/>
      <c r="VNK216" s="140"/>
      <c r="VNL216" s="140"/>
      <c r="VNM216" s="140"/>
      <c r="VNN216" s="140"/>
      <c r="VNO216" s="140"/>
      <c r="VNP216" s="140"/>
      <c r="VNQ216" s="140"/>
      <c r="VNR216" s="140"/>
      <c r="VNS216" s="140"/>
      <c r="VNT216" s="140"/>
      <c r="VNU216" s="140"/>
      <c r="VNV216" s="140"/>
      <c r="VNW216" s="140"/>
      <c r="VNX216" s="140"/>
      <c r="VNY216" s="140"/>
      <c r="VNZ216" s="140"/>
      <c r="VOA216" s="140"/>
      <c r="VOB216" s="140"/>
      <c r="VOC216" s="140"/>
      <c r="VOD216" s="140"/>
      <c r="VOE216" s="140"/>
      <c r="VOF216" s="140"/>
      <c r="VOG216" s="140"/>
      <c r="VOH216" s="140"/>
      <c r="VOI216" s="140"/>
      <c r="VOJ216" s="140"/>
      <c r="VOK216" s="140"/>
      <c r="VOL216" s="140"/>
      <c r="VOM216" s="140"/>
      <c r="VON216" s="140"/>
      <c r="VOO216" s="140"/>
      <c r="VOP216" s="140"/>
      <c r="VOQ216" s="140"/>
      <c r="VOR216" s="140"/>
      <c r="VOS216" s="140"/>
      <c r="VOT216" s="140"/>
      <c r="VOU216" s="140"/>
      <c r="VOV216" s="140"/>
      <c r="VOW216" s="140"/>
      <c r="VOX216" s="140"/>
      <c r="VOY216" s="140"/>
      <c r="VOZ216" s="140"/>
      <c r="VPA216" s="140"/>
      <c r="VPB216" s="140"/>
      <c r="VPC216" s="140"/>
      <c r="VPD216" s="140"/>
      <c r="VPE216" s="140"/>
      <c r="VPF216" s="140"/>
      <c r="VPG216" s="140"/>
      <c r="VPH216" s="140"/>
      <c r="VPI216" s="140"/>
      <c r="VPJ216" s="140"/>
      <c r="VPK216" s="140"/>
      <c r="VPL216" s="140"/>
      <c r="VPM216" s="140"/>
      <c r="VPN216" s="140"/>
      <c r="VPO216" s="140"/>
      <c r="VPP216" s="140"/>
      <c r="VPQ216" s="140"/>
      <c r="VPR216" s="140"/>
      <c r="VPS216" s="140"/>
      <c r="VPT216" s="140"/>
      <c r="VPU216" s="140"/>
      <c r="VPV216" s="140"/>
      <c r="VPW216" s="140"/>
      <c r="VPX216" s="140"/>
      <c r="VPY216" s="140"/>
      <c r="VPZ216" s="140"/>
      <c r="VQA216" s="140"/>
      <c r="VQB216" s="140"/>
      <c r="VQC216" s="140"/>
      <c r="VQD216" s="140"/>
      <c r="VQE216" s="140"/>
      <c r="VQF216" s="140"/>
      <c r="VQG216" s="140"/>
      <c r="VQH216" s="140"/>
      <c r="VQI216" s="140"/>
      <c r="VQJ216" s="140"/>
      <c r="VQK216" s="140"/>
      <c r="VQL216" s="140"/>
      <c r="VQM216" s="140"/>
      <c r="VQN216" s="140"/>
      <c r="VQO216" s="140"/>
      <c r="VQP216" s="140"/>
      <c r="VQQ216" s="140"/>
      <c r="VQR216" s="140"/>
      <c r="VQS216" s="140"/>
      <c r="VQT216" s="140"/>
      <c r="VQU216" s="140"/>
      <c r="VQV216" s="140"/>
      <c r="VQW216" s="140"/>
      <c r="VQX216" s="140"/>
      <c r="VQY216" s="140"/>
      <c r="VQZ216" s="140"/>
      <c r="VRA216" s="140"/>
      <c r="VRB216" s="140"/>
      <c r="VRC216" s="140"/>
      <c r="VRD216" s="140"/>
      <c r="VRE216" s="140"/>
      <c r="VRF216" s="140"/>
      <c r="VRG216" s="140"/>
      <c r="VRH216" s="140"/>
      <c r="VRI216" s="140"/>
      <c r="VRJ216" s="140"/>
      <c r="VRK216" s="140"/>
      <c r="VRL216" s="140"/>
      <c r="VRM216" s="140"/>
      <c r="VRN216" s="140"/>
      <c r="VRO216" s="140"/>
      <c r="VRP216" s="140"/>
      <c r="VRQ216" s="140"/>
      <c r="VRR216" s="140"/>
      <c r="VRS216" s="140"/>
      <c r="VRT216" s="140"/>
      <c r="VRU216" s="140"/>
      <c r="VRV216" s="140"/>
      <c r="VRW216" s="140"/>
      <c r="VRX216" s="140"/>
      <c r="VRY216" s="140"/>
      <c r="VRZ216" s="140"/>
      <c r="VSA216" s="140"/>
      <c r="VSB216" s="140"/>
      <c r="VSC216" s="140"/>
      <c r="VSD216" s="140"/>
      <c r="VSE216" s="140"/>
      <c r="VSF216" s="140"/>
      <c r="VSG216" s="140"/>
      <c r="VSH216" s="140"/>
      <c r="VSI216" s="140"/>
      <c r="VSJ216" s="140"/>
      <c r="VSK216" s="140"/>
      <c r="VSL216" s="140"/>
      <c r="VSM216" s="140"/>
      <c r="VSN216" s="140"/>
      <c r="VSO216" s="140"/>
      <c r="VSP216" s="140"/>
      <c r="VSQ216" s="140"/>
      <c r="VSR216" s="140"/>
      <c r="VSS216" s="140"/>
      <c r="VST216" s="140"/>
      <c r="VSU216" s="140"/>
      <c r="VSV216" s="140"/>
      <c r="VSW216" s="140"/>
      <c r="VSX216" s="140"/>
      <c r="VSY216" s="140"/>
      <c r="VSZ216" s="140"/>
      <c r="VTA216" s="140"/>
      <c r="VTB216" s="140"/>
      <c r="VTC216" s="140"/>
      <c r="VTD216" s="140"/>
      <c r="VTE216" s="140"/>
      <c r="VTF216" s="140"/>
      <c r="VTG216" s="140"/>
      <c r="VTH216" s="140"/>
      <c r="VTI216" s="140"/>
      <c r="VTJ216" s="140"/>
      <c r="VTK216" s="140"/>
      <c r="VTL216" s="140"/>
      <c r="VTM216" s="140"/>
      <c r="VTN216" s="140"/>
      <c r="VTO216" s="140"/>
      <c r="VTP216" s="140"/>
      <c r="VTQ216" s="140"/>
      <c r="VTR216" s="140"/>
      <c r="VTS216" s="140"/>
      <c r="VTT216" s="140"/>
      <c r="VTU216" s="140"/>
      <c r="VTV216" s="140"/>
      <c r="VTW216" s="140"/>
      <c r="VTX216" s="140"/>
      <c r="VTY216" s="140"/>
      <c r="VTZ216" s="140"/>
      <c r="VUA216" s="140"/>
      <c r="VUB216" s="140"/>
      <c r="VUC216" s="140"/>
      <c r="VUD216" s="140"/>
      <c r="VUE216" s="140"/>
      <c r="VUF216" s="140"/>
      <c r="VUG216" s="140"/>
      <c r="VUH216" s="140"/>
      <c r="VUI216" s="140"/>
      <c r="VUJ216" s="140"/>
      <c r="VUK216" s="140"/>
      <c r="VUL216" s="140"/>
      <c r="VUM216" s="140"/>
      <c r="VUN216" s="140"/>
      <c r="VUO216" s="140"/>
      <c r="VUP216" s="140"/>
      <c r="VUQ216" s="140"/>
      <c r="VUR216" s="140"/>
      <c r="VUS216" s="140"/>
      <c r="VUT216" s="140"/>
      <c r="VUU216" s="140"/>
      <c r="VUV216" s="140"/>
      <c r="VUW216" s="140"/>
      <c r="VUX216" s="140"/>
      <c r="VUY216" s="140"/>
      <c r="VUZ216" s="140"/>
      <c r="VVA216" s="140"/>
      <c r="VVB216" s="140"/>
      <c r="VVC216" s="140"/>
      <c r="VVD216" s="140"/>
      <c r="VVE216" s="140"/>
      <c r="VVF216" s="140"/>
      <c r="VVG216" s="140"/>
      <c r="VVH216" s="140"/>
      <c r="VVI216" s="140"/>
      <c r="VVJ216" s="140"/>
      <c r="VVK216" s="140"/>
      <c r="VVL216" s="140"/>
      <c r="VVM216" s="140"/>
      <c r="VVN216" s="140"/>
      <c r="VVO216" s="140"/>
      <c r="VVP216" s="140"/>
      <c r="VVQ216" s="140"/>
      <c r="VVR216" s="140"/>
      <c r="VVS216" s="140"/>
      <c r="VVT216" s="140"/>
      <c r="VVU216" s="140"/>
      <c r="VVV216" s="140"/>
      <c r="VVW216" s="140"/>
      <c r="VVX216" s="140"/>
      <c r="VVY216" s="140"/>
      <c r="VVZ216" s="140"/>
      <c r="VWA216" s="140"/>
      <c r="VWB216" s="140"/>
      <c r="VWC216" s="140"/>
      <c r="VWD216" s="140"/>
      <c r="VWE216" s="140"/>
      <c r="VWF216" s="140"/>
      <c r="VWG216" s="140"/>
      <c r="VWH216" s="140"/>
      <c r="VWI216" s="140"/>
      <c r="VWJ216" s="140"/>
      <c r="VWK216" s="140"/>
      <c r="VWL216" s="140"/>
      <c r="VWM216" s="140"/>
      <c r="VWN216" s="140"/>
      <c r="VWO216" s="140"/>
      <c r="VWP216" s="140"/>
      <c r="VWQ216" s="140"/>
      <c r="VWR216" s="140"/>
      <c r="VWS216" s="140"/>
      <c r="VWT216" s="140"/>
      <c r="VWU216" s="140"/>
      <c r="VWV216" s="140"/>
      <c r="VWW216" s="140"/>
      <c r="VWX216" s="140"/>
      <c r="VWY216" s="140"/>
      <c r="VWZ216" s="140"/>
      <c r="VXA216" s="140"/>
      <c r="VXB216" s="140"/>
      <c r="VXC216" s="140"/>
      <c r="VXD216" s="140"/>
      <c r="VXE216" s="140"/>
      <c r="VXF216" s="140"/>
      <c r="VXG216" s="140"/>
      <c r="VXH216" s="140"/>
      <c r="VXI216" s="140"/>
      <c r="VXJ216" s="140"/>
      <c r="VXK216" s="140"/>
      <c r="VXL216" s="140"/>
      <c r="VXM216" s="140"/>
      <c r="VXN216" s="140"/>
      <c r="VXO216" s="140"/>
      <c r="VXP216" s="140"/>
      <c r="VXQ216" s="140"/>
      <c r="VXR216" s="140"/>
      <c r="VXS216" s="140"/>
      <c r="VXT216" s="140"/>
      <c r="VXU216" s="140"/>
      <c r="VXV216" s="140"/>
      <c r="VXW216" s="140"/>
      <c r="VXX216" s="140"/>
      <c r="VXY216" s="140"/>
      <c r="VXZ216" s="140"/>
      <c r="VYA216" s="140"/>
      <c r="VYB216" s="140"/>
      <c r="VYC216" s="140"/>
      <c r="VYD216" s="140"/>
      <c r="VYE216" s="140"/>
      <c r="VYF216" s="140"/>
      <c r="VYG216" s="140"/>
      <c r="VYH216" s="140"/>
      <c r="VYI216" s="140"/>
      <c r="VYJ216" s="140"/>
      <c r="VYK216" s="140"/>
      <c r="VYL216" s="140"/>
      <c r="VYM216" s="140"/>
      <c r="VYN216" s="140"/>
      <c r="VYO216" s="140"/>
      <c r="VYP216" s="140"/>
      <c r="VYQ216" s="140"/>
      <c r="VYR216" s="140"/>
      <c r="VYS216" s="140"/>
      <c r="VYT216" s="140"/>
      <c r="VYU216" s="140"/>
      <c r="VYV216" s="140"/>
      <c r="VYW216" s="140"/>
      <c r="VYX216" s="140"/>
      <c r="VYY216" s="140"/>
      <c r="VYZ216" s="140"/>
      <c r="VZA216" s="140"/>
      <c r="VZB216" s="140"/>
      <c r="VZC216" s="140"/>
      <c r="VZD216" s="140"/>
      <c r="VZE216" s="140"/>
      <c r="VZF216" s="140"/>
      <c r="VZG216" s="140"/>
      <c r="VZH216" s="140"/>
      <c r="VZI216" s="140"/>
      <c r="VZJ216" s="140"/>
      <c r="VZK216" s="140"/>
      <c r="VZL216" s="140"/>
      <c r="VZM216" s="140"/>
      <c r="VZN216" s="140"/>
      <c r="VZO216" s="140"/>
      <c r="VZP216" s="140"/>
      <c r="VZQ216" s="140"/>
      <c r="VZR216" s="140"/>
      <c r="VZS216" s="140"/>
      <c r="VZT216" s="140"/>
      <c r="VZU216" s="140"/>
      <c r="VZV216" s="140"/>
      <c r="VZW216" s="140"/>
      <c r="VZX216" s="140"/>
      <c r="VZY216" s="140"/>
      <c r="VZZ216" s="140"/>
      <c r="WAA216" s="140"/>
      <c r="WAB216" s="140"/>
      <c r="WAC216" s="140"/>
      <c r="WAD216" s="140"/>
      <c r="WAE216" s="140"/>
      <c r="WAF216" s="140"/>
      <c r="WAG216" s="140"/>
      <c r="WAH216" s="140"/>
      <c r="WAI216" s="140"/>
      <c r="WAJ216" s="140"/>
      <c r="WAK216" s="140"/>
      <c r="WAL216" s="140"/>
      <c r="WAM216" s="140"/>
      <c r="WAN216" s="140"/>
      <c r="WAO216" s="140"/>
      <c r="WAP216" s="140"/>
      <c r="WAQ216" s="140"/>
      <c r="WAR216" s="140"/>
      <c r="WAS216" s="140"/>
      <c r="WAT216" s="140"/>
      <c r="WAU216" s="140"/>
      <c r="WAV216" s="140"/>
      <c r="WAW216" s="140"/>
      <c r="WAX216" s="140"/>
      <c r="WAY216" s="140"/>
      <c r="WAZ216" s="140"/>
      <c r="WBA216" s="140"/>
      <c r="WBB216" s="140"/>
      <c r="WBC216" s="140"/>
      <c r="WBD216" s="140"/>
      <c r="WBE216" s="140"/>
      <c r="WBF216" s="140"/>
      <c r="WBG216" s="140"/>
      <c r="WBH216" s="140"/>
      <c r="WBI216" s="140"/>
      <c r="WBJ216" s="140"/>
      <c r="WBK216" s="140"/>
      <c r="WBL216" s="140"/>
      <c r="WBM216" s="140"/>
      <c r="WBN216" s="140"/>
      <c r="WBO216" s="140"/>
      <c r="WBP216" s="140"/>
      <c r="WBQ216" s="140"/>
      <c r="WBR216" s="140"/>
      <c r="WBS216" s="140"/>
      <c r="WBT216" s="140"/>
      <c r="WBU216" s="140"/>
      <c r="WBV216" s="140"/>
      <c r="WBW216" s="140"/>
      <c r="WBX216" s="140"/>
      <c r="WBY216" s="140"/>
      <c r="WBZ216" s="140"/>
      <c r="WCA216" s="140"/>
      <c r="WCB216" s="140"/>
      <c r="WCC216" s="140"/>
      <c r="WCD216" s="140"/>
      <c r="WCE216" s="140"/>
      <c r="WCF216" s="140"/>
      <c r="WCG216" s="140"/>
      <c r="WCH216" s="140"/>
      <c r="WCI216" s="140"/>
      <c r="WCJ216" s="140"/>
      <c r="WCK216" s="140"/>
      <c r="WCL216" s="140"/>
      <c r="WCM216" s="140"/>
      <c r="WCN216" s="140"/>
      <c r="WCO216" s="140"/>
      <c r="WCP216" s="140"/>
      <c r="WCQ216" s="140"/>
      <c r="WCR216" s="140"/>
      <c r="WCS216" s="140"/>
      <c r="WCT216" s="140"/>
      <c r="WCU216" s="140"/>
      <c r="WCV216" s="140"/>
      <c r="WCW216" s="140"/>
      <c r="WCX216" s="140"/>
      <c r="WCY216" s="140"/>
      <c r="WCZ216" s="140"/>
      <c r="WDA216" s="140"/>
      <c r="WDB216" s="140"/>
      <c r="WDC216" s="140"/>
      <c r="WDD216" s="140"/>
      <c r="WDE216" s="140"/>
      <c r="WDF216" s="140"/>
      <c r="WDG216" s="140"/>
      <c r="WDH216" s="140"/>
      <c r="WDI216" s="140"/>
      <c r="WDJ216" s="140"/>
      <c r="WDK216" s="140"/>
      <c r="WDL216" s="140"/>
      <c r="WDM216" s="140"/>
      <c r="WDN216" s="140"/>
      <c r="WDO216" s="140"/>
      <c r="WDP216" s="140"/>
      <c r="WDQ216" s="140"/>
      <c r="WDR216" s="140"/>
      <c r="WDS216" s="140"/>
      <c r="WDT216" s="140"/>
      <c r="WDU216" s="140"/>
      <c r="WDV216" s="140"/>
      <c r="WDW216" s="140"/>
      <c r="WDX216" s="140"/>
      <c r="WDY216" s="140"/>
      <c r="WDZ216" s="140"/>
      <c r="WEA216" s="140"/>
      <c r="WEB216" s="140"/>
      <c r="WEC216" s="140"/>
      <c r="WED216" s="140"/>
      <c r="WEE216" s="140"/>
      <c r="WEF216" s="140"/>
      <c r="WEG216" s="140"/>
      <c r="WEH216" s="140"/>
      <c r="WEI216" s="140"/>
      <c r="WEJ216" s="140"/>
      <c r="WEK216" s="140"/>
      <c r="WEL216" s="140"/>
      <c r="WEM216" s="140"/>
      <c r="WEN216" s="140"/>
      <c r="WEO216" s="140"/>
      <c r="WEP216" s="140"/>
      <c r="WEQ216" s="140"/>
      <c r="WER216" s="140"/>
      <c r="WES216" s="140"/>
      <c r="WET216" s="140"/>
      <c r="WEU216" s="140"/>
      <c r="WEV216" s="140"/>
      <c r="WEW216" s="140"/>
      <c r="WEX216" s="140"/>
      <c r="WEY216" s="140"/>
      <c r="WEZ216" s="140"/>
      <c r="WFA216" s="140"/>
      <c r="WFB216" s="140"/>
      <c r="WFC216" s="140"/>
      <c r="WFD216" s="140"/>
      <c r="WFE216" s="140"/>
      <c r="WFF216" s="140"/>
      <c r="WFG216" s="140"/>
      <c r="WFH216" s="140"/>
      <c r="WFI216" s="140"/>
      <c r="WFJ216" s="140"/>
      <c r="WFK216" s="140"/>
      <c r="WFL216" s="140"/>
      <c r="WFM216" s="140"/>
      <c r="WFN216" s="140"/>
      <c r="WFO216" s="140"/>
      <c r="WFP216" s="140"/>
      <c r="WFQ216" s="140"/>
      <c r="WFR216" s="140"/>
      <c r="WFS216" s="140"/>
      <c r="WFT216" s="140"/>
      <c r="WFU216" s="140"/>
      <c r="WFV216" s="140"/>
      <c r="WFW216" s="140"/>
      <c r="WFX216" s="140"/>
      <c r="WFY216" s="140"/>
      <c r="WFZ216" s="140"/>
      <c r="WGA216" s="140"/>
      <c r="WGB216" s="140"/>
      <c r="WGC216" s="140"/>
      <c r="WGD216" s="140"/>
      <c r="WGE216" s="140"/>
      <c r="WGF216" s="140"/>
      <c r="WGG216" s="140"/>
      <c r="WGH216" s="140"/>
      <c r="WGI216" s="140"/>
      <c r="WGJ216" s="140"/>
      <c r="WGK216" s="140"/>
      <c r="WGL216" s="140"/>
      <c r="WGM216" s="140"/>
      <c r="WGN216" s="140"/>
      <c r="WGO216" s="140"/>
      <c r="WGP216" s="140"/>
      <c r="WGQ216" s="140"/>
      <c r="WGR216" s="140"/>
      <c r="WGS216" s="140"/>
      <c r="WGT216" s="140"/>
      <c r="WGU216" s="140"/>
      <c r="WGV216" s="140"/>
      <c r="WGW216" s="140"/>
      <c r="WGX216" s="140"/>
      <c r="WGY216" s="140"/>
      <c r="WGZ216" s="140"/>
      <c r="WHA216" s="140"/>
      <c r="WHB216" s="140"/>
      <c r="WHC216" s="140"/>
      <c r="WHD216" s="140"/>
      <c r="WHE216" s="140"/>
      <c r="WHF216" s="140"/>
      <c r="WHG216" s="140"/>
      <c r="WHH216" s="140"/>
      <c r="WHI216" s="140"/>
      <c r="WHJ216" s="140"/>
      <c r="WHK216" s="140"/>
      <c r="WHL216" s="140"/>
      <c r="WHM216" s="140"/>
      <c r="WHN216" s="140"/>
      <c r="WHO216" s="140"/>
      <c r="WHP216" s="140"/>
      <c r="WHQ216" s="140"/>
      <c r="WHR216" s="140"/>
      <c r="WHS216" s="140"/>
      <c r="WHT216" s="140"/>
      <c r="WHU216" s="140"/>
      <c r="WHV216" s="140"/>
      <c r="WHW216" s="140"/>
      <c r="WHX216" s="140"/>
      <c r="WHY216" s="140"/>
      <c r="WHZ216" s="140"/>
      <c r="WIA216" s="140"/>
      <c r="WIB216" s="140"/>
      <c r="WIC216" s="140"/>
      <c r="WID216" s="140"/>
      <c r="WIE216" s="140"/>
      <c r="WIF216" s="140"/>
      <c r="WIG216" s="140"/>
      <c r="WIH216" s="140"/>
      <c r="WII216" s="140"/>
      <c r="WIJ216" s="140"/>
      <c r="WIK216" s="140"/>
      <c r="WIL216" s="140"/>
      <c r="WIM216" s="140"/>
      <c r="WIN216" s="140"/>
      <c r="WIO216" s="140"/>
      <c r="WIP216" s="140"/>
      <c r="WIQ216" s="140"/>
      <c r="WIR216" s="140"/>
      <c r="WIS216" s="140"/>
      <c r="WIT216" s="140"/>
      <c r="WIU216" s="140"/>
      <c r="WIV216" s="140"/>
      <c r="WIW216" s="140"/>
      <c r="WIX216" s="140"/>
      <c r="WIY216" s="140"/>
      <c r="WIZ216" s="140"/>
      <c r="WJA216" s="140"/>
      <c r="WJB216" s="140"/>
      <c r="WJC216" s="140"/>
      <c r="WJD216" s="140"/>
      <c r="WJE216" s="140"/>
      <c r="WJF216" s="140"/>
      <c r="WJG216" s="140"/>
      <c r="WJH216" s="140"/>
      <c r="WJI216" s="140"/>
      <c r="WJJ216" s="140"/>
      <c r="WJK216" s="140"/>
      <c r="WJL216" s="140"/>
      <c r="WJM216" s="140"/>
      <c r="WJN216" s="140"/>
      <c r="WJO216" s="140"/>
      <c r="WJP216" s="140"/>
      <c r="WJQ216" s="140"/>
      <c r="WJR216" s="140"/>
      <c r="WJS216" s="140"/>
      <c r="WJT216" s="140"/>
      <c r="WJU216" s="140"/>
      <c r="WJV216" s="140"/>
      <c r="WJW216" s="140"/>
      <c r="WJX216" s="140"/>
      <c r="WJY216" s="140"/>
      <c r="WJZ216" s="140"/>
      <c r="WKA216" s="140"/>
      <c r="WKB216" s="140"/>
      <c r="WKC216" s="140"/>
      <c r="WKD216" s="140"/>
      <c r="WKE216" s="140"/>
      <c r="WKF216" s="140"/>
      <c r="WKG216" s="140"/>
      <c r="WKH216" s="140"/>
      <c r="WKI216" s="140"/>
      <c r="WKJ216" s="140"/>
      <c r="WKK216" s="140"/>
      <c r="WKL216" s="140"/>
      <c r="WKM216" s="140"/>
      <c r="WKN216" s="140"/>
      <c r="WKO216" s="140"/>
      <c r="WKP216" s="140"/>
      <c r="WKQ216" s="140"/>
      <c r="WKR216" s="140"/>
      <c r="WKS216" s="140"/>
      <c r="WKT216" s="140"/>
      <c r="WKU216" s="140"/>
      <c r="WKV216" s="140"/>
      <c r="WKW216" s="140"/>
      <c r="WKX216" s="140"/>
      <c r="WKY216" s="140"/>
      <c r="WKZ216" s="140"/>
      <c r="WLA216" s="140"/>
      <c r="WLB216" s="140"/>
      <c r="WLC216" s="140"/>
      <c r="WLD216" s="140"/>
      <c r="WLE216" s="140"/>
      <c r="WLF216" s="140"/>
      <c r="WLG216" s="140"/>
      <c r="WLH216" s="140"/>
      <c r="WLI216" s="140"/>
      <c r="WLJ216" s="140"/>
      <c r="WLK216" s="140"/>
      <c r="WLL216" s="140"/>
      <c r="WLM216" s="140"/>
      <c r="WLN216" s="140"/>
      <c r="WLO216" s="140"/>
      <c r="WLP216" s="140"/>
      <c r="WLQ216" s="140"/>
      <c r="WLR216" s="140"/>
      <c r="WLS216" s="140"/>
      <c r="WLT216" s="140"/>
      <c r="WLU216" s="140"/>
      <c r="WLV216" s="140"/>
      <c r="WLW216" s="140"/>
      <c r="WLX216" s="140"/>
      <c r="WLY216" s="140"/>
      <c r="WLZ216" s="140"/>
      <c r="WMA216" s="140"/>
      <c r="WMB216" s="140"/>
      <c r="WMC216" s="140"/>
      <c r="WMD216" s="140"/>
      <c r="WME216" s="140"/>
      <c r="WMF216" s="140"/>
      <c r="WMG216" s="140"/>
      <c r="WMH216" s="140"/>
      <c r="WMI216" s="140"/>
      <c r="WMJ216" s="140"/>
      <c r="WMK216" s="140"/>
      <c r="WML216" s="140"/>
      <c r="WMM216" s="140"/>
      <c r="WMN216" s="140"/>
      <c r="WMO216" s="140"/>
      <c r="WMP216" s="140"/>
      <c r="WMQ216" s="140"/>
      <c r="WMR216" s="140"/>
      <c r="WMS216" s="140"/>
      <c r="WMT216" s="140"/>
      <c r="WMU216" s="140"/>
      <c r="WMV216" s="140"/>
      <c r="WMW216" s="140"/>
      <c r="WMX216" s="140"/>
      <c r="WMY216" s="140"/>
      <c r="WMZ216" s="140"/>
      <c r="WNA216" s="140"/>
      <c r="WNB216" s="140"/>
      <c r="WNC216" s="140"/>
      <c r="WND216" s="140"/>
      <c r="WNE216" s="140"/>
      <c r="WNF216" s="140"/>
      <c r="WNG216" s="140"/>
      <c r="WNH216" s="140"/>
      <c r="WNI216" s="140"/>
      <c r="WNJ216" s="140"/>
      <c r="WNK216" s="140"/>
      <c r="WNL216" s="140"/>
      <c r="WNM216" s="140"/>
      <c r="WNN216" s="140"/>
      <c r="WNO216" s="140"/>
      <c r="WNP216" s="140"/>
      <c r="WNQ216" s="140"/>
      <c r="WNR216" s="140"/>
      <c r="WNS216" s="140"/>
      <c r="WNT216" s="140"/>
      <c r="WNU216" s="140"/>
      <c r="WNV216" s="140"/>
      <c r="WNW216" s="140"/>
      <c r="WNX216" s="140"/>
      <c r="WNY216" s="140"/>
      <c r="WNZ216" s="140"/>
      <c r="WOA216" s="140"/>
      <c r="WOB216" s="140"/>
      <c r="WOC216" s="140"/>
      <c r="WOD216" s="140"/>
      <c r="WOE216" s="140"/>
      <c r="WOF216" s="140"/>
      <c r="WOG216" s="140"/>
      <c r="WOH216" s="140"/>
      <c r="WOI216" s="140"/>
      <c r="WOJ216" s="140"/>
      <c r="WOK216" s="140"/>
      <c r="WOL216" s="140"/>
      <c r="WOM216" s="140"/>
      <c r="WON216" s="140"/>
      <c r="WOO216" s="140"/>
      <c r="WOP216" s="140"/>
      <c r="WOQ216" s="140"/>
      <c r="WOR216" s="140"/>
      <c r="WOS216" s="140"/>
      <c r="WOT216" s="140"/>
      <c r="WOU216" s="140"/>
      <c r="WOV216" s="140"/>
      <c r="WOW216" s="140"/>
      <c r="WOX216" s="140"/>
      <c r="WOY216" s="140"/>
      <c r="WOZ216" s="140"/>
      <c r="WPA216" s="140"/>
      <c r="WPB216" s="140"/>
      <c r="WPC216" s="140"/>
      <c r="WPD216" s="140"/>
      <c r="WPE216" s="140"/>
      <c r="WPF216" s="140"/>
      <c r="WPG216" s="140"/>
      <c r="WPH216" s="140"/>
      <c r="WPI216" s="140"/>
      <c r="WPJ216" s="140"/>
      <c r="WPK216" s="140"/>
      <c r="WPL216" s="140"/>
      <c r="WPM216" s="140"/>
      <c r="WPN216" s="140"/>
      <c r="WPO216" s="140"/>
      <c r="WPP216" s="140"/>
      <c r="WPQ216" s="140"/>
      <c r="WPR216" s="140"/>
      <c r="WPS216" s="140"/>
      <c r="WPT216" s="140"/>
      <c r="WPU216" s="140"/>
      <c r="WPV216" s="140"/>
      <c r="WPW216" s="140"/>
      <c r="WPX216" s="140"/>
      <c r="WPY216" s="140"/>
      <c r="WPZ216" s="140"/>
      <c r="WQA216" s="140"/>
      <c r="WQB216" s="140"/>
      <c r="WQC216" s="140"/>
      <c r="WQD216" s="140"/>
      <c r="WQE216" s="140"/>
      <c r="WQF216" s="140"/>
      <c r="WQG216" s="140"/>
      <c r="WQH216" s="140"/>
      <c r="WQI216" s="140"/>
      <c r="WQJ216" s="140"/>
      <c r="WQK216" s="140"/>
      <c r="WQL216" s="140"/>
      <c r="WQM216" s="140"/>
      <c r="WQN216" s="140"/>
      <c r="WQO216" s="140"/>
      <c r="WQP216" s="140"/>
      <c r="WQQ216" s="140"/>
      <c r="WQR216" s="140"/>
      <c r="WQS216" s="140"/>
      <c r="WQT216" s="140"/>
      <c r="WQU216" s="140"/>
      <c r="WQV216" s="140"/>
      <c r="WQW216" s="140"/>
      <c r="WQX216" s="140"/>
      <c r="WQY216" s="140"/>
      <c r="WQZ216" s="140"/>
      <c r="WRA216" s="140"/>
      <c r="WRB216" s="140"/>
      <c r="WRC216" s="140"/>
      <c r="WRD216" s="140"/>
      <c r="WRE216" s="140"/>
      <c r="WRF216" s="140"/>
      <c r="WRG216" s="140"/>
      <c r="WRH216" s="140"/>
      <c r="WRI216" s="140"/>
      <c r="WRJ216" s="140"/>
      <c r="WRK216" s="140"/>
      <c r="WRL216" s="140"/>
      <c r="WRM216" s="140"/>
      <c r="WRN216" s="140"/>
      <c r="WRO216" s="140"/>
      <c r="WRP216" s="140"/>
      <c r="WRQ216" s="140"/>
      <c r="WRR216" s="140"/>
      <c r="WRS216" s="140"/>
      <c r="WRT216" s="140"/>
      <c r="WRU216" s="140"/>
      <c r="WRV216" s="140"/>
      <c r="WRW216" s="140"/>
      <c r="WRX216" s="140"/>
      <c r="WRY216" s="140"/>
      <c r="WRZ216" s="140"/>
      <c r="WSA216" s="140"/>
      <c r="WSB216" s="140"/>
      <c r="WSC216" s="140"/>
      <c r="WSD216" s="140"/>
      <c r="WSE216" s="140"/>
      <c r="WSF216" s="140"/>
      <c r="WSG216" s="140"/>
      <c r="WSH216" s="140"/>
      <c r="WSI216" s="140"/>
      <c r="WSJ216" s="140"/>
      <c r="WSK216" s="140"/>
      <c r="WSL216" s="140"/>
      <c r="WSM216" s="140"/>
      <c r="WSN216" s="140"/>
      <c r="WSO216" s="140"/>
      <c r="WSP216" s="140"/>
      <c r="WSQ216" s="140"/>
      <c r="WSR216" s="140"/>
      <c r="WSS216" s="140"/>
      <c r="WST216" s="140"/>
      <c r="WSU216" s="140"/>
      <c r="WSV216" s="140"/>
      <c r="WSW216" s="140"/>
      <c r="WSX216" s="140"/>
      <c r="WSY216" s="140"/>
      <c r="WSZ216" s="140"/>
      <c r="WTA216" s="140"/>
      <c r="WTB216" s="140"/>
      <c r="WTC216" s="140"/>
      <c r="WTD216" s="140"/>
      <c r="WTE216" s="140"/>
      <c r="WTF216" s="140"/>
      <c r="WTG216" s="140"/>
      <c r="WTH216" s="140"/>
      <c r="WTI216" s="140"/>
      <c r="WTJ216" s="140"/>
      <c r="WTK216" s="140"/>
      <c r="WTL216" s="140"/>
      <c r="WTM216" s="140"/>
      <c r="WTN216" s="140"/>
      <c r="WTO216" s="140"/>
      <c r="WTP216" s="140"/>
      <c r="WTQ216" s="140"/>
      <c r="WTR216" s="140"/>
      <c r="WTS216" s="140"/>
      <c r="WTT216" s="140"/>
      <c r="WTU216" s="140"/>
      <c r="WTV216" s="140"/>
      <c r="WTW216" s="140"/>
      <c r="WTX216" s="140"/>
      <c r="WTY216" s="140"/>
      <c r="WTZ216" s="140"/>
      <c r="WUA216" s="140"/>
      <c r="WUB216" s="140"/>
      <c r="WUC216" s="140"/>
      <c r="WUD216" s="140"/>
      <c r="WUE216" s="140"/>
      <c r="WUF216" s="140"/>
      <c r="WUG216" s="140"/>
      <c r="WUH216" s="140"/>
      <c r="WUI216" s="140"/>
      <c r="WUJ216" s="140"/>
      <c r="WUK216" s="140"/>
      <c r="WUL216" s="140"/>
      <c r="WUM216" s="140"/>
      <c r="WUN216" s="140"/>
      <c r="WUO216" s="140"/>
      <c r="WUP216" s="140"/>
      <c r="WUQ216" s="140"/>
      <c r="WUR216" s="140"/>
      <c r="WUS216" s="140"/>
      <c r="WUT216" s="140"/>
      <c r="WUU216" s="140"/>
      <c r="WUV216" s="140"/>
      <c r="WUW216" s="140"/>
      <c r="WUX216" s="140"/>
      <c r="WUY216" s="140"/>
      <c r="WUZ216" s="140"/>
      <c r="WVA216" s="140"/>
      <c r="WVB216" s="140"/>
      <c r="WVC216" s="140"/>
      <c r="WVD216" s="140"/>
      <c r="WVE216" s="140"/>
      <c r="WVF216" s="140"/>
      <c r="WVG216" s="140"/>
      <c r="WVH216" s="140"/>
      <c r="WVI216" s="140"/>
      <c r="WVJ216" s="140"/>
      <c r="WVK216" s="140"/>
      <c r="WVL216" s="140"/>
      <c r="WVM216" s="140"/>
      <c r="WVN216" s="140"/>
      <c r="WVO216" s="140"/>
      <c r="WVP216" s="140"/>
      <c r="WVQ216" s="140"/>
      <c r="WVR216" s="140"/>
      <c r="WVS216" s="140"/>
      <c r="WVT216" s="140"/>
      <c r="WVU216" s="140"/>
      <c r="WVV216" s="140"/>
      <c r="WVW216" s="140"/>
      <c r="WVX216" s="140"/>
      <c r="WVY216" s="140"/>
      <c r="WVZ216" s="140"/>
      <c r="WWA216" s="140"/>
      <c r="WWB216" s="140"/>
      <c r="WWC216" s="140"/>
      <c r="WWD216" s="140"/>
      <c r="WWE216" s="140"/>
      <c r="WWF216" s="140"/>
      <c r="WWG216" s="140"/>
      <c r="WWH216" s="140"/>
      <c r="WWI216" s="140"/>
      <c r="WWJ216" s="140"/>
      <c r="WWK216" s="140"/>
      <c r="WWL216" s="140"/>
      <c r="WWM216" s="140"/>
      <c r="WWN216" s="140"/>
      <c r="WWO216" s="140"/>
      <c r="WWP216" s="140"/>
      <c r="WWQ216" s="140"/>
      <c r="WWR216" s="140"/>
      <c r="WWS216" s="140"/>
      <c r="WWT216" s="140"/>
      <c r="WWU216" s="140"/>
      <c r="WWV216" s="140"/>
      <c r="WWW216" s="140"/>
      <c r="WWX216" s="140"/>
      <c r="WWY216" s="140"/>
      <c r="WWZ216" s="140"/>
      <c r="WXA216" s="140"/>
      <c r="WXB216" s="140"/>
      <c r="WXC216" s="140"/>
      <c r="WXD216" s="140"/>
      <c r="WXE216" s="140"/>
      <c r="WXF216" s="140"/>
      <c r="WXG216" s="140"/>
      <c r="WXH216" s="140"/>
      <c r="WXI216" s="140"/>
      <c r="WXJ216" s="140"/>
      <c r="WXK216" s="140"/>
      <c r="WXL216" s="140"/>
      <c r="WXM216" s="140"/>
      <c r="WXN216" s="140"/>
      <c r="WXO216" s="140"/>
      <c r="WXP216" s="140"/>
      <c r="WXQ216" s="140"/>
      <c r="WXR216" s="140"/>
      <c r="WXS216" s="140"/>
      <c r="WXT216" s="140"/>
      <c r="WXU216" s="140"/>
      <c r="WXV216" s="140"/>
      <c r="WXW216" s="140"/>
      <c r="WXX216" s="140"/>
      <c r="WXY216" s="140"/>
      <c r="WXZ216" s="140"/>
      <c r="WYA216" s="140"/>
      <c r="WYB216" s="140"/>
      <c r="WYC216" s="140"/>
      <c r="WYD216" s="140"/>
      <c r="WYE216" s="140"/>
      <c r="WYF216" s="140"/>
      <c r="WYG216" s="140"/>
      <c r="WYH216" s="140"/>
      <c r="WYI216" s="140"/>
      <c r="WYJ216" s="140"/>
      <c r="WYK216" s="140"/>
      <c r="WYL216" s="140"/>
      <c r="WYM216" s="140"/>
      <c r="WYN216" s="140"/>
      <c r="WYO216" s="140"/>
      <c r="WYP216" s="140"/>
      <c r="WYQ216" s="140"/>
      <c r="WYR216" s="140"/>
      <c r="WYS216" s="140"/>
      <c r="WYT216" s="140"/>
      <c r="WYU216" s="140"/>
      <c r="WYV216" s="140"/>
      <c r="WYW216" s="140"/>
      <c r="WYX216" s="140"/>
      <c r="WYY216" s="140"/>
      <c r="WYZ216" s="140"/>
      <c r="WZA216" s="140"/>
      <c r="WZB216" s="140"/>
      <c r="WZC216" s="140"/>
      <c r="WZD216" s="140"/>
      <c r="WZE216" s="140"/>
      <c r="WZF216" s="140"/>
      <c r="WZG216" s="140"/>
      <c r="WZH216" s="140"/>
      <c r="WZI216" s="140"/>
      <c r="WZJ216" s="140"/>
      <c r="WZK216" s="140"/>
      <c r="WZL216" s="140"/>
      <c r="WZM216" s="140"/>
      <c r="WZN216" s="140"/>
      <c r="WZO216" s="140"/>
      <c r="WZP216" s="140"/>
      <c r="WZQ216" s="140"/>
      <c r="WZR216" s="140"/>
      <c r="WZS216" s="140"/>
      <c r="WZT216" s="140"/>
      <c r="WZU216" s="140"/>
      <c r="WZV216" s="140"/>
      <c r="WZW216" s="140"/>
      <c r="WZX216" s="140"/>
      <c r="WZY216" s="140"/>
      <c r="WZZ216" s="140"/>
      <c r="XAA216" s="140"/>
      <c r="XAB216" s="140"/>
      <c r="XAC216" s="140"/>
      <c r="XAD216" s="140"/>
      <c r="XAE216" s="140"/>
      <c r="XAF216" s="140"/>
      <c r="XAG216" s="140"/>
      <c r="XAH216" s="140"/>
      <c r="XAI216" s="140"/>
      <c r="XAJ216" s="140"/>
      <c r="XAK216" s="140"/>
      <c r="XAL216" s="140"/>
      <c r="XAM216" s="140"/>
      <c r="XAN216" s="140"/>
      <c r="XAO216" s="140"/>
      <c r="XAP216" s="140"/>
      <c r="XAQ216" s="140"/>
      <c r="XAR216" s="140"/>
      <c r="XAS216" s="140"/>
      <c r="XAT216" s="140"/>
      <c r="XAU216" s="140"/>
      <c r="XAV216" s="140"/>
      <c r="XAW216" s="140"/>
      <c r="XAX216" s="140"/>
      <c r="XAY216" s="140"/>
      <c r="XAZ216" s="140"/>
      <c r="XBA216" s="140"/>
      <c r="XBB216" s="140"/>
      <c r="XBC216" s="140"/>
      <c r="XBD216" s="140"/>
      <c r="XBE216" s="140"/>
      <c r="XBF216" s="140"/>
      <c r="XBG216" s="140"/>
      <c r="XBH216" s="140"/>
      <c r="XBI216" s="140"/>
      <c r="XBJ216" s="140"/>
      <c r="XBK216" s="140"/>
      <c r="XBL216" s="140"/>
      <c r="XBM216" s="140"/>
      <c r="XBN216" s="140"/>
      <c r="XBO216" s="140"/>
      <c r="XBP216" s="140"/>
      <c r="XBQ216" s="140"/>
      <c r="XBR216" s="140"/>
      <c r="XBS216" s="140"/>
      <c r="XBT216" s="140"/>
      <c r="XBU216" s="140"/>
      <c r="XBV216" s="140"/>
      <c r="XBW216" s="140"/>
      <c r="XBX216" s="140"/>
      <c r="XBY216" s="140"/>
      <c r="XBZ216" s="140"/>
      <c r="XCA216" s="140"/>
      <c r="XCB216" s="140"/>
      <c r="XCC216" s="140"/>
      <c r="XCD216" s="140"/>
      <c r="XCE216" s="140"/>
      <c r="XCF216" s="140"/>
      <c r="XCG216" s="140"/>
      <c r="XCH216" s="140"/>
      <c r="XCI216" s="140"/>
      <c r="XCJ216" s="140"/>
      <c r="XCK216" s="140"/>
      <c r="XCL216" s="140"/>
      <c r="XCM216" s="140"/>
      <c r="XCN216" s="140"/>
      <c r="XCO216" s="140"/>
      <c r="XCP216" s="140"/>
      <c r="XCQ216" s="140"/>
      <c r="XCR216" s="140"/>
      <c r="XCS216" s="140"/>
      <c r="XCT216" s="140"/>
      <c r="XCU216" s="140"/>
      <c r="XCV216" s="140"/>
      <c r="XCW216" s="140"/>
      <c r="XCX216" s="140"/>
      <c r="XCY216" s="140"/>
      <c r="XCZ216" s="140"/>
      <c r="XDA216" s="140"/>
      <c r="XDB216" s="140"/>
      <c r="XDC216" s="140"/>
      <c r="XDD216" s="140"/>
      <c r="XDE216" s="140"/>
      <c r="XDF216" s="140"/>
      <c r="XDG216" s="140"/>
      <c r="XDH216" s="140"/>
      <c r="XDI216" s="140"/>
      <c r="XDJ216" s="140"/>
      <c r="XDK216" s="140"/>
      <c r="XDL216" s="140"/>
      <c r="XDM216" s="140"/>
      <c r="XDN216" s="140"/>
      <c r="XDO216" s="140"/>
      <c r="XDP216" s="140"/>
      <c r="XDQ216" s="140"/>
      <c r="XDR216" s="140"/>
      <c r="XDS216" s="140"/>
      <c r="XDT216" s="140"/>
      <c r="XDU216" s="140"/>
      <c r="XDV216" s="140"/>
      <c r="XDW216" s="140"/>
      <c r="XDX216" s="140"/>
      <c r="XDY216" s="140"/>
      <c r="XDZ216" s="140"/>
      <c r="XEA216" s="140"/>
      <c r="XEB216" s="140"/>
      <c r="XEC216" s="140"/>
      <c r="XED216" s="140"/>
      <c r="XEE216" s="140"/>
      <c r="XEF216" s="140"/>
      <c r="XEG216" s="140"/>
      <c r="XEH216" s="140"/>
      <c r="XEI216" s="140"/>
      <c r="XEJ216" s="140"/>
      <c r="XEK216" s="140"/>
      <c r="XEL216" s="140"/>
      <c r="XEM216" s="140"/>
      <c r="XEN216" s="140"/>
      <c r="XEO216" s="140"/>
      <c r="XEP216" s="140"/>
      <c r="XEQ216" s="140"/>
      <c r="XER216" s="140"/>
      <c r="XES216" s="140"/>
      <c r="XET216" s="140"/>
      <c r="XEU216" s="140"/>
      <c r="XEV216" s="140"/>
      <c r="XEW216" s="140"/>
      <c r="XEX216" s="140"/>
      <c r="XEY216" s="140"/>
      <c r="XEZ216" s="140"/>
      <c r="XFA216" s="140"/>
      <c r="XFB216" s="140"/>
    </row>
    <row r="217" s="3" customFormat="1" spans="1:18">
      <c r="A217" s="40"/>
      <c r="B217" s="40"/>
      <c r="C217" s="133"/>
      <c r="D217" s="40"/>
      <c r="E217" s="40"/>
      <c r="F217" s="134"/>
      <c r="K217" s="137"/>
      <c r="M217" s="138"/>
      <c r="R217" s="85"/>
    </row>
    <row r="218" s="3" customFormat="1" spans="1:18">
      <c r="A218" s="40"/>
      <c r="B218" s="40"/>
      <c r="C218" s="133"/>
      <c r="D218" s="40"/>
      <c r="E218" s="40"/>
      <c r="F218" s="134"/>
      <c r="M218" s="138"/>
      <c r="P218" s="137"/>
      <c r="R218" s="85"/>
    </row>
    <row r="219" s="3" customFormat="1" spans="1:18">
      <c r="A219" s="40"/>
      <c r="B219" s="40"/>
      <c r="C219" s="133"/>
      <c r="D219" s="40"/>
      <c r="E219" s="40"/>
      <c r="F219" s="134"/>
      <c r="K219" s="137"/>
      <c r="M219" s="138"/>
      <c r="P219" s="137"/>
      <c r="R219" s="85"/>
    </row>
    <row r="220" s="3" customFormat="1" spans="1:18">
      <c r="A220" s="40"/>
      <c r="B220" s="40"/>
      <c r="C220" s="133"/>
      <c r="D220" s="40"/>
      <c r="E220" s="40"/>
      <c r="F220" s="134"/>
      <c r="K220" s="137"/>
      <c r="M220" s="138"/>
      <c r="P220" s="137"/>
      <c r="R220" s="85"/>
    </row>
    <row r="221" s="3" customFormat="1" spans="1:18">
      <c r="A221" s="40"/>
      <c r="B221" s="40"/>
      <c r="C221" s="133"/>
      <c r="D221" s="40"/>
      <c r="E221" s="40"/>
      <c r="F221" s="134"/>
      <c r="K221" s="137"/>
      <c r="M221" s="138"/>
      <c r="P221" s="137"/>
      <c r="R221" s="85"/>
    </row>
    <row r="222" s="3" customFormat="1" spans="1:18">
      <c r="A222" s="40"/>
      <c r="B222" s="40"/>
      <c r="C222" s="133"/>
      <c r="D222" s="40"/>
      <c r="E222" s="40"/>
      <c r="F222" s="134"/>
      <c r="K222" s="137"/>
      <c r="M222" s="138"/>
      <c r="P222" s="137"/>
      <c r="R222" s="85"/>
    </row>
    <row r="223" s="3" customFormat="1" spans="1:18">
      <c r="A223" s="40"/>
      <c r="B223" s="40"/>
      <c r="C223" s="133"/>
      <c r="D223" s="40"/>
      <c r="E223" s="40"/>
      <c r="F223" s="134"/>
      <c r="K223" s="137"/>
      <c r="M223" s="138"/>
      <c r="P223" s="137"/>
      <c r="R223" s="85"/>
    </row>
    <row r="224" s="3" customFormat="1" spans="1:18">
      <c r="A224" s="40"/>
      <c r="B224" s="40"/>
      <c r="C224" s="133"/>
      <c r="D224" s="40"/>
      <c r="E224" s="40"/>
      <c r="F224" s="134"/>
      <c r="K224" s="137"/>
      <c r="M224" s="138"/>
      <c r="P224" s="137"/>
      <c r="R224" s="85"/>
    </row>
    <row r="225" s="3" customFormat="1" spans="1:18">
      <c r="A225" s="40"/>
      <c r="B225" s="40"/>
      <c r="C225" s="133"/>
      <c r="D225" s="40"/>
      <c r="E225" s="40"/>
      <c r="F225" s="134"/>
      <c r="K225" s="137"/>
      <c r="M225" s="138"/>
      <c r="P225" s="137"/>
      <c r="R225" s="85"/>
    </row>
    <row r="226" s="3" customFormat="1" spans="1:18">
      <c r="A226" s="40"/>
      <c r="B226" s="40"/>
      <c r="C226" s="133"/>
      <c r="D226" s="40"/>
      <c r="E226" s="40"/>
      <c r="F226" s="134"/>
      <c r="K226" s="137"/>
      <c r="M226" s="138"/>
      <c r="P226" s="137"/>
      <c r="R226" s="85"/>
    </row>
    <row r="227" s="3" customFormat="1" spans="1:18">
      <c r="A227" s="40"/>
      <c r="B227" s="40"/>
      <c r="C227" s="133"/>
      <c r="D227" s="40"/>
      <c r="E227" s="40"/>
      <c r="F227" s="134"/>
      <c r="K227" s="137"/>
      <c r="M227" s="138"/>
      <c r="P227" s="137"/>
      <c r="R227" s="85"/>
    </row>
    <row r="228" s="3" customFormat="1" spans="1:18">
      <c r="A228" s="40"/>
      <c r="B228" s="40"/>
      <c r="C228" s="133"/>
      <c r="D228" s="40"/>
      <c r="E228" s="40"/>
      <c r="F228" s="134"/>
      <c r="K228" s="137"/>
      <c r="M228" s="138"/>
      <c r="P228" s="137"/>
      <c r="R228" s="85"/>
    </row>
    <row r="229" s="3" customFormat="1" spans="1:18">
      <c r="A229" s="40"/>
      <c r="B229" s="40"/>
      <c r="C229" s="133"/>
      <c r="D229" s="40"/>
      <c r="E229" s="40"/>
      <c r="F229" s="134"/>
      <c r="K229" s="137"/>
      <c r="M229" s="138"/>
      <c r="P229" s="137"/>
      <c r="R229" s="85"/>
    </row>
    <row r="230" s="3" customFormat="1" spans="1:18">
      <c r="A230" s="40"/>
      <c r="B230" s="40"/>
      <c r="C230" s="133"/>
      <c r="D230" s="40"/>
      <c r="E230" s="40"/>
      <c r="F230" s="134"/>
      <c r="K230" s="137"/>
      <c r="M230" s="138"/>
      <c r="P230" s="137"/>
      <c r="R230" s="85"/>
    </row>
    <row r="231" s="3" customFormat="1" spans="1:18">
      <c r="A231" s="40"/>
      <c r="B231" s="40"/>
      <c r="C231" s="133"/>
      <c r="D231" s="40"/>
      <c r="E231" s="40"/>
      <c r="F231" s="134"/>
      <c r="K231" s="137"/>
      <c r="M231" s="138"/>
      <c r="P231" s="137"/>
      <c r="R231" s="85"/>
    </row>
    <row r="232" s="3" customFormat="1" spans="1:18">
      <c r="A232" s="40"/>
      <c r="B232" s="40"/>
      <c r="C232" s="133"/>
      <c r="D232" s="40"/>
      <c r="E232" s="40"/>
      <c r="F232" s="134"/>
      <c r="K232" s="137"/>
      <c r="M232" s="138"/>
      <c r="P232" s="137"/>
      <c r="R232" s="85"/>
    </row>
    <row r="233" s="3" customFormat="1" spans="1:18">
      <c r="A233" s="40"/>
      <c r="B233" s="40"/>
      <c r="C233" s="133"/>
      <c r="D233" s="40"/>
      <c r="E233" s="40"/>
      <c r="F233" s="134"/>
      <c r="K233" s="137"/>
      <c r="M233" s="138"/>
      <c r="P233" s="137"/>
      <c r="R233" s="85"/>
    </row>
    <row r="234" s="3" customFormat="1" spans="1:18">
      <c r="A234" s="40"/>
      <c r="B234" s="40"/>
      <c r="C234" s="133"/>
      <c r="D234" s="40"/>
      <c r="E234" s="40"/>
      <c r="F234" s="134"/>
      <c r="K234" s="137"/>
      <c r="M234" s="138"/>
      <c r="P234" s="137"/>
      <c r="R234" s="85"/>
    </row>
    <row r="235" s="3" customFormat="1" spans="1:18">
      <c r="A235" s="40"/>
      <c r="B235" s="40"/>
      <c r="C235" s="133"/>
      <c r="D235" s="40"/>
      <c r="E235" s="40"/>
      <c r="F235" s="134"/>
      <c r="K235" s="137"/>
      <c r="M235" s="138"/>
      <c r="P235" s="137"/>
      <c r="R235" s="85"/>
    </row>
    <row r="236" s="3" customFormat="1" spans="1:18">
      <c r="A236" s="40"/>
      <c r="B236" s="40"/>
      <c r="C236" s="133"/>
      <c r="D236" s="40"/>
      <c r="E236" s="40"/>
      <c r="F236" s="134"/>
      <c r="K236" s="137"/>
      <c r="M236" s="138"/>
      <c r="P236" s="137"/>
      <c r="R236" s="85"/>
    </row>
    <row r="237" s="3" customFormat="1" spans="1:18">
      <c r="A237" s="40"/>
      <c r="B237" s="40"/>
      <c r="C237" s="133"/>
      <c r="D237" s="40"/>
      <c r="E237" s="40"/>
      <c r="F237" s="134"/>
      <c r="K237" s="137"/>
      <c r="M237" s="138"/>
      <c r="P237" s="137"/>
      <c r="R237" s="85"/>
    </row>
    <row r="238" s="3" customFormat="1" spans="1:18">
      <c r="A238" s="40"/>
      <c r="B238" s="40"/>
      <c r="C238" s="133"/>
      <c r="D238" s="40"/>
      <c r="E238" s="40"/>
      <c r="F238" s="134"/>
      <c r="K238" s="137"/>
      <c r="M238" s="138"/>
      <c r="P238" s="137"/>
      <c r="R238" s="85"/>
    </row>
    <row r="239" s="3" customFormat="1" spans="1:18">
      <c r="A239" s="40"/>
      <c r="B239" s="40"/>
      <c r="C239" s="133"/>
      <c r="D239" s="40"/>
      <c r="E239" s="40"/>
      <c r="F239" s="134"/>
      <c r="K239" s="137"/>
      <c r="M239" s="138"/>
      <c r="P239" s="137"/>
      <c r="R239" s="85"/>
    </row>
    <row r="240" s="3" customFormat="1" spans="1:18">
      <c r="A240" s="40"/>
      <c r="B240" s="40"/>
      <c r="C240" s="133"/>
      <c r="D240" s="40"/>
      <c r="E240" s="40"/>
      <c r="F240" s="134"/>
      <c r="K240" s="137"/>
      <c r="M240" s="138"/>
      <c r="P240" s="137"/>
      <c r="R240" s="85"/>
    </row>
    <row r="241" s="3" customFormat="1" spans="1:18">
      <c r="A241" s="40"/>
      <c r="B241" s="40"/>
      <c r="C241" s="133"/>
      <c r="D241" s="40"/>
      <c r="E241" s="40"/>
      <c r="F241" s="134"/>
      <c r="K241" s="137"/>
      <c r="M241" s="138"/>
      <c r="P241" s="137"/>
      <c r="R241" s="85"/>
    </row>
    <row r="242" s="3" customFormat="1" spans="1:18">
      <c r="A242" s="40"/>
      <c r="B242" s="40"/>
      <c r="C242" s="133"/>
      <c r="D242" s="40"/>
      <c r="E242" s="40"/>
      <c r="F242" s="134"/>
      <c r="K242" s="137"/>
      <c r="M242" s="138"/>
      <c r="P242" s="137"/>
      <c r="R242" s="85"/>
    </row>
    <row r="243" s="3" customFormat="1" spans="1:18">
      <c r="A243" s="40"/>
      <c r="B243" s="40"/>
      <c r="C243" s="133"/>
      <c r="D243" s="40"/>
      <c r="E243" s="40"/>
      <c r="F243" s="134"/>
      <c r="K243" s="137"/>
      <c r="M243" s="138"/>
      <c r="P243" s="137"/>
      <c r="R243" s="85"/>
    </row>
    <row r="244" s="3" customFormat="1" spans="1:18">
      <c r="A244" s="40"/>
      <c r="B244" s="40"/>
      <c r="C244" s="133"/>
      <c r="D244" s="40"/>
      <c r="E244" s="40"/>
      <c r="F244" s="134"/>
      <c r="K244" s="137"/>
      <c r="M244" s="138"/>
      <c r="P244" s="137"/>
      <c r="R244" s="85"/>
    </row>
    <row r="245" s="3" customFormat="1" spans="1:18">
      <c r="A245" s="40"/>
      <c r="B245" s="40"/>
      <c r="C245" s="133"/>
      <c r="D245" s="40"/>
      <c r="E245" s="40"/>
      <c r="F245" s="134"/>
      <c r="K245" s="137"/>
      <c r="M245" s="138"/>
      <c r="P245" s="137"/>
      <c r="R245" s="85"/>
    </row>
    <row r="246" s="3" customFormat="1" spans="1:18">
      <c r="A246" s="40"/>
      <c r="B246" s="40"/>
      <c r="C246" s="133"/>
      <c r="D246" s="40"/>
      <c r="E246" s="40"/>
      <c r="F246" s="134"/>
      <c r="K246" s="137"/>
      <c r="M246" s="138"/>
      <c r="P246" s="137"/>
      <c r="R246" s="85"/>
    </row>
    <row r="247" s="3" customFormat="1" spans="1:18">
      <c r="A247" s="40"/>
      <c r="B247" s="40"/>
      <c r="C247" s="133"/>
      <c r="D247" s="40"/>
      <c r="E247" s="40"/>
      <c r="F247" s="134"/>
      <c r="K247" s="137"/>
      <c r="M247" s="138"/>
      <c r="P247" s="137"/>
      <c r="R247" s="85"/>
    </row>
    <row r="248" s="3" customFormat="1" spans="1:18">
      <c r="A248" s="40"/>
      <c r="B248" s="40"/>
      <c r="C248" s="133"/>
      <c r="D248" s="40"/>
      <c r="E248" s="40"/>
      <c r="F248" s="134"/>
      <c r="K248" s="137"/>
      <c r="M248" s="138"/>
      <c r="P248" s="137"/>
      <c r="R248" s="85"/>
    </row>
    <row r="249" s="3" customFormat="1" spans="1:18">
      <c r="A249" s="40"/>
      <c r="B249" s="40"/>
      <c r="C249" s="133"/>
      <c r="D249" s="40"/>
      <c r="E249" s="40"/>
      <c r="F249" s="134"/>
      <c r="K249" s="137"/>
      <c r="M249" s="138"/>
      <c r="P249" s="137"/>
      <c r="R249" s="85"/>
    </row>
    <row r="250" s="3" customFormat="1" spans="1:18">
      <c r="A250" s="40"/>
      <c r="B250" s="40"/>
      <c r="C250" s="133"/>
      <c r="D250" s="40"/>
      <c r="E250" s="40"/>
      <c r="F250" s="134"/>
      <c r="K250" s="137"/>
      <c r="M250" s="138"/>
      <c r="P250" s="137"/>
      <c r="R250" s="85"/>
    </row>
    <row r="251" s="3" customFormat="1" spans="1:18">
      <c r="A251" s="40"/>
      <c r="B251" s="40"/>
      <c r="C251" s="133"/>
      <c r="D251" s="40"/>
      <c r="E251" s="40"/>
      <c r="F251" s="134"/>
      <c r="K251" s="137"/>
      <c r="M251" s="138"/>
      <c r="P251" s="137"/>
      <c r="R251" s="85"/>
    </row>
    <row r="252" s="3" customFormat="1" spans="1:18">
      <c r="A252" s="40"/>
      <c r="B252" s="40"/>
      <c r="C252" s="133"/>
      <c r="D252" s="40"/>
      <c r="E252" s="40"/>
      <c r="F252" s="134"/>
      <c r="K252" s="137"/>
      <c r="M252" s="138"/>
      <c r="P252" s="137"/>
      <c r="R252" s="85"/>
    </row>
    <row r="253" s="3" customFormat="1" spans="1:18">
      <c r="A253" s="40"/>
      <c r="B253" s="40"/>
      <c r="C253" s="133"/>
      <c r="D253" s="40"/>
      <c r="E253" s="40"/>
      <c r="F253" s="134"/>
      <c r="K253" s="137"/>
      <c r="M253" s="138"/>
      <c r="P253" s="137"/>
      <c r="R253" s="85"/>
    </row>
    <row r="254" s="3" customFormat="1" spans="1:18">
      <c r="A254" s="40"/>
      <c r="B254" s="40"/>
      <c r="C254" s="133"/>
      <c r="D254" s="40"/>
      <c r="E254" s="40"/>
      <c r="F254" s="134"/>
      <c r="K254" s="137"/>
      <c r="M254" s="138"/>
      <c r="P254" s="137"/>
      <c r="R254" s="85"/>
    </row>
    <row r="255" s="3" customFormat="1" spans="1:18">
      <c r="A255" s="40"/>
      <c r="B255" s="40"/>
      <c r="C255" s="133"/>
      <c r="D255" s="40"/>
      <c r="E255" s="40"/>
      <c r="F255" s="134"/>
      <c r="K255" s="137"/>
      <c r="M255" s="138"/>
      <c r="P255" s="137"/>
      <c r="R255" s="85"/>
    </row>
    <row r="256" s="3" customFormat="1" spans="1:18">
      <c r="A256" s="40"/>
      <c r="B256" s="40"/>
      <c r="C256" s="133"/>
      <c r="D256" s="40"/>
      <c r="E256" s="40"/>
      <c r="F256" s="134"/>
      <c r="K256" s="137"/>
      <c r="M256" s="138"/>
      <c r="P256" s="137"/>
      <c r="R256" s="85"/>
    </row>
    <row r="257" s="3" customFormat="1" spans="1:18">
      <c r="A257" s="40"/>
      <c r="B257" s="40"/>
      <c r="C257" s="133"/>
      <c r="D257" s="40"/>
      <c r="E257" s="40"/>
      <c r="F257" s="134"/>
      <c r="K257" s="137"/>
      <c r="M257" s="138"/>
      <c r="P257" s="137"/>
      <c r="R257" s="85"/>
    </row>
    <row r="258" s="3" customFormat="1" spans="1:18">
      <c r="A258" s="40"/>
      <c r="B258" s="40"/>
      <c r="C258" s="133"/>
      <c r="D258" s="40"/>
      <c r="E258" s="40"/>
      <c r="F258" s="134"/>
      <c r="K258" s="137"/>
      <c r="M258" s="138"/>
      <c r="P258" s="137"/>
      <c r="R258" s="85"/>
    </row>
    <row r="259" s="3" customFormat="1" spans="1:18">
      <c r="A259" s="40"/>
      <c r="B259" s="40"/>
      <c r="C259" s="133"/>
      <c r="D259" s="40"/>
      <c r="E259" s="40"/>
      <c r="F259" s="134"/>
      <c r="K259" s="137"/>
      <c r="M259" s="138"/>
      <c r="P259" s="137"/>
      <c r="R259" s="85"/>
    </row>
    <row r="260" s="3" customFormat="1" spans="1:18">
      <c r="A260" s="40"/>
      <c r="B260" s="40"/>
      <c r="C260" s="133"/>
      <c r="D260" s="40"/>
      <c r="E260" s="40"/>
      <c r="F260" s="134"/>
      <c r="K260" s="137"/>
      <c r="M260" s="138"/>
      <c r="P260" s="137"/>
      <c r="R260" s="85"/>
    </row>
    <row r="261" s="3" customFormat="1" spans="1:18">
      <c r="A261" s="40"/>
      <c r="B261" s="40"/>
      <c r="C261" s="133"/>
      <c r="D261" s="40"/>
      <c r="E261" s="40"/>
      <c r="F261" s="134"/>
      <c r="K261" s="137"/>
      <c r="M261" s="138"/>
      <c r="P261" s="137"/>
      <c r="R261" s="85"/>
    </row>
    <row r="262" s="3" customFormat="1" spans="1:18">
      <c r="A262" s="40"/>
      <c r="B262" s="40"/>
      <c r="C262" s="133"/>
      <c r="D262" s="40"/>
      <c r="E262" s="40"/>
      <c r="F262" s="134"/>
      <c r="K262" s="137"/>
      <c r="M262" s="138"/>
      <c r="P262" s="137"/>
      <c r="R262" s="85"/>
    </row>
    <row r="263" s="3" customFormat="1" spans="1:18">
      <c r="A263" s="40"/>
      <c r="B263" s="40"/>
      <c r="C263" s="133"/>
      <c r="D263" s="40"/>
      <c r="E263" s="40"/>
      <c r="F263" s="134"/>
      <c r="K263" s="137"/>
      <c r="M263" s="138"/>
      <c r="P263" s="137"/>
      <c r="R263" s="85"/>
    </row>
    <row r="264" s="3" customFormat="1" spans="1:18">
      <c r="A264" s="40"/>
      <c r="B264" s="40"/>
      <c r="C264" s="133"/>
      <c r="D264" s="40"/>
      <c r="E264" s="40"/>
      <c r="F264" s="134"/>
      <c r="K264" s="137"/>
      <c r="M264" s="138"/>
      <c r="P264" s="137"/>
      <c r="R264" s="85"/>
    </row>
    <row r="265" s="3" customFormat="1" spans="1:18">
      <c r="A265" s="40"/>
      <c r="B265" s="40"/>
      <c r="C265" s="133"/>
      <c r="D265" s="40"/>
      <c r="E265" s="40"/>
      <c r="F265" s="134"/>
      <c r="K265" s="137"/>
      <c r="M265" s="138"/>
      <c r="P265" s="137"/>
      <c r="R265" s="85"/>
    </row>
    <row r="266" s="3" customFormat="1" spans="1:18">
      <c r="A266" s="40"/>
      <c r="B266" s="40"/>
      <c r="C266" s="133"/>
      <c r="D266" s="40"/>
      <c r="E266" s="40"/>
      <c r="F266" s="134"/>
      <c r="K266" s="137"/>
      <c r="M266" s="138"/>
      <c r="P266" s="137"/>
      <c r="R266" s="85"/>
    </row>
    <row r="267" s="3" customFormat="1" spans="1:18">
      <c r="A267" s="40"/>
      <c r="B267" s="40"/>
      <c r="C267" s="133"/>
      <c r="D267" s="40"/>
      <c r="E267" s="40"/>
      <c r="F267" s="134"/>
      <c r="K267" s="137"/>
      <c r="M267" s="138"/>
      <c r="P267" s="137"/>
      <c r="R267" s="85"/>
    </row>
    <row r="268" s="3" customFormat="1" spans="1:18">
      <c r="A268" s="40"/>
      <c r="B268" s="40"/>
      <c r="C268" s="133"/>
      <c r="D268" s="40"/>
      <c r="E268" s="40"/>
      <c r="F268" s="134"/>
      <c r="K268" s="137"/>
      <c r="M268" s="138"/>
      <c r="P268" s="137"/>
      <c r="R268" s="85"/>
    </row>
    <row r="269" s="3" customFormat="1" spans="1:18">
      <c r="A269" s="40"/>
      <c r="B269" s="40"/>
      <c r="C269" s="133"/>
      <c r="D269" s="40"/>
      <c r="E269" s="40"/>
      <c r="F269" s="134"/>
      <c r="K269" s="137"/>
      <c r="M269" s="138"/>
      <c r="P269" s="137"/>
      <c r="R269" s="85"/>
    </row>
    <row r="270" s="3" customFormat="1" spans="1:18">
      <c r="A270" s="40"/>
      <c r="B270" s="40"/>
      <c r="C270" s="133"/>
      <c r="D270" s="40"/>
      <c r="E270" s="40"/>
      <c r="F270" s="134"/>
      <c r="K270" s="137"/>
      <c r="M270" s="138"/>
      <c r="P270" s="137"/>
      <c r="R270" s="85"/>
    </row>
    <row r="271" s="3" customFormat="1" spans="1:18">
      <c r="A271" s="40"/>
      <c r="B271" s="40"/>
      <c r="C271" s="133"/>
      <c r="D271" s="40"/>
      <c r="E271" s="40"/>
      <c r="F271" s="134"/>
      <c r="K271" s="137"/>
      <c r="M271" s="138"/>
      <c r="P271" s="137"/>
      <c r="R271" s="85"/>
    </row>
    <row r="272" s="3" customFormat="1" spans="1:18">
      <c r="A272" s="40"/>
      <c r="B272" s="40"/>
      <c r="C272" s="133"/>
      <c r="D272" s="40"/>
      <c r="E272" s="40"/>
      <c r="F272" s="134"/>
      <c r="K272" s="137"/>
      <c r="M272" s="138"/>
      <c r="P272" s="137"/>
      <c r="R272" s="85"/>
    </row>
    <row r="273" s="3" customFormat="1" spans="1:18">
      <c r="A273" s="40"/>
      <c r="B273" s="40"/>
      <c r="C273" s="133"/>
      <c r="D273" s="40"/>
      <c r="E273" s="40"/>
      <c r="F273" s="134"/>
      <c r="K273" s="137"/>
      <c r="M273" s="138"/>
      <c r="P273" s="137"/>
      <c r="R273" s="85"/>
    </row>
    <row r="274" s="3" customFormat="1" spans="1:18">
      <c r="A274" s="40"/>
      <c r="B274" s="40"/>
      <c r="C274" s="133"/>
      <c r="D274" s="40"/>
      <c r="E274" s="40"/>
      <c r="F274" s="134"/>
      <c r="K274" s="137"/>
      <c r="M274" s="138"/>
      <c r="P274" s="137"/>
      <c r="R274" s="85"/>
    </row>
    <row r="275" s="3" customFormat="1" spans="1:18">
      <c r="A275" s="40"/>
      <c r="B275" s="40"/>
      <c r="C275" s="133"/>
      <c r="D275" s="40"/>
      <c r="E275" s="40"/>
      <c r="F275" s="134"/>
      <c r="K275" s="137"/>
      <c r="M275" s="138"/>
      <c r="P275" s="137"/>
      <c r="R275" s="85"/>
    </row>
    <row r="276" s="3" customFormat="1" spans="1:18">
      <c r="A276" s="40"/>
      <c r="B276" s="40"/>
      <c r="C276" s="133"/>
      <c r="D276" s="40"/>
      <c r="E276" s="40"/>
      <c r="F276" s="134"/>
      <c r="K276" s="137"/>
      <c r="M276" s="138"/>
      <c r="P276" s="137"/>
      <c r="R276" s="85"/>
    </row>
    <row r="277" s="3" customFormat="1" spans="1:18">
      <c r="A277" s="40"/>
      <c r="B277" s="40"/>
      <c r="C277" s="133"/>
      <c r="D277" s="40"/>
      <c r="E277" s="40"/>
      <c r="F277" s="134"/>
      <c r="K277" s="137"/>
      <c r="M277" s="138"/>
      <c r="P277" s="137"/>
      <c r="R277" s="85"/>
    </row>
    <row r="278" s="3" customFormat="1" spans="1:18">
      <c r="A278" s="40"/>
      <c r="B278" s="40"/>
      <c r="C278" s="133"/>
      <c r="D278" s="40"/>
      <c r="E278" s="40"/>
      <c r="F278" s="134"/>
      <c r="K278" s="137"/>
      <c r="M278" s="138"/>
      <c r="P278" s="137"/>
      <c r="R278" s="85"/>
    </row>
    <row r="279" s="3" customFormat="1" spans="1:18">
      <c r="A279" s="40"/>
      <c r="B279" s="40"/>
      <c r="C279" s="133"/>
      <c r="D279" s="40"/>
      <c r="E279" s="40"/>
      <c r="F279" s="134"/>
      <c r="K279" s="137"/>
      <c r="M279" s="138"/>
      <c r="P279" s="137"/>
      <c r="R279" s="85"/>
    </row>
    <row r="280" s="3" customFormat="1" spans="1:18">
      <c r="A280" s="40"/>
      <c r="B280" s="40"/>
      <c r="C280" s="133"/>
      <c r="D280" s="40"/>
      <c r="E280" s="40"/>
      <c r="F280" s="134"/>
      <c r="K280" s="137"/>
      <c r="M280" s="138"/>
      <c r="P280" s="137"/>
      <c r="R280" s="85"/>
    </row>
    <row r="281" s="3" customFormat="1" spans="1:18">
      <c r="A281" s="40"/>
      <c r="B281" s="40"/>
      <c r="C281" s="133"/>
      <c r="D281" s="40"/>
      <c r="E281" s="40"/>
      <c r="F281" s="134"/>
      <c r="K281" s="137"/>
      <c r="M281" s="138"/>
      <c r="P281" s="137"/>
      <c r="R281" s="85"/>
    </row>
    <row r="282" s="3" customFormat="1" spans="1:18">
      <c r="A282" s="40"/>
      <c r="B282" s="40"/>
      <c r="C282" s="133"/>
      <c r="D282" s="40"/>
      <c r="E282" s="40"/>
      <c r="F282" s="134"/>
      <c r="K282" s="137"/>
      <c r="M282" s="138"/>
      <c r="P282" s="137"/>
      <c r="R282" s="85"/>
    </row>
    <row r="283" s="3" customFormat="1" spans="1:18">
      <c r="A283" s="40"/>
      <c r="B283" s="40"/>
      <c r="C283" s="133"/>
      <c r="D283" s="40"/>
      <c r="E283" s="40"/>
      <c r="F283" s="134"/>
      <c r="K283" s="137"/>
      <c r="M283" s="138"/>
      <c r="P283" s="137"/>
      <c r="R283" s="85"/>
    </row>
    <row r="284" s="3" customFormat="1" spans="1:18">
      <c r="A284" s="40"/>
      <c r="B284" s="40"/>
      <c r="C284" s="133"/>
      <c r="D284" s="40"/>
      <c r="E284" s="40"/>
      <c r="F284" s="134"/>
      <c r="K284" s="137"/>
      <c r="M284" s="138"/>
      <c r="P284" s="137"/>
      <c r="R284" s="85"/>
    </row>
    <row r="285" s="3" customFormat="1" spans="1:18">
      <c r="A285" s="40"/>
      <c r="B285" s="40"/>
      <c r="C285" s="133"/>
      <c r="D285" s="40"/>
      <c r="E285" s="40"/>
      <c r="F285" s="134"/>
      <c r="K285" s="137"/>
      <c r="M285" s="138"/>
      <c r="P285" s="137"/>
      <c r="R285" s="85"/>
    </row>
    <row r="286" s="3" customFormat="1" spans="1:18">
      <c r="A286" s="40"/>
      <c r="B286" s="40"/>
      <c r="C286" s="133"/>
      <c r="D286" s="40"/>
      <c r="E286" s="40"/>
      <c r="F286" s="134"/>
      <c r="K286" s="137"/>
      <c r="M286" s="138"/>
      <c r="P286" s="137"/>
      <c r="R286" s="85"/>
    </row>
    <row r="287" s="3" customFormat="1" spans="1:18">
      <c r="A287" s="40"/>
      <c r="B287" s="40"/>
      <c r="C287" s="133"/>
      <c r="D287" s="40"/>
      <c r="E287" s="40"/>
      <c r="F287" s="134"/>
      <c r="K287" s="137"/>
      <c r="M287" s="138"/>
      <c r="P287" s="137"/>
      <c r="R287" s="85"/>
    </row>
    <row r="288" s="3" customFormat="1" spans="1:18">
      <c r="A288" s="40"/>
      <c r="B288" s="40"/>
      <c r="C288" s="133"/>
      <c r="D288" s="40"/>
      <c r="E288" s="40"/>
      <c r="F288" s="134"/>
      <c r="K288" s="137"/>
      <c r="M288" s="138"/>
      <c r="P288" s="137"/>
      <c r="R288" s="85"/>
    </row>
    <row r="289" s="3" customFormat="1" spans="1:18">
      <c r="A289" s="40"/>
      <c r="B289" s="40"/>
      <c r="C289" s="133"/>
      <c r="D289" s="40"/>
      <c r="E289" s="40"/>
      <c r="F289" s="134"/>
      <c r="K289" s="137"/>
      <c r="M289" s="138"/>
      <c r="P289" s="137"/>
      <c r="R289" s="85"/>
    </row>
    <row r="290" s="3" customFormat="1" spans="1:18">
      <c r="A290" s="40"/>
      <c r="B290" s="40"/>
      <c r="C290" s="133"/>
      <c r="D290" s="40"/>
      <c r="E290" s="40"/>
      <c r="F290" s="134"/>
      <c r="K290" s="137"/>
      <c r="M290" s="138"/>
      <c r="P290" s="137"/>
      <c r="R290" s="85"/>
    </row>
    <row r="291" s="3" customFormat="1" spans="1:18">
      <c r="A291" s="40"/>
      <c r="B291" s="40"/>
      <c r="C291" s="133"/>
      <c r="D291" s="40"/>
      <c r="E291" s="40"/>
      <c r="F291" s="134"/>
      <c r="K291" s="137"/>
      <c r="M291" s="138"/>
      <c r="P291" s="137"/>
      <c r="R291" s="85"/>
    </row>
    <row r="292" s="3" customFormat="1" spans="1:18">
      <c r="A292" s="40"/>
      <c r="B292" s="40"/>
      <c r="C292" s="133"/>
      <c r="D292" s="40"/>
      <c r="E292" s="40"/>
      <c r="F292" s="134"/>
      <c r="K292" s="137"/>
      <c r="M292" s="138"/>
      <c r="P292" s="137"/>
      <c r="R292" s="85"/>
    </row>
    <row r="293" s="3" customFormat="1" spans="1:18">
      <c r="A293" s="40"/>
      <c r="B293" s="40"/>
      <c r="C293" s="133"/>
      <c r="D293" s="40"/>
      <c r="E293" s="40"/>
      <c r="F293" s="134"/>
      <c r="K293" s="137"/>
      <c r="M293" s="138"/>
      <c r="P293" s="137"/>
      <c r="R293" s="85"/>
    </row>
    <row r="294" s="3" customFormat="1" spans="1:18">
      <c r="A294" s="40"/>
      <c r="B294" s="40"/>
      <c r="C294" s="133"/>
      <c r="D294" s="40"/>
      <c r="E294" s="40"/>
      <c r="F294" s="134"/>
      <c r="K294" s="137"/>
      <c r="M294" s="138"/>
      <c r="P294" s="137"/>
      <c r="R294" s="85"/>
    </row>
    <row r="295" s="3" customFormat="1" spans="1:18">
      <c r="A295" s="40"/>
      <c r="B295" s="40"/>
      <c r="C295" s="133"/>
      <c r="D295" s="40"/>
      <c r="E295" s="40"/>
      <c r="F295" s="134"/>
      <c r="K295" s="137"/>
      <c r="M295" s="138"/>
      <c r="P295" s="137"/>
      <c r="R295" s="85"/>
    </row>
    <row r="296" s="3" customFormat="1" spans="1:18">
      <c r="A296" s="40"/>
      <c r="B296" s="40"/>
      <c r="C296" s="133"/>
      <c r="D296" s="40"/>
      <c r="E296" s="40"/>
      <c r="F296" s="134"/>
      <c r="K296" s="137"/>
      <c r="M296" s="138"/>
      <c r="P296" s="137"/>
      <c r="R296" s="85"/>
    </row>
    <row r="297" s="3" customFormat="1" spans="1:18">
      <c r="A297" s="40"/>
      <c r="B297" s="40"/>
      <c r="C297" s="133"/>
      <c r="D297" s="40"/>
      <c r="E297" s="40"/>
      <c r="F297" s="134"/>
      <c r="K297" s="137"/>
      <c r="M297" s="138"/>
      <c r="P297" s="137"/>
      <c r="R297" s="85"/>
    </row>
    <row r="298" s="3" customFormat="1" spans="1:18">
      <c r="A298" s="40"/>
      <c r="B298" s="40"/>
      <c r="C298" s="133"/>
      <c r="D298" s="40"/>
      <c r="E298" s="40"/>
      <c r="F298" s="134"/>
      <c r="K298" s="137"/>
      <c r="M298" s="138"/>
      <c r="P298" s="137"/>
      <c r="R298" s="85"/>
    </row>
    <row r="299" s="3" customFormat="1" spans="1:18">
      <c r="A299" s="40"/>
      <c r="B299" s="40"/>
      <c r="C299" s="133"/>
      <c r="D299" s="40"/>
      <c r="E299" s="40"/>
      <c r="F299" s="134"/>
      <c r="K299" s="137"/>
      <c r="M299" s="138"/>
      <c r="P299" s="137"/>
      <c r="R299" s="85"/>
    </row>
    <row r="300" s="3" customFormat="1" spans="1:18">
      <c r="A300" s="40"/>
      <c r="B300" s="40"/>
      <c r="C300" s="133"/>
      <c r="D300" s="40"/>
      <c r="E300" s="40"/>
      <c r="F300" s="134"/>
      <c r="K300" s="137"/>
      <c r="M300" s="138"/>
      <c r="P300" s="137"/>
      <c r="R300" s="85"/>
    </row>
    <row r="301" s="3" customFormat="1" spans="1:18">
      <c r="A301" s="40"/>
      <c r="B301" s="40"/>
      <c r="C301" s="133"/>
      <c r="D301" s="40"/>
      <c r="E301" s="40"/>
      <c r="F301" s="134"/>
      <c r="K301" s="137"/>
      <c r="M301" s="138"/>
      <c r="P301" s="137"/>
      <c r="R301" s="85"/>
    </row>
    <row r="302" s="3" customFormat="1" spans="1:18">
      <c r="A302" s="40"/>
      <c r="B302" s="40"/>
      <c r="C302" s="133"/>
      <c r="D302" s="40"/>
      <c r="E302" s="40"/>
      <c r="F302" s="134"/>
      <c r="K302" s="137"/>
      <c r="M302" s="138"/>
      <c r="P302" s="137"/>
      <c r="R302" s="85"/>
    </row>
    <row r="303" s="3" customFormat="1" spans="1:18">
      <c r="A303" s="40"/>
      <c r="B303" s="40"/>
      <c r="C303" s="133"/>
      <c r="D303" s="40"/>
      <c r="E303" s="40"/>
      <c r="F303" s="134"/>
      <c r="K303" s="137"/>
      <c r="M303" s="138"/>
      <c r="P303" s="137"/>
      <c r="R303" s="85"/>
    </row>
    <row r="304" s="3" customFormat="1" spans="1:18">
      <c r="A304" s="40"/>
      <c r="B304" s="40"/>
      <c r="C304" s="133"/>
      <c r="D304" s="40"/>
      <c r="E304" s="40"/>
      <c r="F304" s="134"/>
      <c r="K304" s="137"/>
      <c r="M304" s="138"/>
      <c r="P304" s="137"/>
      <c r="R304" s="85"/>
    </row>
    <row r="305" s="3" customFormat="1" spans="1:18">
      <c r="A305" s="40"/>
      <c r="B305" s="40"/>
      <c r="C305" s="133"/>
      <c r="D305" s="40"/>
      <c r="E305" s="40"/>
      <c r="F305" s="134"/>
      <c r="K305" s="137"/>
      <c r="M305" s="138"/>
      <c r="P305" s="137"/>
      <c r="R305" s="85"/>
    </row>
    <row r="306" s="3" customFormat="1" spans="1:18">
      <c r="A306" s="40"/>
      <c r="B306" s="40"/>
      <c r="C306" s="133"/>
      <c r="D306" s="40"/>
      <c r="E306" s="40"/>
      <c r="F306" s="134"/>
      <c r="K306" s="137"/>
      <c r="M306" s="138"/>
      <c r="P306" s="137"/>
      <c r="R306" s="85"/>
    </row>
    <row r="307" s="3" customFormat="1" spans="1:18">
      <c r="A307" s="40"/>
      <c r="B307" s="40"/>
      <c r="C307" s="133"/>
      <c r="D307" s="40"/>
      <c r="E307" s="40"/>
      <c r="F307" s="134"/>
      <c r="K307" s="137"/>
      <c r="M307" s="138"/>
      <c r="P307" s="137"/>
      <c r="R307" s="85"/>
    </row>
    <row r="308" s="3" customFormat="1" spans="1:18">
      <c r="A308" s="40"/>
      <c r="B308" s="40"/>
      <c r="C308" s="133"/>
      <c r="D308" s="40"/>
      <c r="E308" s="40"/>
      <c r="F308" s="134"/>
      <c r="K308" s="137"/>
      <c r="M308" s="138"/>
      <c r="P308" s="137"/>
      <c r="R308" s="85"/>
    </row>
    <row r="309" s="3" customFormat="1" spans="1:18">
      <c r="A309" s="40"/>
      <c r="B309" s="40"/>
      <c r="C309" s="133"/>
      <c r="D309" s="40"/>
      <c r="E309" s="40"/>
      <c r="F309" s="134"/>
      <c r="K309" s="137"/>
      <c r="M309" s="138"/>
      <c r="P309" s="137"/>
      <c r="R309" s="85"/>
    </row>
    <row r="310" s="3" customFormat="1" spans="1:18">
      <c r="A310" s="40"/>
      <c r="B310" s="40"/>
      <c r="C310" s="133"/>
      <c r="D310" s="40"/>
      <c r="E310" s="40"/>
      <c r="F310" s="134"/>
      <c r="K310" s="137"/>
      <c r="M310" s="138"/>
      <c r="P310" s="137"/>
      <c r="R310" s="85"/>
    </row>
    <row r="311" s="3" customFormat="1" spans="1:18">
      <c r="A311" s="40"/>
      <c r="B311" s="40"/>
      <c r="C311" s="133"/>
      <c r="D311" s="40"/>
      <c r="E311" s="40"/>
      <c r="F311" s="134"/>
      <c r="K311" s="137"/>
      <c r="M311" s="138"/>
      <c r="P311" s="137"/>
      <c r="R311" s="85"/>
    </row>
    <row r="312" s="3" customFormat="1" spans="1:18">
      <c r="A312" s="40"/>
      <c r="B312" s="40"/>
      <c r="C312" s="133"/>
      <c r="D312" s="40"/>
      <c r="E312" s="40"/>
      <c r="F312" s="134"/>
      <c r="K312" s="137"/>
      <c r="M312" s="138"/>
      <c r="P312" s="137"/>
      <c r="R312" s="85"/>
    </row>
    <row r="313" s="3" customFormat="1" spans="1:18">
      <c r="A313" s="40"/>
      <c r="B313" s="40"/>
      <c r="C313" s="133"/>
      <c r="D313" s="40"/>
      <c r="E313" s="40"/>
      <c r="F313" s="134"/>
      <c r="K313" s="137"/>
      <c r="M313" s="138"/>
      <c r="P313" s="137"/>
      <c r="R313" s="85"/>
    </row>
    <row r="314" s="3" customFormat="1" spans="1:18">
      <c r="A314" s="40"/>
      <c r="B314" s="40"/>
      <c r="C314" s="133"/>
      <c r="D314" s="40"/>
      <c r="E314" s="40"/>
      <c r="F314" s="134"/>
      <c r="K314" s="137"/>
      <c r="M314" s="138"/>
      <c r="P314" s="137"/>
      <c r="R314" s="85"/>
    </row>
    <row r="315" s="3" customFormat="1" spans="1:18">
      <c r="A315" s="40"/>
      <c r="B315" s="40"/>
      <c r="C315" s="133"/>
      <c r="D315" s="40"/>
      <c r="E315" s="40"/>
      <c r="F315" s="134"/>
      <c r="K315" s="137"/>
      <c r="M315" s="138"/>
      <c r="P315" s="137"/>
      <c r="R315" s="85"/>
    </row>
    <row r="316" s="3" customFormat="1" spans="1:18">
      <c r="A316" s="40"/>
      <c r="B316" s="40"/>
      <c r="C316" s="133"/>
      <c r="D316" s="40"/>
      <c r="E316" s="40"/>
      <c r="F316" s="134"/>
      <c r="K316" s="137"/>
      <c r="M316" s="138"/>
      <c r="P316" s="137"/>
      <c r="R316" s="85"/>
    </row>
    <row r="317" s="3" customFormat="1" spans="1:18">
      <c r="A317" s="40"/>
      <c r="B317" s="40"/>
      <c r="C317" s="133"/>
      <c r="D317" s="40"/>
      <c r="E317" s="40"/>
      <c r="F317" s="134"/>
      <c r="K317" s="137"/>
      <c r="M317" s="138"/>
      <c r="P317" s="137"/>
      <c r="R317" s="85"/>
    </row>
    <row r="318" s="3" customFormat="1" spans="1:18">
      <c r="A318" s="40"/>
      <c r="B318" s="40"/>
      <c r="C318" s="133"/>
      <c r="D318" s="40"/>
      <c r="E318" s="40"/>
      <c r="F318" s="134"/>
      <c r="K318" s="137"/>
      <c r="M318" s="138"/>
      <c r="P318" s="137"/>
      <c r="R318" s="85"/>
    </row>
    <row r="319" s="3" customFormat="1" spans="1:18">
      <c r="A319" s="40"/>
      <c r="B319" s="40"/>
      <c r="C319" s="133"/>
      <c r="D319" s="40"/>
      <c r="E319" s="40"/>
      <c r="F319" s="134"/>
      <c r="K319" s="137"/>
      <c r="M319" s="138"/>
      <c r="P319" s="137"/>
      <c r="R319" s="85"/>
    </row>
    <row r="320" s="3" customFormat="1" spans="1:18">
      <c r="A320" s="40"/>
      <c r="B320" s="40"/>
      <c r="C320" s="133"/>
      <c r="D320" s="40"/>
      <c r="E320" s="40"/>
      <c r="F320" s="134"/>
      <c r="K320" s="137"/>
      <c r="M320" s="138"/>
      <c r="P320" s="137"/>
      <c r="R320" s="85"/>
    </row>
    <row r="321" s="3" customFormat="1" spans="1:18">
      <c r="A321" s="40"/>
      <c r="B321" s="40"/>
      <c r="C321" s="133"/>
      <c r="D321" s="40"/>
      <c r="E321" s="40"/>
      <c r="F321" s="134"/>
      <c r="K321" s="137"/>
      <c r="M321" s="138"/>
      <c r="P321" s="137"/>
      <c r="R321" s="85"/>
    </row>
    <row r="322" s="3" customFormat="1" spans="1:18">
      <c r="A322" s="40"/>
      <c r="B322" s="40"/>
      <c r="C322" s="133"/>
      <c r="D322" s="40"/>
      <c r="E322" s="40"/>
      <c r="F322" s="134"/>
      <c r="K322" s="137"/>
      <c r="M322" s="138"/>
      <c r="P322" s="137"/>
      <c r="R322" s="85"/>
    </row>
    <row r="323" s="3" customFormat="1" spans="1:18">
      <c r="A323" s="40"/>
      <c r="B323" s="40"/>
      <c r="C323" s="133"/>
      <c r="D323" s="40"/>
      <c r="E323" s="40"/>
      <c r="F323" s="134"/>
      <c r="K323" s="137"/>
      <c r="M323" s="138"/>
      <c r="P323" s="137"/>
      <c r="R323" s="85"/>
    </row>
    <row r="324" s="3" customFormat="1" spans="1:18">
      <c r="A324" s="40"/>
      <c r="B324" s="40"/>
      <c r="C324" s="133"/>
      <c r="D324" s="40"/>
      <c r="E324" s="40"/>
      <c r="F324" s="134"/>
      <c r="K324" s="137"/>
      <c r="M324" s="138"/>
      <c r="P324" s="137"/>
      <c r="R324" s="85"/>
    </row>
    <row r="325" s="3" customFormat="1" spans="1:18">
      <c r="A325" s="40"/>
      <c r="B325" s="40"/>
      <c r="C325" s="133"/>
      <c r="D325" s="40"/>
      <c r="E325" s="40"/>
      <c r="F325" s="134"/>
      <c r="K325" s="137"/>
      <c r="M325" s="138"/>
      <c r="P325" s="137"/>
      <c r="R325" s="85"/>
    </row>
    <row r="326" s="3" customFormat="1" spans="1:18">
      <c r="A326" s="40"/>
      <c r="B326" s="40"/>
      <c r="C326" s="133"/>
      <c r="D326" s="40"/>
      <c r="E326" s="40"/>
      <c r="F326" s="134"/>
      <c r="K326" s="137"/>
      <c r="M326" s="138"/>
      <c r="P326" s="137"/>
      <c r="R326" s="85"/>
    </row>
    <row r="327" s="3" customFormat="1" spans="1:18">
      <c r="A327" s="40"/>
      <c r="B327" s="40"/>
      <c r="C327" s="133"/>
      <c r="D327" s="40"/>
      <c r="E327" s="40"/>
      <c r="F327" s="134"/>
      <c r="K327" s="137"/>
      <c r="M327" s="138"/>
      <c r="P327" s="137"/>
      <c r="R327" s="85"/>
    </row>
    <row r="328" s="3" customFormat="1" spans="1:18">
      <c r="A328" s="40"/>
      <c r="B328" s="40"/>
      <c r="C328" s="133"/>
      <c r="D328" s="40"/>
      <c r="E328" s="40"/>
      <c r="F328" s="134"/>
      <c r="K328" s="137"/>
      <c r="M328" s="138"/>
      <c r="P328" s="137"/>
      <c r="R328" s="85"/>
    </row>
    <row r="329" s="3" customFormat="1" spans="1:18">
      <c r="A329" s="40"/>
      <c r="B329" s="40"/>
      <c r="C329" s="133"/>
      <c r="D329" s="40"/>
      <c r="E329" s="40"/>
      <c r="F329" s="134"/>
      <c r="K329" s="137"/>
      <c r="M329" s="138"/>
      <c r="P329" s="137"/>
      <c r="R329" s="85"/>
    </row>
    <row r="330" s="3" customFormat="1" spans="1:18">
      <c r="A330" s="40"/>
      <c r="B330" s="40"/>
      <c r="C330" s="133"/>
      <c r="D330" s="40"/>
      <c r="E330" s="40"/>
      <c r="F330" s="134"/>
      <c r="K330" s="137"/>
      <c r="M330" s="138"/>
      <c r="P330" s="137"/>
      <c r="R330" s="85"/>
    </row>
    <row r="331" s="3" customFormat="1" spans="1:18">
      <c r="A331" s="40"/>
      <c r="B331" s="40"/>
      <c r="C331" s="133"/>
      <c r="D331" s="40"/>
      <c r="E331" s="40"/>
      <c r="F331" s="134"/>
      <c r="K331" s="137"/>
      <c r="M331" s="138"/>
      <c r="P331" s="137"/>
      <c r="R331" s="85"/>
    </row>
    <row r="332" s="3" customFormat="1" spans="1:18">
      <c r="A332" s="40"/>
      <c r="B332" s="40"/>
      <c r="C332" s="133"/>
      <c r="D332" s="40"/>
      <c r="E332" s="40"/>
      <c r="F332" s="134"/>
      <c r="K332" s="137"/>
      <c r="M332" s="138"/>
      <c r="P332" s="137"/>
      <c r="R332" s="85"/>
    </row>
    <row r="333" s="3" customFormat="1" spans="1:18">
      <c r="A333" s="40"/>
      <c r="B333" s="40"/>
      <c r="C333" s="133"/>
      <c r="D333" s="40"/>
      <c r="E333" s="40"/>
      <c r="F333" s="134"/>
      <c r="K333" s="137"/>
      <c r="M333" s="138"/>
      <c r="P333" s="137"/>
      <c r="R333" s="85"/>
    </row>
    <row r="334" s="3" customFormat="1" spans="1:18">
      <c r="A334" s="40"/>
      <c r="B334" s="40"/>
      <c r="C334" s="133"/>
      <c r="D334" s="40"/>
      <c r="E334" s="40"/>
      <c r="F334" s="134"/>
      <c r="K334" s="137"/>
      <c r="M334" s="138"/>
      <c r="P334" s="137"/>
      <c r="R334" s="85"/>
    </row>
    <row r="335" s="3" customFormat="1" spans="1:18">
      <c r="A335" s="40"/>
      <c r="B335" s="40"/>
      <c r="C335" s="133"/>
      <c r="D335" s="40"/>
      <c r="E335" s="40"/>
      <c r="F335" s="134"/>
      <c r="K335" s="137"/>
      <c r="M335" s="138"/>
      <c r="P335" s="137"/>
      <c r="R335" s="85"/>
    </row>
    <row r="336" s="3" customFormat="1" spans="1:18">
      <c r="A336" s="40"/>
      <c r="B336" s="40"/>
      <c r="C336" s="133"/>
      <c r="D336" s="40"/>
      <c r="E336" s="40"/>
      <c r="F336" s="134"/>
      <c r="K336" s="137"/>
      <c r="M336" s="138"/>
      <c r="P336" s="137"/>
      <c r="R336" s="85"/>
    </row>
    <row r="337" s="3" customFormat="1" spans="1:18">
      <c r="A337" s="40"/>
      <c r="B337" s="40"/>
      <c r="C337" s="133"/>
      <c r="D337" s="40"/>
      <c r="E337" s="40"/>
      <c r="F337" s="134"/>
      <c r="K337" s="137"/>
      <c r="M337" s="138"/>
      <c r="P337" s="137"/>
      <c r="R337" s="85"/>
    </row>
    <row r="338" s="3" customFormat="1" spans="1:18">
      <c r="A338" s="40"/>
      <c r="B338" s="40"/>
      <c r="C338" s="133"/>
      <c r="D338" s="40"/>
      <c r="E338" s="40"/>
      <c r="F338" s="134"/>
      <c r="K338" s="137"/>
      <c r="M338" s="138"/>
      <c r="P338" s="137"/>
      <c r="R338" s="85"/>
    </row>
    <row r="339" s="3" customFormat="1" spans="1:18">
      <c r="A339" s="40"/>
      <c r="B339" s="40"/>
      <c r="C339" s="133"/>
      <c r="D339" s="40"/>
      <c r="E339" s="40"/>
      <c r="F339" s="134"/>
      <c r="K339" s="137"/>
      <c r="M339" s="138"/>
      <c r="P339" s="137"/>
      <c r="R339" s="85"/>
    </row>
    <row r="340" s="3" customFormat="1" spans="1:18">
      <c r="A340" s="40"/>
      <c r="B340" s="40"/>
      <c r="C340" s="133"/>
      <c r="D340" s="40"/>
      <c r="E340" s="40"/>
      <c r="F340" s="134"/>
      <c r="K340" s="137"/>
      <c r="M340" s="138"/>
      <c r="P340" s="137"/>
      <c r="R340" s="85"/>
    </row>
    <row r="341" s="3" customFormat="1" spans="1:18">
      <c r="A341" s="40"/>
      <c r="B341" s="40"/>
      <c r="C341" s="133"/>
      <c r="D341" s="40"/>
      <c r="E341" s="40"/>
      <c r="F341" s="134"/>
      <c r="K341" s="137"/>
      <c r="M341" s="138"/>
      <c r="P341" s="137"/>
      <c r="R341" s="85"/>
    </row>
    <row r="342" s="3" customFormat="1" spans="1:18">
      <c r="A342" s="40"/>
      <c r="B342" s="40"/>
      <c r="C342" s="133"/>
      <c r="D342" s="40"/>
      <c r="E342" s="40"/>
      <c r="F342" s="134"/>
      <c r="K342" s="137"/>
      <c r="M342" s="138"/>
      <c r="P342" s="137"/>
      <c r="R342" s="85"/>
    </row>
    <row r="343" s="3" customFormat="1" spans="1:18">
      <c r="A343" s="40"/>
      <c r="B343" s="40"/>
      <c r="C343" s="133"/>
      <c r="D343" s="40"/>
      <c r="E343" s="40"/>
      <c r="F343" s="134"/>
      <c r="K343" s="137"/>
      <c r="M343" s="138"/>
      <c r="P343" s="137"/>
      <c r="R343" s="85"/>
    </row>
    <row r="344" s="3" customFormat="1" spans="1:18">
      <c r="A344" s="40"/>
      <c r="B344" s="40"/>
      <c r="C344" s="133"/>
      <c r="D344" s="40"/>
      <c r="E344" s="40"/>
      <c r="F344" s="134"/>
      <c r="K344" s="137"/>
      <c r="M344" s="138"/>
      <c r="P344" s="137"/>
      <c r="R344" s="85"/>
    </row>
    <row r="345" s="3" customFormat="1" spans="1:18">
      <c r="A345" s="40"/>
      <c r="B345" s="40"/>
      <c r="C345" s="133"/>
      <c r="D345" s="40"/>
      <c r="E345" s="40"/>
      <c r="F345" s="134"/>
      <c r="K345" s="137"/>
      <c r="M345" s="138"/>
      <c r="P345" s="137"/>
      <c r="R345" s="85"/>
    </row>
    <row r="346" s="3" customFormat="1" spans="1:18">
      <c r="A346" s="40"/>
      <c r="B346" s="40"/>
      <c r="C346" s="133"/>
      <c r="D346" s="40"/>
      <c r="E346" s="40"/>
      <c r="F346" s="134"/>
      <c r="K346" s="137"/>
      <c r="M346" s="138"/>
      <c r="P346" s="137"/>
      <c r="R346" s="85"/>
    </row>
    <row r="347" s="3" customFormat="1" spans="1:18">
      <c r="A347" s="40"/>
      <c r="B347" s="40"/>
      <c r="C347" s="133"/>
      <c r="D347" s="40"/>
      <c r="E347" s="40"/>
      <c r="F347" s="134"/>
      <c r="K347" s="137"/>
      <c r="M347" s="138"/>
      <c r="P347" s="137"/>
      <c r="R347" s="85"/>
    </row>
    <row r="348" s="3" customFormat="1" spans="1:18">
      <c r="A348" s="40"/>
      <c r="B348" s="40"/>
      <c r="C348" s="133"/>
      <c r="D348" s="40"/>
      <c r="E348" s="40"/>
      <c r="F348" s="134"/>
      <c r="K348" s="137"/>
      <c r="M348" s="138"/>
      <c r="P348" s="137"/>
      <c r="R348" s="85"/>
    </row>
    <row r="349" s="3" customFormat="1" spans="1:18">
      <c r="A349" s="40"/>
      <c r="B349" s="40"/>
      <c r="C349" s="133"/>
      <c r="D349" s="40"/>
      <c r="E349" s="40"/>
      <c r="F349" s="134"/>
      <c r="K349" s="137"/>
      <c r="M349" s="138"/>
      <c r="P349" s="137"/>
      <c r="R349" s="85"/>
    </row>
    <row r="350" s="3" customFormat="1" spans="1:18">
      <c r="A350" s="40"/>
      <c r="B350" s="40"/>
      <c r="C350" s="133"/>
      <c r="D350" s="40"/>
      <c r="E350" s="40"/>
      <c r="F350" s="134"/>
      <c r="K350" s="137"/>
      <c r="M350" s="138"/>
      <c r="P350" s="137"/>
      <c r="R350" s="85"/>
    </row>
    <row r="351" s="3" customFormat="1" spans="1:18">
      <c r="A351" s="40"/>
      <c r="B351" s="40"/>
      <c r="C351" s="133"/>
      <c r="D351" s="40"/>
      <c r="E351" s="40"/>
      <c r="F351" s="134"/>
      <c r="K351" s="137"/>
      <c r="M351" s="138"/>
      <c r="P351" s="137"/>
      <c r="R351" s="85"/>
    </row>
    <row r="352" s="3" customFormat="1" spans="1:18">
      <c r="A352" s="40"/>
      <c r="B352" s="40"/>
      <c r="C352" s="133"/>
      <c r="D352" s="40"/>
      <c r="E352" s="40"/>
      <c r="F352" s="134"/>
      <c r="K352" s="137"/>
      <c r="M352" s="138"/>
      <c r="P352" s="137"/>
      <c r="R352" s="85"/>
    </row>
    <row r="353" s="3" customFormat="1" spans="1:18">
      <c r="A353" s="40"/>
      <c r="B353" s="40"/>
      <c r="C353" s="133"/>
      <c r="D353" s="40"/>
      <c r="E353" s="40"/>
      <c r="F353" s="134"/>
      <c r="K353" s="137"/>
      <c r="M353" s="138"/>
      <c r="P353" s="137"/>
      <c r="R353" s="85"/>
    </row>
    <row r="354" s="3" customFormat="1" spans="1:18">
      <c r="A354" s="40"/>
      <c r="B354" s="40"/>
      <c r="C354" s="133"/>
      <c r="D354" s="40"/>
      <c r="E354" s="40"/>
      <c r="F354" s="134"/>
      <c r="K354" s="137"/>
      <c r="M354" s="138"/>
      <c r="P354" s="137"/>
      <c r="R354" s="85"/>
    </row>
    <row r="355" s="3" customFormat="1" spans="1:18">
      <c r="A355" s="40"/>
      <c r="B355" s="40"/>
      <c r="C355" s="133"/>
      <c r="D355" s="40"/>
      <c r="E355" s="40"/>
      <c r="F355" s="134"/>
      <c r="K355" s="137"/>
      <c r="M355" s="138"/>
      <c r="P355" s="137"/>
      <c r="R355" s="85"/>
    </row>
    <row r="356" s="3" customFormat="1" spans="1:18">
      <c r="A356" s="40"/>
      <c r="B356" s="40"/>
      <c r="C356" s="133"/>
      <c r="D356" s="40"/>
      <c r="E356" s="40"/>
      <c r="F356" s="134"/>
      <c r="K356" s="137"/>
      <c r="M356" s="138"/>
      <c r="P356" s="137"/>
      <c r="R356" s="85"/>
    </row>
    <row r="357" s="3" customFormat="1" spans="1:18">
      <c r="A357" s="40"/>
      <c r="B357" s="40"/>
      <c r="C357" s="133"/>
      <c r="D357" s="40"/>
      <c r="E357" s="40"/>
      <c r="F357" s="134"/>
      <c r="K357" s="137"/>
      <c r="M357" s="138"/>
      <c r="P357" s="137"/>
      <c r="R357" s="85"/>
    </row>
    <row r="358" s="3" customFormat="1" spans="1:18">
      <c r="A358" s="40"/>
      <c r="B358" s="40"/>
      <c r="C358" s="133"/>
      <c r="D358" s="40"/>
      <c r="E358" s="40"/>
      <c r="F358" s="134"/>
      <c r="K358" s="137"/>
      <c r="M358" s="138"/>
      <c r="P358" s="137"/>
      <c r="R358" s="85"/>
    </row>
    <row r="359" s="3" customFormat="1" spans="1:18">
      <c r="A359" s="40"/>
      <c r="B359" s="40"/>
      <c r="C359" s="133"/>
      <c r="D359" s="40"/>
      <c r="E359" s="40"/>
      <c r="F359" s="134"/>
      <c r="K359" s="137"/>
      <c r="M359" s="138"/>
      <c r="P359" s="137"/>
      <c r="R359" s="85"/>
    </row>
    <row r="360" s="3" customFormat="1" spans="1:18">
      <c r="A360" s="40"/>
      <c r="B360" s="40"/>
      <c r="C360" s="133"/>
      <c r="D360" s="40"/>
      <c r="E360" s="40"/>
      <c r="F360" s="134"/>
      <c r="K360" s="137"/>
      <c r="M360" s="138"/>
      <c r="P360" s="137"/>
      <c r="R360" s="85"/>
    </row>
    <row r="361" s="3" customFormat="1" spans="1:18">
      <c r="A361" s="40"/>
      <c r="B361" s="40"/>
      <c r="C361" s="133"/>
      <c r="D361" s="40"/>
      <c r="E361" s="40"/>
      <c r="F361" s="134"/>
      <c r="K361" s="137"/>
      <c r="M361" s="138"/>
      <c r="P361" s="137"/>
      <c r="R361" s="85"/>
    </row>
    <row r="362" s="3" customFormat="1" spans="1:18">
      <c r="A362" s="40"/>
      <c r="B362" s="40"/>
      <c r="C362" s="133"/>
      <c r="D362" s="40"/>
      <c r="E362" s="40"/>
      <c r="F362" s="134"/>
      <c r="K362" s="137"/>
      <c r="M362" s="138"/>
      <c r="P362" s="137"/>
      <c r="R362" s="85"/>
    </row>
    <row r="363" s="3" customFormat="1" spans="1:18">
      <c r="A363" s="40"/>
      <c r="B363" s="40"/>
      <c r="C363" s="133"/>
      <c r="D363" s="40"/>
      <c r="E363" s="40"/>
      <c r="F363" s="134"/>
      <c r="K363" s="137"/>
      <c r="M363" s="138"/>
      <c r="P363" s="137"/>
      <c r="R363" s="85"/>
    </row>
    <row r="364" s="3" customFormat="1" spans="1:18">
      <c r="A364" s="40"/>
      <c r="B364" s="40"/>
      <c r="C364" s="133"/>
      <c r="D364" s="40"/>
      <c r="E364" s="40"/>
      <c r="F364" s="134"/>
      <c r="K364" s="137"/>
      <c r="M364" s="138"/>
      <c r="P364" s="137"/>
      <c r="R364" s="85"/>
    </row>
    <row r="365" s="3" customFormat="1" spans="1:18">
      <c r="A365" s="40"/>
      <c r="B365" s="40"/>
      <c r="C365" s="133"/>
      <c r="D365" s="40"/>
      <c r="E365" s="40"/>
      <c r="F365" s="134"/>
      <c r="K365" s="137"/>
      <c r="M365" s="138"/>
      <c r="P365" s="137"/>
      <c r="R365" s="85"/>
    </row>
    <row r="366" s="3" customFormat="1" spans="1:18">
      <c r="A366" s="40"/>
      <c r="B366" s="40"/>
      <c r="C366" s="133"/>
      <c r="D366" s="40"/>
      <c r="E366" s="40"/>
      <c r="F366" s="134"/>
      <c r="K366" s="137"/>
      <c r="M366" s="138"/>
      <c r="P366" s="137"/>
      <c r="R366" s="85"/>
    </row>
    <row r="367" s="3" customFormat="1" spans="1:18">
      <c r="A367" s="40"/>
      <c r="B367" s="40"/>
      <c r="C367" s="133"/>
      <c r="D367" s="40"/>
      <c r="E367" s="40"/>
      <c r="F367" s="134"/>
      <c r="K367" s="137"/>
      <c r="M367" s="138"/>
      <c r="P367" s="137"/>
      <c r="R367" s="85"/>
    </row>
    <row r="368" s="3" customFormat="1" spans="1:18">
      <c r="A368" s="40"/>
      <c r="B368" s="40"/>
      <c r="C368" s="133"/>
      <c r="D368" s="40"/>
      <c r="E368" s="40"/>
      <c r="F368" s="134"/>
      <c r="K368" s="137"/>
      <c r="M368" s="138"/>
      <c r="P368" s="137"/>
      <c r="R368" s="85"/>
    </row>
    <row r="369" s="3" customFormat="1" spans="1:18">
      <c r="A369" s="40"/>
      <c r="B369" s="40"/>
      <c r="C369" s="133"/>
      <c r="D369" s="40"/>
      <c r="E369" s="40"/>
      <c r="F369" s="134"/>
      <c r="K369" s="137"/>
      <c r="M369" s="138"/>
      <c r="P369" s="137"/>
      <c r="R369" s="85"/>
    </row>
    <row r="370" s="3" customFormat="1" spans="1:18">
      <c r="A370" s="40"/>
      <c r="B370" s="40"/>
      <c r="C370" s="133"/>
      <c r="D370" s="40"/>
      <c r="E370" s="40"/>
      <c r="F370" s="134"/>
      <c r="K370" s="137"/>
      <c r="M370" s="138"/>
      <c r="P370" s="137"/>
      <c r="R370" s="85"/>
    </row>
    <row r="371" s="3" customFormat="1" spans="1:18">
      <c r="A371" s="40"/>
      <c r="B371" s="40"/>
      <c r="C371" s="133"/>
      <c r="D371" s="40"/>
      <c r="E371" s="40"/>
      <c r="F371" s="134"/>
      <c r="K371" s="137"/>
      <c r="M371" s="138"/>
      <c r="P371" s="137"/>
      <c r="R371" s="85"/>
    </row>
    <row r="372" s="3" customFormat="1" spans="1:18">
      <c r="A372" s="40"/>
      <c r="B372" s="40"/>
      <c r="C372" s="133"/>
      <c r="D372" s="40"/>
      <c r="E372" s="40"/>
      <c r="F372" s="134"/>
      <c r="K372" s="137"/>
      <c r="M372" s="138"/>
      <c r="P372" s="137"/>
      <c r="R372" s="85"/>
    </row>
    <row r="373" s="3" customFormat="1" spans="1:18">
      <c r="A373" s="40"/>
      <c r="B373" s="40"/>
      <c r="C373" s="133"/>
      <c r="D373" s="40"/>
      <c r="E373" s="40"/>
      <c r="F373" s="134"/>
      <c r="K373" s="137"/>
      <c r="M373" s="138"/>
      <c r="P373" s="137"/>
      <c r="R373" s="85"/>
    </row>
    <row r="374" s="3" customFormat="1" spans="1:18">
      <c r="A374" s="40"/>
      <c r="B374" s="40"/>
      <c r="C374" s="133"/>
      <c r="D374" s="40"/>
      <c r="E374" s="40"/>
      <c r="F374" s="134"/>
      <c r="K374" s="137"/>
      <c r="M374" s="138"/>
      <c r="P374" s="137"/>
      <c r="R374" s="85"/>
    </row>
    <row r="375" s="3" customFormat="1" spans="1:18">
      <c r="A375" s="40"/>
      <c r="B375" s="40"/>
      <c r="C375" s="133"/>
      <c r="D375" s="40"/>
      <c r="E375" s="40"/>
      <c r="F375" s="134"/>
      <c r="K375" s="137"/>
      <c r="M375" s="138"/>
      <c r="P375" s="137"/>
      <c r="R375" s="85"/>
    </row>
    <row r="376" s="3" customFormat="1" spans="1:18">
      <c r="A376" s="40"/>
      <c r="B376" s="40"/>
      <c r="C376" s="133"/>
      <c r="D376" s="40"/>
      <c r="E376" s="40"/>
      <c r="F376" s="134"/>
      <c r="K376" s="137"/>
      <c r="M376" s="138"/>
      <c r="P376" s="137"/>
      <c r="R376" s="85"/>
    </row>
    <row r="377" s="3" customFormat="1" spans="1:18">
      <c r="A377" s="40"/>
      <c r="B377" s="40"/>
      <c r="C377" s="133"/>
      <c r="D377" s="40"/>
      <c r="E377" s="40"/>
      <c r="F377" s="134"/>
      <c r="K377" s="137"/>
      <c r="M377" s="138"/>
      <c r="P377" s="137"/>
      <c r="R377" s="85"/>
    </row>
    <row r="378" s="3" customFormat="1" spans="1:18">
      <c r="A378" s="40"/>
      <c r="B378" s="40"/>
      <c r="C378" s="133"/>
      <c r="D378" s="40"/>
      <c r="E378" s="40"/>
      <c r="F378" s="134"/>
      <c r="K378" s="137"/>
      <c r="M378" s="138"/>
      <c r="P378" s="137"/>
      <c r="R378" s="85"/>
    </row>
    <row r="379" s="3" customFormat="1" spans="1:18">
      <c r="A379" s="40"/>
      <c r="B379" s="40"/>
      <c r="C379" s="133"/>
      <c r="D379" s="40"/>
      <c r="E379" s="40"/>
      <c r="F379" s="134"/>
      <c r="K379" s="137"/>
      <c r="M379" s="138"/>
      <c r="P379" s="137"/>
      <c r="R379" s="85"/>
    </row>
    <row r="380" s="3" customFormat="1" spans="1:18">
      <c r="A380" s="40"/>
      <c r="B380" s="40"/>
      <c r="C380" s="133"/>
      <c r="D380" s="40"/>
      <c r="E380" s="40"/>
      <c r="F380" s="134"/>
      <c r="K380" s="137"/>
      <c r="M380" s="138"/>
      <c r="P380" s="137"/>
      <c r="R380" s="85"/>
    </row>
    <row r="381" s="3" customFormat="1" spans="1:18">
      <c r="A381" s="40"/>
      <c r="B381" s="40"/>
      <c r="C381" s="133"/>
      <c r="D381" s="40"/>
      <c r="E381" s="40"/>
      <c r="F381" s="134"/>
      <c r="K381" s="137"/>
      <c r="M381" s="138"/>
      <c r="P381" s="137"/>
      <c r="R381" s="85"/>
    </row>
    <row r="382" s="3" customFormat="1" spans="1:18">
      <c r="A382" s="40"/>
      <c r="B382" s="40"/>
      <c r="C382" s="133"/>
      <c r="D382" s="40"/>
      <c r="E382" s="40"/>
      <c r="F382" s="134"/>
      <c r="K382" s="137"/>
      <c r="M382" s="138"/>
      <c r="P382" s="137"/>
      <c r="R382" s="85"/>
    </row>
    <row r="383" s="3" customFormat="1" spans="1:18">
      <c r="A383" s="40"/>
      <c r="B383" s="40"/>
      <c r="C383" s="133"/>
      <c r="D383" s="40"/>
      <c r="E383" s="40"/>
      <c r="F383" s="134"/>
      <c r="K383" s="137"/>
      <c r="M383" s="138"/>
      <c r="P383" s="137"/>
      <c r="R383" s="85"/>
    </row>
    <row r="384" s="3" customFormat="1" spans="1:18">
      <c r="A384" s="40"/>
      <c r="B384" s="40"/>
      <c r="C384" s="133"/>
      <c r="D384" s="40"/>
      <c r="E384" s="40"/>
      <c r="F384" s="134"/>
      <c r="K384" s="137"/>
      <c r="M384" s="138"/>
      <c r="P384" s="137"/>
      <c r="R384" s="85"/>
    </row>
    <row r="385" s="3" customFormat="1" spans="1:18">
      <c r="A385" s="40"/>
      <c r="B385" s="40"/>
      <c r="C385" s="133"/>
      <c r="D385" s="40"/>
      <c r="E385" s="40"/>
      <c r="F385" s="134"/>
      <c r="K385" s="137"/>
      <c r="M385" s="138"/>
      <c r="P385" s="137"/>
      <c r="R385" s="85"/>
    </row>
    <row r="386" s="3" customFormat="1" spans="1:18">
      <c r="A386" s="40"/>
      <c r="B386" s="40"/>
      <c r="C386" s="133"/>
      <c r="D386" s="40"/>
      <c r="E386" s="40"/>
      <c r="F386" s="134"/>
      <c r="K386" s="137"/>
      <c r="M386" s="138"/>
      <c r="P386" s="137"/>
      <c r="R386" s="85"/>
    </row>
    <row r="387" s="3" customFormat="1" spans="1:18">
      <c r="A387" s="40"/>
      <c r="B387" s="40"/>
      <c r="C387" s="133"/>
      <c r="D387" s="40"/>
      <c r="E387" s="40"/>
      <c r="F387" s="134"/>
      <c r="K387" s="137"/>
      <c r="M387" s="138"/>
      <c r="P387" s="137"/>
      <c r="R387" s="85"/>
    </row>
    <row r="388" s="3" customFormat="1" spans="1:18">
      <c r="A388" s="40"/>
      <c r="B388" s="40"/>
      <c r="C388" s="133"/>
      <c r="D388" s="40"/>
      <c r="E388" s="40"/>
      <c r="F388" s="134"/>
      <c r="K388" s="137"/>
      <c r="M388" s="138"/>
      <c r="P388" s="137"/>
      <c r="R388" s="85"/>
    </row>
    <row r="389" s="3" customFormat="1" spans="1:18">
      <c r="A389" s="40"/>
      <c r="B389" s="40"/>
      <c r="C389" s="133"/>
      <c r="D389" s="40"/>
      <c r="E389" s="40"/>
      <c r="F389" s="134"/>
      <c r="K389" s="137"/>
      <c r="M389" s="138"/>
      <c r="P389" s="137"/>
      <c r="R389" s="85"/>
    </row>
    <row r="390" s="3" customFormat="1" spans="1:18">
      <c r="A390" s="40"/>
      <c r="B390" s="40"/>
      <c r="C390" s="133"/>
      <c r="D390" s="40"/>
      <c r="E390" s="40"/>
      <c r="F390" s="134"/>
      <c r="K390" s="137"/>
      <c r="M390" s="138"/>
      <c r="P390" s="137"/>
      <c r="R390" s="85"/>
    </row>
    <row r="391" s="3" customFormat="1" spans="1:18">
      <c r="A391" s="40"/>
      <c r="B391" s="40"/>
      <c r="C391" s="133"/>
      <c r="D391" s="40"/>
      <c r="E391" s="40"/>
      <c r="F391" s="134"/>
      <c r="K391" s="137"/>
      <c r="M391" s="138"/>
      <c r="P391" s="137"/>
      <c r="R391" s="85"/>
    </row>
    <row r="392" s="3" customFormat="1" spans="1:18">
      <c r="A392" s="40"/>
      <c r="B392" s="40"/>
      <c r="C392" s="133"/>
      <c r="D392" s="40"/>
      <c r="E392" s="40"/>
      <c r="F392" s="134"/>
      <c r="K392" s="137"/>
      <c r="M392" s="138"/>
      <c r="P392" s="137"/>
      <c r="R392" s="85"/>
    </row>
    <row r="393" s="3" customFormat="1" spans="1:18">
      <c r="A393" s="40"/>
      <c r="B393" s="40"/>
      <c r="C393" s="133"/>
      <c r="D393" s="40"/>
      <c r="E393" s="40"/>
      <c r="F393" s="134"/>
      <c r="K393" s="137"/>
      <c r="M393" s="138"/>
      <c r="P393" s="137"/>
      <c r="R393" s="85"/>
    </row>
    <row r="394" s="3" customFormat="1" spans="1:18">
      <c r="A394" s="40"/>
      <c r="B394" s="40"/>
      <c r="C394" s="133"/>
      <c r="D394" s="40"/>
      <c r="E394" s="40"/>
      <c r="F394" s="134"/>
      <c r="K394" s="137"/>
      <c r="M394" s="138"/>
      <c r="P394" s="137"/>
      <c r="R394" s="85"/>
    </row>
    <row r="395" s="3" customFormat="1" spans="1:18">
      <c r="A395" s="40"/>
      <c r="B395" s="40"/>
      <c r="C395" s="133"/>
      <c r="D395" s="40"/>
      <c r="E395" s="40"/>
      <c r="F395" s="134"/>
      <c r="K395" s="137"/>
      <c r="M395" s="138"/>
      <c r="P395" s="137"/>
      <c r="R395" s="85"/>
    </row>
    <row r="396" s="3" customFormat="1" spans="1:18">
      <c r="A396" s="40"/>
      <c r="B396" s="40"/>
      <c r="C396" s="133"/>
      <c r="D396" s="40"/>
      <c r="E396" s="40"/>
      <c r="F396" s="134"/>
      <c r="K396" s="137"/>
      <c r="M396" s="138"/>
      <c r="P396" s="137"/>
      <c r="R396" s="85"/>
    </row>
    <row r="397" s="3" customFormat="1" spans="1:18">
      <c r="A397" s="40"/>
      <c r="B397" s="40"/>
      <c r="C397" s="133"/>
      <c r="D397" s="40"/>
      <c r="E397" s="40"/>
      <c r="F397" s="134"/>
      <c r="K397" s="137"/>
      <c r="M397" s="138"/>
      <c r="P397" s="137"/>
      <c r="R397" s="85"/>
    </row>
    <row r="398" s="3" customFormat="1" spans="1:18">
      <c r="A398" s="40"/>
      <c r="B398" s="40"/>
      <c r="C398" s="133"/>
      <c r="D398" s="40"/>
      <c r="E398" s="40"/>
      <c r="F398" s="134"/>
      <c r="K398" s="137"/>
      <c r="M398" s="138"/>
      <c r="P398" s="137"/>
      <c r="R398" s="85"/>
    </row>
    <row r="399" s="3" customFormat="1" spans="1:18">
      <c r="A399" s="40"/>
      <c r="B399" s="40"/>
      <c r="C399" s="133"/>
      <c r="D399" s="40"/>
      <c r="E399" s="40"/>
      <c r="F399" s="134"/>
      <c r="K399" s="137"/>
      <c r="M399" s="138"/>
      <c r="P399" s="137"/>
      <c r="R399" s="85"/>
    </row>
    <row r="400" s="3" customFormat="1" spans="1:18">
      <c r="A400" s="40"/>
      <c r="B400" s="40"/>
      <c r="C400" s="133"/>
      <c r="D400" s="40"/>
      <c r="E400" s="40"/>
      <c r="F400" s="134"/>
      <c r="K400" s="137"/>
      <c r="M400" s="138"/>
      <c r="P400" s="137"/>
      <c r="R400" s="85"/>
    </row>
    <row r="401" s="3" customFormat="1" spans="1:18">
      <c r="A401" s="40"/>
      <c r="B401" s="40"/>
      <c r="C401" s="133"/>
      <c r="D401" s="40"/>
      <c r="E401" s="40"/>
      <c r="F401" s="134"/>
      <c r="K401" s="137"/>
      <c r="M401" s="138"/>
      <c r="P401" s="137"/>
      <c r="R401" s="85"/>
    </row>
    <row r="402" s="3" customFormat="1" spans="1:18">
      <c r="A402" s="40"/>
      <c r="B402" s="40"/>
      <c r="C402" s="133"/>
      <c r="D402" s="40"/>
      <c r="E402" s="40"/>
      <c r="F402" s="134"/>
      <c r="K402" s="137"/>
      <c r="M402" s="138"/>
      <c r="P402" s="137"/>
      <c r="R402" s="85"/>
    </row>
    <row r="403" s="3" customFormat="1" spans="1:18">
      <c r="A403" s="40"/>
      <c r="B403" s="40"/>
      <c r="C403" s="133"/>
      <c r="D403" s="40"/>
      <c r="E403" s="40"/>
      <c r="F403" s="134"/>
      <c r="K403" s="137"/>
      <c r="M403" s="138"/>
      <c r="P403" s="137"/>
      <c r="R403" s="85"/>
    </row>
    <row r="404" s="3" customFormat="1" spans="1:18">
      <c r="A404" s="40"/>
      <c r="B404" s="40"/>
      <c r="C404" s="133"/>
      <c r="D404" s="40"/>
      <c r="E404" s="40"/>
      <c r="F404" s="134"/>
      <c r="K404" s="137"/>
      <c r="M404" s="138"/>
      <c r="P404" s="137"/>
      <c r="R404" s="85"/>
    </row>
    <row r="405" s="3" customFormat="1" spans="1:18">
      <c r="A405" s="40"/>
      <c r="B405" s="40"/>
      <c r="C405" s="133"/>
      <c r="D405" s="40"/>
      <c r="E405" s="40"/>
      <c r="F405" s="134"/>
      <c r="K405" s="137"/>
      <c r="M405" s="138"/>
      <c r="P405" s="137"/>
      <c r="R405" s="85"/>
    </row>
    <row r="406" s="3" customFormat="1" spans="1:18">
      <c r="A406" s="40"/>
      <c r="B406" s="40"/>
      <c r="C406" s="133"/>
      <c r="D406" s="40"/>
      <c r="E406" s="40"/>
      <c r="F406" s="134"/>
      <c r="K406" s="137"/>
      <c r="M406" s="138"/>
      <c r="P406" s="137"/>
      <c r="R406" s="85"/>
    </row>
    <row r="407" s="3" customFormat="1" spans="1:18">
      <c r="A407" s="40"/>
      <c r="B407" s="40"/>
      <c r="C407" s="133"/>
      <c r="D407" s="40"/>
      <c r="E407" s="40"/>
      <c r="F407" s="134"/>
      <c r="K407" s="137"/>
      <c r="M407" s="138"/>
      <c r="P407" s="137"/>
      <c r="R407" s="85"/>
    </row>
    <row r="408" s="3" customFormat="1" spans="1:18">
      <c r="A408" s="40"/>
      <c r="B408" s="40"/>
      <c r="C408" s="133"/>
      <c r="D408" s="40"/>
      <c r="E408" s="40"/>
      <c r="F408" s="134"/>
      <c r="K408" s="137"/>
      <c r="M408" s="138"/>
      <c r="P408" s="137"/>
      <c r="R408" s="85"/>
    </row>
    <row r="409" s="3" customFormat="1" spans="1:18">
      <c r="A409" s="40"/>
      <c r="B409" s="40"/>
      <c r="C409" s="133"/>
      <c r="D409" s="40"/>
      <c r="E409" s="40"/>
      <c r="F409" s="134"/>
      <c r="K409" s="137"/>
      <c r="M409" s="138"/>
      <c r="P409" s="137"/>
      <c r="R409" s="85"/>
    </row>
    <row r="410" s="3" customFormat="1" spans="1:18">
      <c r="A410" s="40"/>
      <c r="B410" s="40"/>
      <c r="C410" s="133"/>
      <c r="D410" s="40"/>
      <c r="E410" s="40"/>
      <c r="F410" s="134"/>
      <c r="K410" s="137"/>
      <c r="M410" s="138"/>
      <c r="P410" s="137"/>
      <c r="R410" s="85"/>
    </row>
    <row r="411" s="3" customFormat="1" spans="1:18">
      <c r="A411" s="40"/>
      <c r="B411" s="40"/>
      <c r="C411" s="133"/>
      <c r="D411" s="40"/>
      <c r="E411" s="40"/>
      <c r="F411" s="134"/>
      <c r="K411" s="137"/>
      <c r="M411" s="138"/>
      <c r="P411" s="137"/>
      <c r="R411" s="85"/>
    </row>
    <row r="412" s="3" customFormat="1" spans="1:18">
      <c r="A412" s="40"/>
      <c r="B412" s="40"/>
      <c r="C412" s="133"/>
      <c r="D412" s="40"/>
      <c r="E412" s="40"/>
      <c r="F412" s="134"/>
      <c r="K412" s="137"/>
      <c r="M412" s="138"/>
      <c r="P412" s="137"/>
      <c r="R412" s="85"/>
    </row>
    <row r="413" s="3" customFormat="1" spans="1:18">
      <c r="A413" s="40"/>
      <c r="B413" s="40"/>
      <c r="C413" s="133"/>
      <c r="D413" s="40"/>
      <c r="E413" s="40"/>
      <c r="F413" s="134"/>
      <c r="K413" s="137"/>
      <c r="M413" s="138"/>
      <c r="P413" s="137"/>
      <c r="R413" s="85"/>
    </row>
    <row r="414" s="3" customFormat="1" spans="1:18">
      <c r="A414" s="40"/>
      <c r="B414" s="40"/>
      <c r="C414" s="133"/>
      <c r="D414" s="40"/>
      <c r="E414" s="40"/>
      <c r="F414" s="134"/>
      <c r="K414" s="137"/>
      <c r="M414" s="138"/>
      <c r="P414" s="137"/>
      <c r="R414" s="85"/>
    </row>
    <row r="415" s="3" customFormat="1" spans="1:18">
      <c r="A415" s="40"/>
      <c r="B415" s="40"/>
      <c r="C415" s="133"/>
      <c r="D415" s="40"/>
      <c r="E415" s="40"/>
      <c r="F415" s="134"/>
      <c r="K415" s="137"/>
      <c r="M415" s="138"/>
      <c r="P415" s="137"/>
      <c r="R415" s="85"/>
    </row>
    <row r="416" s="3" customFormat="1" spans="1:18">
      <c r="A416" s="40"/>
      <c r="B416" s="40"/>
      <c r="C416" s="133"/>
      <c r="D416" s="40"/>
      <c r="E416" s="40"/>
      <c r="F416" s="134"/>
      <c r="K416" s="137"/>
      <c r="M416" s="138"/>
      <c r="P416" s="137"/>
      <c r="R416" s="85"/>
    </row>
    <row r="417" s="3" customFormat="1" spans="1:18">
      <c r="A417" s="40"/>
      <c r="B417" s="40"/>
      <c r="C417" s="133"/>
      <c r="D417" s="40"/>
      <c r="E417" s="40"/>
      <c r="F417" s="134"/>
      <c r="K417" s="137"/>
      <c r="M417" s="138"/>
      <c r="P417" s="137"/>
      <c r="R417" s="85"/>
    </row>
    <row r="418" s="3" customFormat="1" spans="1:18">
      <c r="A418" s="40"/>
      <c r="B418" s="40"/>
      <c r="C418" s="133"/>
      <c r="D418" s="40"/>
      <c r="E418" s="40"/>
      <c r="F418" s="134"/>
      <c r="K418" s="137"/>
      <c r="M418" s="138"/>
      <c r="P418" s="137"/>
      <c r="R418" s="85"/>
    </row>
    <row r="419" s="3" customFormat="1" spans="1:18">
      <c r="A419" s="40"/>
      <c r="B419" s="40"/>
      <c r="C419" s="133"/>
      <c r="D419" s="40"/>
      <c r="E419" s="40"/>
      <c r="F419" s="134"/>
      <c r="K419" s="137"/>
      <c r="M419" s="138"/>
      <c r="P419" s="137"/>
      <c r="R419" s="85"/>
    </row>
    <row r="420" s="3" customFormat="1" spans="1:18">
      <c r="A420" s="40"/>
      <c r="B420" s="40"/>
      <c r="C420" s="133"/>
      <c r="D420" s="40"/>
      <c r="E420" s="40"/>
      <c r="F420" s="134"/>
      <c r="K420" s="137"/>
      <c r="M420" s="138"/>
      <c r="P420" s="137"/>
      <c r="R420" s="85"/>
    </row>
    <row r="421" s="3" customFormat="1" spans="1:18">
      <c r="A421" s="40"/>
      <c r="B421" s="40"/>
      <c r="C421" s="133"/>
      <c r="D421" s="40"/>
      <c r="E421" s="40"/>
      <c r="F421" s="134"/>
      <c r="K421" s="137"/>
      <c r="M421" s="138"/>
      <c r="P421" s="137"/>
      <c r="R421" s="85"/>
    </row>
    <row r="422" s="3" customFormat="1" spans="1:18">
      <c r="A422" s="40"/>
      <c r="B422" s="40"/>
      <c r="C422" s="133"/>
      <c r="D422" s="40"/>
      <c r="E422" s="40"/>
      <c r="F422" s="134"/>
      <c r="K422" s="137"/>
      <c r="M422" s="138"/>
      <c r="P422" s="137"/>
      <c r="R422" s="85"/>
    </row>
    <row r="423" s="3" customFormat="1" spans="1:18">
      <c r="A423" s="40"/>
      <c r="B423" s="40"/>
      <c r="C423" s="133"/>
      <c r="D423" s="40"/>
      <c r="E423" s="40"/>
      <c r="F423" s="134"/>
      <c r="K423" s="137"/>
      <c r="M423" s="138"/>
      <c r="P423" s="137"/>
      <c r="R423" s="85"/>
    </row>
    <row r="424" s="3" customFormat="1" spans="1:18">
      <c r="A424" s="40"/>
      <c r="B424" s="40"/>
      <c r="C424" s="133"/>
      <c r="D424" s="40"/>
      <c r="E424" s="40"/>
      <c r="F424" s="134"/>
      <c r="K424" s="137"/>
      <c r="M424" s="138"/>
      <c r="P424" s="137"/>
      <c r="R424" s="85"/>
    </row>
    <row r="425" s="3" customFormat="1" spans="1:18">
      <c r="A425" s="40"/>
      <c r="B425" s="40"/>
      <c r="C425" s="133"/>
      <c r="D425" s="40"/>
      <c r="E425" s="40"/>
      <c r="F425" s="134"/>
      <c r="K425" s="137"/>
      <c r="M425" s="138"/>
      <c r="P425" s="137"/>
      <c r="R425" s="85"/>
    </row>
    <row r="426" s="3" customFormat="1" spans="1:18">
      <c r="A426" s="40"/>
      <c r="B426" s="40"/>
      <c r="C426" s="133"/>
      <c r="D426" s="40"/>
      <c r="E426" s="40"/>
      <c r="F426" s="134"/>
      <c r="K426" s="137"/>
      <c r="M426" s="138"/>
      <c r="P426" s="137"/>
      <c r="R426" s="85"/>
    </row>
    <row r="427" s="3" customFormat="1" spans="1:18">
      <c r="A427" s="40"/>
      <c r="B427" s="40"/>
      <c r="C427" s="133"/>
      <c r="D427" s="40"/>
      <c r="E427" s="40"/>
      <c r="F427" s="134"/>
      <c r="K427" s="137"/>
      <c r="M427" s="138"/>
      <c r="P427" s="137"/>
      <c r="R427" s="85"/>
    </row>
    <row r="428" s="3" customFormat="1" spans="1:18">
      <c r="A428" s="40"/>
      <c r="B428" s="40"/>
      <c r="C428" s="133"/>
      <c r="D428" s="40"/>
      <c r="E428" s="40"/>
      <c r="F428" s="134"/>
      <c r="K428" s="137"/>
      <c r="M428" s="138"/>
      <c r="P428" s="137"/>
      <c r="R428" s="85"/>
    </row>
    <row r="429" s="3" customFormat="1" spans="1:18">
      <c r="A429" s="40"/>
      <c r="B429" s="40"/>
      <c r="C429" s="133"/>
      <c r="D429" s="40"/>
      <c r="E429" s="40"/>
      <c r="F429" s="134"/>
      <c r="K429" s="137"/>
      <c r="M429" s="138"/>
      <c r="P429" s="137"/>
      <c r="R429" s="85"/>
    </row>
    <row r="430" s="3" customFormat="1" spans="1:18">
      <c r="A430" s="40"/>
      <c r="B430" s="40"/>
      <c r="C430" s="133"/>
      <c r="D430" s="40"/>
      <c r="E430" s="40"/>
      <c r="F430" s="134"/>
      <c r="K430" s="137"/>
      <c r="M430" s="138"/>
      <c r="P430" s="137"/>
      <c r="R430" s="85"/>
    </row>
    <row r="431" s="3" customFormat="1" spans="1:18">
      <c r="A431" s="40"/>
      <c r="B431" s="40"/>
      <c r="C431" s="133"/>
      <c r="D431" s="40"/>
      <c r="E431" s="40"/>
      <c r="F431" s="134"/>
      <c r="K431" s="137"/>
      <c r="M431" s="138"/>
      <c r="P431" s="137"/>
      <c r="R431" s="85"/>
    </row>
    <row r="432" s="3" customFormat="1" spans="1:18">
      <c r="A432" s="40"/>
      <c r="B432" s="40"/>
      <c r="C432" s="133"/>
      <c r="D432" s="40"/>
      <c r="E432" s="40"/>
      <c r="F432" s="134"/>
      <c r="K432" s="137"/>
      <c r="M432" s="138"/>
      <c r="P432" s="137"/>
      <c r="R432" s="85"/>
    </row>
    <row r="433" s="3" customFormat="1" spans="1:18">
      <c r="A433" s="40"/>
      <c r="B433" s="40"/>
      <c r="C433" s="133"/>
      <c r="D433" s="40"/>
      <c r="E433" s="40"/>
      <c r="F433" s="134"/>
      <c r="K433" s="137"/>
      <c r="M433" s="138"/>
      <c r="P433" s="137"/>
      <c r="R433" s="85"/>
    </row>
    <row r="434" s="3" customFormat="1" spans="1:18">
      <c r="A434" s="40"/>
      <c r="B434" s="40"/>
      <c r="C434" s="133"/>
      <c r="D434" s="40"/>
      <c r="E434" s="40"/>
      <c r="F434" s="134"/>
      <c r="K434" s="137"/>
      <c r="M434" s="138"/>
      <c r="P434" s="137"/>
      <c r="R434" s="85"/>
    </row>
    <row r="435" s="3" customFormat="1" spans="1:18">
      <c r="A435" s="40"/>
      <c r="B435" s="40"/>
      <c r="C435" s="133"/>
      <c r="D435" s="40"/>
      <c r="E435" s="40"/>
      <c r="F435" s="134"/>
      <c r="K435" s="137"/>
      <c r="M435" s="138"/>
      <c r="P435" s="137"/>
      <c r="R435" s="85"/>
    </row>
    <row r="436" s="3" customFormat="1" spans="1:18">
      <c r="A436" s="40"/>
      <c r="B436" s="40"/>
      <c r="C436" s="133"/>
      <c r="D436" s="40"/>
      <c r="E436" s="40"/>
      <c r="F436" s="134"/>
      <c r="K436" s="137"/>
      <c r="M436" s="138"/>
      <c r="P436" s="137"/>
      <c r="R436" s="85"/>
    </row>
    <row r="437" s="3" customFormat="1" spans="1:18">
      <c r="A437" s="40"/>
      <c r="B437" s="40"/>
      <c r="C437" s="133"/>
      <c r="D437" s="40"/>
      <c r="E437" s="40"/>
      <c r="F437" s="134"/>
      <c r="K437" s="137"/>
      <c r="M437" s="138"/>
      <c r="P437" s="137"/>
      <c r="R437" s="85"/>
    </row>
    <row r="438" s="3" customFormat="1" spans="1:18">
      <c r="A438" s="40"/>
      <c r="B438" s="40"/>
      <c r="C438" s="133"/>
      <c r="D438" s="40"/>
      <c r="E438" s="40"/>
      <c r="F438" s="134"/>
      <c r="K438" s="137"/>
      <c r="M438" s="138"/>
      <c r="P438" s="137"/>
      <c r="R438" s="85"/>
    </row>
    <row r="439" s="3" customFormat="1" spans="1:18">
      <c r="A439" s="40"/>
      <c r="B439" s="40"/>
      <c r="C439" s="133"/>
      <c r="D439" s="40"/>
      <c r="E439" s="40"/>
      <c r="F439" s="134"/>
      <c r="K439" s="137"/>
      <c r="M439" s="138"/>
      <c r="P439" s="137"/>
      <c r="R439" s="85"/>
    </row>
    <row r="440" s="3" customFormat="1" spans="1:18">
      <c r="A440" s="40"/>
      <c r="B440" s="40"/>
      <c r="C440" s="133"/>
      <c r="D440" s="40"/>
      <c r="E440" s="40"/>
      <c r="F440" s="134"/>
      <c r="K440" s="137"/>
      <c r="M440" s="138"/>
      <c r="P440" s="137"/>
      <c r="R440" s="85"/>
    </row>
    <row r="441" s="3" customFormat="1" spans="1:18">
      <c r="A441" s="40"/>
      <c r="B441" s="40"/>
      <c r="C441" s="133"/>
      <c r="D441" s="40"/>
      <c r="E441" s="40"/>
      <c r="F441" s="134"/>
      <c r="K441" s="137"/>
      <c r="M441" s="138"/>
      <c r="P441" s="137"/>
      <c r="R441" s="85"/>
    </row>
    <row r="442" s="3" customFormat="1" spans="1:18">
      <c r="A442" s="40"/>
      <c r="B442" s="40"/>
      <c r="C442" s="133"/>
      <c r="D442" s="40"/>
      <c r="E442" s="40"/>
      <c r="F442" s="134"/>
      <c r="K442" s="137"/>
      <c r="M442" s="138"/>
      <c r="P442" s="137"/>
      <c r="R442" s="85"/>
    </row>
    <row r="443" s="3" customFormat="1" spans="1:18">
      <c r="A443" s="40"/>
      <c r="B443" s="40"/>
      <c r="C443" s="133"/>
      <c r="D443" s="40"/>
      <c r="E443" s="40"/>
      <c r="F443" s="134"/>
      <c r="K443" s="137"/>
      <c r="M443" s="138"/>
      <c r="P443" s="137"/>
      <c r="R443" s="85"/>
    </row>
    <row r="444" s="3" customFormat="1" spans="1:18">
      <c r="A444" s="40"/>
      <c r="B444" s="40"/>
      <c r="C444" s="133"/>
      <c r="D444" s="40"/>
      <c r="E444" s="40"/>
      <c r="F444" s="134"/>
      <c r="K444" s="137"/>
      <c r="M444" s="138"/>
      <c r="P444" s="137"/>
      <c r="R444" s="85"/>
    </row>
    <row r="445" s="3" customFormat="1" spans="1:18">
      <c r="A445" s="40"/>
      <c r="B445" s="40"/>
      <c r="C445" s="133"/>
      <c r="D445" s="40"/>
      <c r="E445" s="40"/>
      <c r="F445" s="134"/>
      <c r="K445" s="137"/>
      <c r="M445" s="138"/>
      <c r="P445" s="137"/>
      <c r="R445" s="85"/>
    </row>
    <row r="446" s="3" customFormat="1" spans="1:18">
      <c r="A446" s="40"/>
      <c r="B446" s="40"/>
      <c r="C446" s="133"/>
      <c r="D446" s="40"/>
      <c r="E446" s="40"/>
      <c r="F446" s="134"/>
      <c r="K446" s="137"/>
      <c r="M446" s="138"/>
      <c r="P446" s="137"/>
      <c r="R446" s="85"/>
    </row>
    <row r="447" s="3" customFormat="1" spans="1:18">
      <c r="A447" s="40"/>
      <c r="B447" s="40"/>
      <c r="C447" s="133"/>
      <c r="D447" s="40"/>
      <c r="E447" s="40"/>
      <c r="F447" s="134"/>
      <c r="K447" s="137"/>
      <c r="M447" s="138"/>
      <c r="P447" s="137"/>
      <c r="R447" s="85"/>
    </row>
    <row r="448" s="3" customFormat="1" spans="1:18">
      <c r="A448" s="40"/>
      <c r="B448" s="40"/>
      <c r="C448" s="133"/>
      <c r="D448" s="40"/>
      <c r="E448" s="40"/>
      <c r="F448" s="134"/>
      <c r="K448" s="137"/>
      <c r="M448" s="138"/>
      <c r="P448" s="137"/>
      <c r="R448" s="85"/>
    </row>
    <row r="449" s="3" customFormat="1" spans="1:18">
      <c r="A449" s="40"/>
      <c r="B449" s="40"/>
      <c r="C449" s="133"/>
      <c r="D449" s="40"/>
      <c r="E449" s="40"/>
      <c r="F449" s="134"/>
      <c r="K449" s="137"/>
      <c r="M449" s="138"/>
      <c r="P449" s="137"/>
      <c r="R449" s="85"/>
    </row>
    <row r="450" s="3" customFormat="1" spans="1:18">
      <c r="A450" s="40"/>
      <c r="B450" s="40"/>
      <c r="C450" s="133"/>
      <c r="D450" s="40"/>
      <c r="E450" s="40"/>
      <c r="F450" s="134"/>
      <c r="K450" s="137"/>
      <c r="M450" s="138"/>
      <c r="P450" s="137"/>
      <c r="R450" s="85"/>
    </row>
    <row r="451" s="3" customFormat="1" spans="1:18">
      <c r="A451" s="40"/>
      <c r="B451" s="40"/>
      <c r="C451" s="133"/>
      <c r="D451" s="40"/>
      <c r="E451" s="40"/>
      <c r="F451" s="134"/>
      <c r="K451" s="137"/>
      <c r="M451" s="138"/>
      <c r="P451" s="137"/>
      <c r="R451" s="85"/>
    </row>
    <row r="452" s="3" customFormat="1" spans="1:18">
      <c r="A452" s="40"/>
      <c r="B452" s="40"/>
      <c r="C452" s="133"/>
      <c r="D452" s="40"/>
      <c r="E452" s="40"/>
      <c r="F452" s="134"/>
      <c r="K452" s="137"/>
      <c r="M452" s="138"/>
      <c r="P452" s="137"/>
      <c r="R452" s="85"/>
    </row>
    <row r="453" s="3" customFormat="1" spans="1:18">
      <c r="A453" s="40"/>
      <c r="B453" s="40"/>
      <c r="C453" s="133"/>
      <c r="D453" s="40"/>
      <c r="E453" s="40"/>
      <c r="F453" s="134"/>
      <c r="K453" s="137"/>
      <c r="M453" s="138"/>
      <c r="P453" s="137"/>
      <c r="R453" s="85"/>
    </row>
    <row r="454" s="3" customFormat="1" spans="1:18">
      <c r="A454" s="40"/>
      <c r="B454" s="40"/>
      <c r="C454" s="133"/>
      <c r="D454" s="40"/>
      <c r="E454" s="40"/>
      <c r="F454" s="134"/>
      <c r="K454" s="137"/>
      <c r="M454" s="138"/>
      <c r="P454" s="137"/>
      <c r="R454" s="85"/>
    </row>
    <row r="455" s="3" customFormat="1" spans="1:18">
      <c r="A455" s="40"/>
      <c r="B455" s="40"/>
      <c r="C455" s="133"/>
      <c r="D455" s="40"/>
      <c r="E455" s="40"/>
      <c r="F455" s="134"/>
      <c r="K455" s="137"/>
      <c r="M455" s="138"/>
      <c r="P455" s="137"/>
      <c r="R455" s="85"/>
    </row>
    <row r="456" s="3" customFormat="1" spans="1:18">
      <c r="A456" s="40"/>
      <c r="B456" s="40"/>
      <c r="C456" s="133"/>
      <c r="D456" s="40"/>
      <c r="E456" s="40"/>
      <c r="F456" s="134"/>
      <c r="K456" s="137"/>
      <c r="M456" s="138"/>
      <c r="P456" s="137"/>
      <c r="R456" s="85"/>
    </row>
    <row r="457" s="3" customFormat="1" spans="1:18">
      <c r="A457" s="40"/>
      <c r="B457" s="40"/>
      <c r="C457" s="133"/>
      <c r="D457" s="40"/>
      <c r="E457" s="40"/>
      <c r="F457" s="134"/>
      <c r="K457" s="137"/>
      <c r="M457" s="138"/>
      <c r="P457" s="137"/>
      <c r="R457" s="85"/>
    </row>
    <row r="458" s="3" customFormat="1" spans="1:18">
      <c r="A458" s="40"/>
      <c r="B458" s="40"/>
      <c r="C458" s="133"/>
      <c r="D458" s="40"/>
      <c r="E458" s="40"/>
      <c r="F458" s="134"/>
      <c r="K458" s="137"/>
      <c r="M458" s="138"/>
      <c r="P458" s="137"/>
      <c r="R458" s="85"/>
    </row>
    <row r="459" s="3" customFormat="1" spans="1:18">
      <c r="A459" s="40"/>
      <c r="B459" s="40"/>
      <c r="C459" s="133"/>
      <c r="D459" s="40"/>
      <c r="E459" s="40"/>
      <c r="F459" s="134"/>
      <c r="K459" s="137"/>
      <c r="M459" s="138"/>
      <c r="P459" s="137"/>
      <c r="R459" s="85"/>
    </row>
    <row r="460" s="3" customFormat="1" spans="1:18">
      <c r="A460" s="40"/>
      <c r="B460" s="40"/>
      <c r="C460" s="133"/>
      <c r="D460" s="40"/>
      <c r="E460" s="40"/>
      <c r="F460" s="134"/>
      <c r="K460" s="137"/>
      <c r="M460" s="138"/>
      <c r="P460" s="137"/>
      <c r="R460" s="85"/>
    </row>
    <row r="461" s="3" customFormat="1" spans="1:18">
      <c r="A461" s="40"/>
      <c r="B461" s="40"/>
      <c r="C461" s="133"/>
      <c r="D461" s="40"/>
      <c r="E461" s="40"/>
      <c r="F461" s="134"/>
      <c r="K461" s="137"/>
      <c r="M461" s="138"/>
      <c r="P461" s="137"/>
      <c r="R461" s="85"/>
    </row>
    <row r="462" s="3" customFormat="1" spans="1:18">
      <c r="A462" s="40"/>
      <c r="B462" s="40"/>
      <c r="C462" s="133"/>
      <c r="D462" s="40"/>
      <c r="E462" s="40"/>
      <c r="F462" s="134"/>
      <c r="K462" s="137"/>
      <c r="M462" s="138"/>
      <c r="P462" s="137"/>
      <c r="R462" s="85"/>
    </row>
    <row r="463" s="3" customFormat="1" spans="1:18">
      <c r="A463" s="40"/>
      <c r="B463" s="40"/>
      <c r="C463" s="133"/>
      <c r="D463" s="40"/>
      <c r="E463" s="40"/>
      <c r="F463" s="134"/>
      <c r="K463" s="137"/>
      <c r="M463" s="138"/>
      <c r="P463" s="137"/>
      <c r="R463" s="85"/>
    </row>
    <row r="464" s="3" customFormat="1" spans="1:18">
      <c r="A464" s="40"/>
      <c r="B464" s="40"/>
      <c r="C464" s="133"/>
      <c r="D464" s="40"/>
      <c r="E464" s="40"/>
      <c r="F464" s="134"/>
      <c r="K464" s="137"/>
      <c r="M464" s="138"/>
      <c r="P464" s="137"/>
      <c r="R464" s="85"/>
    </row>
    <row r="465" s="3" customFormat="1" spans="1:18">
      <c r="A465" s="40"/>
      <c r="B465" s="40"/>
      <c r="C465" s="133"/>
      <c r="D465" s="40"/>
      <c r="E465" s="40"/>
      <c r="F465" s="134"/>
      <c r="K465" s="137"/>
      <c r="M465" s="138"/>
      <c r="P465" s="137"/>
      <c r="R465" s="85"/>
    </row>
    <row r="466" s="3" customFormat="1" spans="1:18">
      <c r="A466" s="40"/>
      <c r="B466" s="40"/>
      <c r="C466" s="133"/>
      <c r="D466" s="40"/>
      <c r="E466" s="40"/>
      <c r="F466" s="134"/>
      <c r="K466" s="137"/>
      <c r="M466" s="138"/>
      <c r="P466" s="137"/>
      <c r="R466" s="85"/>
    </row>
    <row r="467" s="3" customFormat="1" spans="1:18">
      <c r="A467" s="40"/>
      <c r="B467" s="40"/>
      <c r="C467" s="133"/>
      <c r="D467" s="40"/>
      <c r="E467" s="40"/>
      <c r="F467" s="134"/>
      <c r="K467" s="137"/>
      <c r="M467" s="138"/>
      <c r="P467" s="137"/>
      <c r="R467" s="85"/>
    </row>
    <row r="468" s="3" customFormat="1" spans="1:18">
      <c r="A468" s="40"/>
      <c r="B468" s="40"/>
      <c r="C468" s="133"/>
      <c r="D468" s="40"/>
      <c r="E468" s="40"/>
      <c r="F468" s="134"/>
      <c r="K468" s="137"/>
      <c r="M468" s="138"/>
      <c r="P468" s="137"/>
      <c r="R468" s="85"/>
    </row>
    <row r="469" s="3" customFormat="1" spans="1:18">
      <c r="A469" s="40"/>
      <c r="B469" s="40"/>
      <c r="C469" s="133"/>
      <c r="D469" s="40"/>
      <c r="E469" s="40"/>
      <c r="F469" s="134"/>
      <c r="K469" s="137"/>
      <c r="M469" s="138"/>
      <c r="P469" s="137"/>
      <c r="R469" s="85"/>
    </row>
    <row r="470" s="3" customFormat="1" spans="1:18">
      <c r="A470" s="40"/>
      <c r="B470" s="40"/>
      <c r="C470" s="133"/>
      <c r="D470" s="40"/>
      <c r="E470" s="40"/>
      <c r="F470" s="134"/>
      <c r="K470" s="137"/>
      <c r="M470" s="138"/>
      <c r="P470" s="137"/>
      <c r="R470" s="85"/>
    </row>
    <row r="471" s="3" customFormat="1" spans="1:18">
      <c r="A471" s="40"/>
      <c r="B471" s="40"/>
      <c r="C471" s="133"/>
      <c r="D471" s="40"/>
      <c r="E471" s="40"/>
      <c r="F471" s="134"/>
      <c r="K471" s="137"/>
      <c r="M471" s="138"/>
      <c r="P471" s="137"/>
      <c r="R471" s="85"/>
    </row>
    <row r="472" s="3" customFormat="1" spans="1:18">
      <c r="A472" s="40"/>
      <c r="B472" s="40"/>
      <c r="C472" s="133"/>
      <c r="D472" s="40"/>
      <c r="E472" s="40"/>
      <c r="F472" s="134"/>
      <c r="K472" s="137"/>
      <c r="M472" s="138"/>
      <c r="P472" s="137"/>
      <c r="R472" s="85"/>
    </row>
    <row r="473" s="3" customFormat="1" spans="1:18">
      <c r="A473" s="40"/>
      <c r="B473" s="40"/>
      <c r="C473" s="133"/>
      <c r="D473" s="40"/>
      <c r="E473" s="40"/>
      <c r="F473" s="134"/>
      <c r="K473" s="137"/>
      <c r="M473" s="138"/>
      <c r="P473" s="137"/>
      <c r="R473" s="85"/>
    </row>
    <row r="474" s="3" customFormat="1" spans="1:18">
      <c r="A474" s="40"/>
      <c r="B474" s="40"/>
      <c r="C474" s="133"/>
      <c r="D474" s="40"/>
      <c r="E474" s="40"/>
      <c r="F474" s="134"/>
      <c r="K474" s="137"/>
      <c r="M474" s="138"/>
      <c r="P474" s="137"/>
      <c r="R474" s="85"/>
    </row>
    <row r="475" s="3" customFormat="1" spans="1:18">
      <c r="A475" s="40"/>
      <c r="B475" s="40"/>
      <c r="C475" s="133"/>
      <c r="D475" s="40"/>
      <c r="E475" s="40"/>
      <c r="F475" s="134"/>
      <c r="K475" s="137"/>
      <c r="M475" s="138"/>
      <c r="P475" s="137"/>
      <c r="R475" s="85"/>
    </row>
    <row r="476" s="3" customFormat="1" spans="1:18">
      <c r="A476" s="40"/>
      <c r="B476" s="40"/>
      <c r="C476" s="133"/>
      <c r="D476" s="40"/>
      <c r="E476" s="40"/>
      <c r="F476" s="134"/>
      <c r="K476" s="137"/>
      <c r="M476" s="138"/>
      <c r="P476" s="137"/>
      <c r="R476" s="85"/>
    </row>
    <row r="477" s="3" customFormat="1" spans="1:18">
      <c r="A477" s="40"/>
      <c r="B477" s="40"/>
      <c r="C477" s="133"/>
      <c r="D477" s="40"/>
      <c r="E477" s="40"/>
      <c r="F477" s="134"/>
      <c r="K477" s="137"/>
      <c r="M477" s="138"/>
      <c r="P477" s="137"/>
      <c r="R477" s="85"/>
    </row>
    <row r="478" s="3" customFormat="1" spans="1:18">
      <c r="A478" s="40"/>
      <c r="B478" s="40"/>
      <c r="C478" s="133"/>
      <c r="D478" s="40"/>
      <c r="E478" s="40"/>
      <c r="F478" s="134"/>
      <c r="K478" s="137"/>
      <c r="M478" s="138"/>
      <c r="P478" s="137"/>
      <c r="R478" s="85"/>
    </row>
    <row r="479" s="3" customFormat="1" spans="1:18">
      <c r="A479" s="40"/>
      <c r="B479" s="40"/>
      <c r="C479" s="133"/>
      <c r="D479" s="40"/>
      <c r="E479" s="40"/>
      <c r="F479" s="134"/>
      <c r="K479" s="137"/>
      <c r="M479" s="138"/>
      <c r="P479" s="137"/>
      <c r="R479" s="85"/>
    </row>
    <row r="480" s="3" customFormat="1" spans="1:18">
      <c r="A480" s="40"/>
      <c r="B480" s="40"/>
      <c r="C480" s="133"/>
      <c r="D480" s="40"/>
      <c r="E480" s="40"/>
      <c r="F480" s="134"/>
      <c r="K480" s="137"/>
      <c r="M480" s="138"/>
      <c r="P480" s="137"/>
      <c r="R480" s="85"/>
    </row>
    <row r="481" s="3" customFormat="1" spans="1:18">
      <c r="A481" s="40"/>
      <c r="B481" s="40"/>
      <c r="C481" s="133"/>
      <c r="D481" s="40"/>
      <c r="E481" s="40"/>
      <c r="F481" s="134"/>
      <c r="K481" s="137"/>
      <c r="M481" s="138"/>
      <c r="P481" s="137"/>
      <c r="R481" s="85"/>
    </row>
    <row r="482" s="3" customFormat="1" spans="1:18">
      <c r="A482" s="40"/>
      <c r="B482" s="40"/>
      <c r="C482" s="133"/>
      <c r="D482" s="40"/>
      <c r="E482" s="40"/>
      <c r="F482" s="134"/>
      <c r="K482" s="137"/>
      <c r="M482" s="138"/>
      <c r="P482" s="137"/>
      <c r="R482" s="85"/>
    </row>
    <row r="483" s="3" customFormat="1" spans="1:18">
      <c r="A483" s="40"/>
      <c r="B483" s="40"/>
      <c r="C483" s="133"/>
      <c r="D483" s="40"/>
      <c r="E483" s="40"/>
      <c r="F483" s="134"/>
      <c r="K483" s="137"/>
      <c r="M483" s="138"/>
      <c r="P483" s="137"/>
      <c r="R483" s="85"/>
    </row>
    <row r="484" s="3" customFormat="1" spans="1:18">
      <c r="A484" s="40"/>
      <c r="B484" s="40"/>
      <c r="C484" s="133"/>
      <c r="D484" s="40"/>
      <c r="E484" s="40"/>
      <c r="F484" s="134"/>
      <c r="K484" s="137"/>
      <c r="M484" s="138"/>
      <c r="P484" s="137"/>
      <c r="R484" s="85"/>
    </row>
    <row r="485" s="3" customFormat="1" spans="1:18">
      <c r="A485" s="40"/>
      <c r="B485" s="40"/>
      <c r="C485" s="133"/>
      <c r="D485" s="40"/>
      <c r="E485" s="40"/>
      <c r="F485" s="134"/>
      <c r="K485" s="137"/>
      <c r="M485" s="138"/>
      <c r="P485" s="137"/>
      <c r="R485" s="85"/>
    </row>
    <row r="486" s="3" customFormat="1" spans="1:18">
      <c r="A486" s="40"/>
      <c r="B486" s="40"/>
      <c r="C486" s="133"/>
      <c r="D486" s="40"/>
      <c r="E486" s="40"/>
      <c r="F486" s="134"/>
      <c r="K486" s="137"/>
      <c r="M486" s="138"/>
      <c r="P486" s="137"/>
      <c r="R486" s="85"/>
    </row>
    <row r="487" s="3" customFormat="1" spans="1:18">
      <c r="A487" s="40"/>
      <c r="B487" s="40"/>
      <c r="C487" s="133"/>
      <c r="D487" s="40"/>
      <c r="E487" s="40"/>
      <c r="F487" s="134"/>
      <c r="K487" s="137"/>
      <c r="M487" s="138"/>
      <c r="P487" s="137"/>
      <c r="R487" s="85"/>
    </row>
    <row r="488" s="3" customFormat="1" spans="1:18">
      <c r="A488" s="40"/>
      <c r="B488" s="40"/>
      <c r="C488" s="133"/>
      <c r="D488" s="40"/>
      <c r="E488" s="40"/>
      <c r="F488" s="134"/>
      <c r="K488" s="137"/>
      <c r="M488" s="138"/>
      <c r="P488" s="137"/>
      <c r="R488" s="85"/>
    </row>
    <row r="489" s="3" customFormat="1" spans="1:18">
      <c r="A489" s="40"/>
      <c r="B489" s="40"/>
      <c r="C489" s="133"/>
      <c r="D489" s="40"/>
      <c r="E489" s="40"/>
      <c r="F489" s="134"/>
      <c r="K489" s="137"/>
      <c r="M489" s="138"/>
      <c r="P489" s="137"/>
      <c r="R489" s="85"/>
    </row>
    <row r="490" s="3" customFormat="1" spans="1:18">
      <c r="A490" s="40"/>
      <c r="B490" s="40"/>
      <c r="C490" s="133"/>
      <c r="D490" s="40"/>
      <c r="E490" s="40"/>
      <c r="F490" s="134"/>
      <c r="K490" s="137"/>
      <c r="M490" s="138"/>
      <c r="P490" s="137"/>
      <c r="R490" s="85"/>
    </row>
    <row r="491" s="3" customFormat="1" spans="1:18">
      <c r="A491" s="40"/>
      <c r="B491" s="40"/>
      <c r="C491" s="133"/>
      <c r="D491" s="40"/>
      <c r="E491" s="40"/>
      <c r="F491" s="134"/>
      <c r="K491" s="137"/>
      <c r="M491" s="138"/>
      <c r="P491" s="137"/>
      <c r="R491" s="85"/>
    </row>
    <row r="492" s="3" customFormat="1" spans="1:18">
      <c r="A492" s="40"/>
      <c r="B492" s="40"/>
      <c r="C492" s="133"/>
      <c r="D492" s="40"/>
      <c r="E492" s="40"/>
      <c r="F492" s="134"/>
      <c r="K492" s="137"/>
      <c r="M492" s="138"/>
      <c r="P492" s="137"/>
      <c r="R492" s="85"/>
    </row>
    <row r="493" s="3" customFormat="1" spans="1:18">
      <c r="A493" s="40"/>
      <c r="B493" s="40"/>
      <c r="C493" s="133"/>
      <c r="D493" s="40"/>
      <c r="E493" s="40"/>
      <c r="F493" s="134"/>
      <c r="K493" s="137"/>
      <c r="M493" s="138"/>
      <c r="P493" s="137"/>
      <c r="R493" s="85"/>
    </row>
    <row r="494" s="3" customFormat="1" spans="1:18">
      <c r="A494" s="40"/>
      <c r="B494" s="40"/>
      <c r="C494" s="133"/>
      <c r="D494" s="40"/>
      <c r="E494" s="40"/>
      <c r="F494" s="134"/>
      <c r="K494" s="137"/>
      <c r="M494" s="138"/>
      <c r="P494" s="137"/>
      <c r="R494" s="85"/>
    </row>
    <row r="495" s="3" customFormat="1" spans="1:18">
      <c r="A495" s="40"/>
      <c r="B495" s="40"/>
      <c r="C495" s="133"/>
      <c r="D495" s="40"/>
      <c r="E495" s="40"/>
      <c r="F495" s="134"/>
      <c r="K495" s="137"/>
      <c r="M495" s="138"/>
      <c r="P495" s="137"/>
      <c r="R495" s="85"/>
    </row>
    <row r="496" s="3" customFormat="1" spans="1:18">
      <c r="A496" s="40"/>
      <c r="B496" s="40"/>
      <c r="C496" s="133"/>
      <c r="D496" s="40"/>
      <c r="E496" s="40"/>
      <c r="F496" s="134"/>
      <c r="K496" s="137"/>
      <c r="M496" s="138"/>
      <c r="P496" s="137"/>
      <c r="R496" s="85"/>
    </row>
    <row r="497" s="3" customFormat="1" spans="1:18">
      <c r="A497" s="40"/>
      <c r="B497" s="40"/>
      <c r="C497" s="133"/>
      <c r="D497" s="40"/>
      <c r="E497" s="40"/>
      <c r="F497" s="134"/>
      <c r="K497" s="137"/>
      <c r="M497" s="138"/>
      <c r="P497" s="137"/>
      <c r="R497" s="85"/>
    </row>
    <row r="498" s="3" customFormat="1" spans="1:18">
      <c r="A498" s="40"/>
      <c r="B498" s="40"/>
      <c r="C498" s="133"/>
      <c r="D498" s="40"/>
      <c r="E498" s="40"/>
      <c r="F498" s="134"/>
      <c r="K498" s="137"/>
      <c r="M498" s="138"/>
      <c r="P498" s="137"/>
      <c r="R498" s="85"/>
    </row>
    <row r="499" s="3" customFormat="1" spans="1:18">
      <c r="A499" s="40"/>
      <c r="B499" s="40"/>
      <c r="C499" s="133"/>
      <c r="D499" s="40"/>
      <c r="E499" s="40"/>
      <c r="F499" s="134"/>
      <c r="K499" s="137"/>
      <c r="M499" s="138"/>
      <c r="P499" s="137"/>
      <c r="R499" s="85"/>
    </row>
    <row r="500" s="3" customFormat="1" spans="1:18">
      <c r="A500" s="40"/>
      <c r="B500" s="40"/>
      <c r="C500" s="133"/>
      <c r="D500" s="40"/>
      <c r="E500" s="40"/>
      <c r="F500" s="134"/>
      <c r="K500" s="137"/>
      <c r="M500" s="138"/>
      <c r="P500" s="137"/>
      <c r="R500" s="85"/>
    </row>
    <row r="501" s="3" customFormat="1" spans="1:18">
      <c r="A501" s="40"/>
      <c r="B501" s="40"/>
      <c r="C501" s="133"/>
      <c r="D501" s="40"/>
      <c r="E501" s="40"/>
      <c r="F501" s="134"/>
      <c r="K501" s="137"/>
      <c r="M501" s="138"/>
      <c r="P501" s="137"/>
      <c r="R501" s="85"/>
    </row>
    <row r="502" s="3" customFormat="1" spans="1:18">
      <c r="A502" s="40"/>
      <c r="B502" s="40"/>
      <c r="C502" s="133"/>
      <c r="D502" s="40"/>
      <c r="E502" s="40"/>
      <c r="F502" s="134"/>
      <c r="K502" s="137"/>
      <c r="M502" s="138"/>
      <c r="P502" s="137"/>
      <c r="R502" s="85"/>
    </row>
    <row r="503" s="3" customFormat="1" spans="1:18">
      <c r="A503" s="40"/>
      <c r="B503" s="40"/>
      <c r="C503" s="133"/>
      <c r="D503" s="40"/>
      <c r="E503" s="40"/>
      <c r="F503" s="134"/>
      <c r="K503" s="137"/>
      <c r="M503" s="138"/>
      <c r="P503" s="137"/>
      <c r="R503" s="85"/>
    </row>
    <row r="504" s="3" customFormat="1" spans="1:18">
      <c r="A504" s="40"/>
      <c r="B504" s="40"/>
      <c r="C504" s="133"/>
      <c r="D504" s="40"/>
      <c r="E504" s="40"/>
      <c r="F504" s="134"/>
      <c r="K504" s="137"/>
      <c r="M504" s="138"/>
      <c r="P504" s="137"/>
      <c r="R504" s="85"/>
    </row>
    <row r="505" s="3" customFormat="1" spans="1:18">
      <c r="A505" s="40"/>
      <c r="B505" s="40"/>
      <c r="C505" s="133"/>
      <c r="D505" s="40"/>
      <c r="E505" s="40"/>
      <c r="F505" s="134"/>
      <c r="K505" s="137"/>
      <c r="M505" s="138"/>
      <c r="P505" s="137"/>
      <c r="R505" s="85"/>
    </row>
    <row r="506" s="3" customFormat="1" spans="1:18">
      <c r="A506" s="40"/>
      <c r="B506" s="40"/>
      <c r="C506" s="133"/>
      <c r="D506" s="40"/>
      <c r="E506" s="40"/>
      <c r="F506" s="134"/>
      <c r="K506" s="137"/>
      <c r="M506" s="138"/>
      <c r="P506" s="137"/>
      <c r="R506" s="85"/>
    </row>
    <row r="507" s="3" customFormat="1" spans="1:18">
      <c r="A507" s="40"/>
      <c r="B507" s="40"/>
      <c r="C507" s="133"/>
      <c r="D507" s="40"/>
      <c r="E507" s="40"/>
      <c r="F507" s="134"/>
      <c r="K507" s="137"/>
      <c r="M507" s="138"/>
      <c r="P507" s="137"/>
      <c r="R507" s="85"/>
    </row>
    <row r="508" s="3" customFormat="1" spans="1:18">
      <c r="A508" s="40"/>
      <c r="B508" s="40"/>
      <c r="C508" s="133"/>
      <c r="D508" s="40"/>
      <c r="E508" s="40"/>
      <c r="F508" s="134"/>
      <c r="K508" s="137"/>
      <c r="M508" s="138"/>
      <c r="P508" s="137"/>
      <c r="R508" s="85"/>
    </row>
    <row r="509" s="3" customFormat="1" spans="1:18">
      <c r="A509" s="40"/>
      <c r="B509" s="40"/>
      <c r="C509" s="133"/>
      <c r="D509" s="40"/>
      <c r="E509" s="40"/>
      <c r="F509" s="134"/>
      <c r="K509" s="137"/>
      <c r="M509" s="138"/>
      <c r="P509" s="137"/>
      <c r="R509" s="85"/>
    </row>
    <row r="510" s="3" customFormat="1" spans="1:18">
      <c r="A510" s="40"/>
      <c r="B510" s="40"/>
      <c r="C510" s="133"/>
      <c r="D510" s="40"/>
      <c r="E510" s="40"/>
      <c r="F510" s="134"/>
      <c r="K510" s="137"/>
      <c r="M510" s="138"/>
      <c r="P510" s="137"/>
      <c r="R510" s="85"/>
    </row>
    <row r="511" s="3" customFormat="1" spans="1:18">
      <c r="A511" s="40"/>
      <c r="B511" s="40"/>
      <c r="C511" s="133"/>
      <c r="D511" s="40"/>
      <c r="E511" s="40"/>
      <c r="F511" s="134"/>
      <c r="K511" s="137"/>
      <c r="M511" s="138"/>
      <c r="P511" s="137"/>
      <c r="R511" s="85"/>
    </row>
    <row r="512" s="3" customFormat="1" spans="1:18">
      <c r="A512" s="40"/>
      <c r="B512" s="40"/>
      <c r="C512" s="133"/>
      <c r="D512" s="40"/>
      <c r="E512" s="40"/>
      <c r="F512" s="134"/>
      <c r="K512" s="137"/>
      <c r="M512" s="138"/>
      <c r="P512" s="137"/>
      <c r="R512" s="85"/>
    </row>
    <row r="513" s="3" customFormat="1" spans="1:18">
      <c r="A513" s="40"/>
      <c r="B513" s="40"/>
      <c r="C513" s="133"/>
      <c r="D513" s="40"/>
      <c r="E513" s="40"/>
      <c r="F513" s="134"/>
      <c r="K513" s="137"/>
      <c r="M513" s="138"/>
      <c r="P513" s="137"/>
      <c r="R513" s="85"/>
    </row>
    <row r="514" s="3" customFormat="1" spans="1:18">
      <c r="A514" s="40"/>
      <c r="B514" s="40"/>
      <c r="C514" s="133"/>
      <c r="D514" s="40"/>
      <c r="E514" s="40"/>
      <c r="F514" s="134"/>
      <c r="K514" s="137"/>
      <c r="M514" s="138"/>
      <c r="P514" s="137"/>
      <c r="R514" s="85"/>
    </row>
    <row r="515" s="3" customFormat="1" spans="1:18">
      <c r="A515" s="40"/>
      <c r="B515" s="40"/>
      <c r="C515" s="133"/>
      <c r="D515" s="40"/>
      <c r="E515" s="40"/>
      <c r="F515" s="134"/>
      <c r="K515" s="137"/>
      <c r="M515" s="138"/>
      <c r="P515" s="137"/>
      <c r="R515" s="85"/>
    </row>
    <row r="516" s="3" customFormat="1" spans="1:18">
      <c r="A516" s="40"/>
      <c r="B516" s="40"/>
      <c r="C516" s="133"/>
      <c r="D516" s="40"/>
      <c r="E516" s="40"/>
      <c r="F516" s="134"/>
      <c r="K516" s="137"/>
      <c r="M516" s="138"/>
      <c r="P516" s="137"/>
      <c r="R516" s="85"/>
    </row>
    <row r="517" s="3" customFormat="1" spans="1:18">
      <c r="A517" s="40"/>
      <c r="B517" s="40"/>
      <c r="C517" s="133"/>
      <c r="D517" s="40"/>
      <c r="E517" s="40"/>
      <c r="F517" s="134"/>
      <c r="K517" s="137"/>
      <c r="M517" s="138"/>
      <c r="P517" s="137"/>
      <c r="R517" s="85"/>
    </row>
    <row r="518" s="3" customFormat="1" spans="1:18">
      <c r="A518" s="40"/>
      <c r="B518" s="40"/>
      <c r="C518" s="133"/>
      <c r="D518" s="40"/>
      <c r="E518" s="40"/>
      <c r="F518" s="134"/>
      <c r="K518" s="137"/>
      <c r="M518" s="138"/>
      <c r="P518" s="137"/>
      <c r="R518" s="85"/>
    </row>
    <row r="519" s="3" customFormat="1" spans="1:18">
      <c r="A519" s="40"/>
      <c r="B519" s="40"/>
      <c r="C519" s="133"/>
      <c r="D519" s="40"/>
      <c r="E519" s="40"/>
      <c r="F519" s="134"/>
      <c r="K519" s="137"/>
      <c r="M519" s="138"/>
      <c r="P519" s="137"/>
      <c r="R519" s="85"/>
    </row>
    <row r="520" s="3" customFormat="1" spans="1:18">
      <c r="A520" s="40"/>
      <c r="B520" s="40"/>
      <c r="C520" s="133"/>
      <c r="D520" s="40"/>
      <c r="E520" s="40"/>
      <c r="F520" s="134"/>
      <c r="K520" s="137"/>
      <c r="M520" s="138"/>
      <c r="P520" s="137"/>
      <c r="R520" s="85"/>
    </row>
    <row r="521" s="3" customFormat="1" spans="1:18">
      <c r="A521" s="40"/>
      <c r="B521" s="40"/>
      <c r="C521" s="133"/>
      <c r="D521" s="40"/>
      <c r="E521" s="40"/>
      <c r="F521" s="134"/>
      <c r="K521" s="137"/>
      <c r="M521" s="138"/>
      <c r="P521" s="137"/>
      <c r="R521" s="85"/>
    </row>
    <row r="522" s="3" customFormat="1" spans="1:18">
      <c r="A522" s="40"/>
      <c r="B522" s="40"/>
      <c r="C522" s="133"/>
      <c r="D522" s="40"/>
      <c r="E522" s="40"/>
      <c r="F522" s="134"/>
      <c r="K522" s="137"/>
      <c r="M522" s="138"/>
      <c r="P522" s="137"/>
      <c r="R522" s="85"/>
    </row>
    <row r="523" s="3" customFormat="1" spans="1:18">
      <c r="A523" s="40"/>
      <c r="B523" s="40"/>
      <c r="C523" s="133"/>
      <c r="D523" s="40"/>
      <c r="E523" s="40"/>
      <c r="F523" s="134"/>
      <c r="K523" s="137"/>
      <c r="M523" s="138"/>
      <c r="P523" s="137"/>
      <c r="R523" s="85"/>
    </row>
    <row r="524" s="3" customFormat="1" spans="1:18">
      <c r="A524" s="40"/>
      <c r="B524" s="40"/>
      <c r="C524" s="133"/>
      <c r="D524" s="40"/>
      <c r="E524" s="40"/>
      <c r="F524" s="134"/>
      <c r="K524" s="137"/>
      <c r="M524" s="138"/>
      <c r="P524" s="137"/>
      <c r="R524" s="85"/>
    </row>
    <row r="525" s="3" customFormat="1" spans="1:18">
      <c r="A525" s="40"/>
      <c r="B525" s="40"/>
      <c r="C525" s="133"/>
      <c r="D525" s="40"/>
      <c r="E525" s="40"/>
      <c r="F525" s="134"/>
      <c r="K525" s="137"/>
      <c r="M525" s="138"/>
      <c r="P525" s="137"/>
      <c r="R525" s="85"/>
    </row>
    <row r="526" s="3" customFormat="1" spans="1:18">
      <c r="A526" s="40"/>
      <c r="B526" s="40"/>
      <c r="C526" s="133"/>
      <c r="D526" s="40"/>
      <c r="E526" s="40"/>
      <c r="F526" s="134"/>
      <c r="K526" s="137"/>
      <c r="M526" s="138"/>
      <c r="P526" s="137"/>
      <c r="R526" s="85"/>
    </row>
    <row r="527" s="3" customFormat="1" spans="1:18">
      <c r="A527" s="40"/>
      <c r="B527" s="40"/>
      <c r="C527" s="133"/>
      <c r="D527" s="40"/>
      <c r="E527" s="40"/>
      <c r="F527" s="134"/>
      <c r="K527" s="137"/>
      <c r="M527" s="138"/>
      <c r="P527" s="137"/>
      <c r="R527" s="85"/>
    </row>
    <row r="528" s="3" customFormat="1" spans="1:18">
      <c r="A528" s="40"/>
      <c r="B528" s="40"/>
      <c r="C528" s="133"/>
      <c r="D528" s="40"/>
      <c r="E528" s="40"/>
      <c r="F528" s="134"/>
      <c r="K528" s="137"/>
      <c r="M528" s="138"/>
      <c r="P528" s="137"/>
      <c r="R528" s="85"/>
    </row>
    <row r="529" s="3" customFormat="1" spans="1:18">
      <c r="A529" s="40"/>
      <c r="B529" s="40"/>
      <c r="C529" s="133"/>
      <c r="D529" s="40"/>
      <c r="E529" s="40"/>
      <c r="F529" s="134"/>
      <c r="K529" s="137"/>
      <c r="M529" s="138"/>
      <c r="P529" s="137"/>
      <c r="R529" s="85"/>
    </row>
    <row r="530" s="3" customFormat="1" spans="1:18">
      <c r="A530" s="40"/>
      <c r="B530" s="40"/>
      <c r="C530" s="133"/>
      <c r="D530" s="40"/>
      <c r="E530" s="40"/>
      <c r="F530" s="134"/>
      <c r="K530" s="137"/>
      <c r="M530" s="138"/>
      <c r="P530" s="137"/>
      <c r="R530" s="85"/>
    </row>
    <row r="531" s="3" customFormat="1" spans="1:18">
      <c r="A531" s="40"/>
      <c r="B531" s="40"/>
      <c r="C531" s="133"/>
      <c r="D531" s="40"/>
      <c r="E531" s="40"/>
      <c r="F531" s="134"/>
      <c r="K531" s="137"/>
      <c r="M531" s="138"/>
      <c r="P531" s="137"/>
      <c r="R531" s="85"/>
    </row>
    <row r="532" s="3" customFormat="1" spans="1:18">
      <c r="A532" s="40"/>
      <c r="B532" s="40"/>
      <c r="C532" s="133"/>
      <c r="D532" s="40"/>
      <c r="E532" s="40"/>
      <c r="F532" s="134"/>
      <c r="K532" s="137"/>
      <c r="M532" s="138"/>
      <c r="P532" s="137"/>
      <c r="R532" s="85"/>
    </row>
    <row r="533" s="3" customFormat="1" spans="1:18">
      <c r="A533" s="40"/>
      <c r="B533" s="40"/>
      <c r="C533" s="133"/>
      <c r="D533" s="40"/>
      <c r="E533" s="40"/>
      <c r="F533" s="134"/>
      <c r="K533" s="137"/>
      <c r="M533" s="138"/>
      <c r="P533" s="137"/>
      <c r="R533" s="85"/>
    </row>
    <row r="534" s="3" customFormat="1" spans="1:18">
      <c r="A534" s="40"/>
      <c r="B534" s="40"/>
      <c r="C534" s="133"/>
      <c r="D534" s="40"/>
      <c r="E534" s="40"/>
      <c r="F534" s="134"/>
      <c r="K534" s="137"/>
      <c r="M534" s="138"/>
      <c r="P534" s="137"/>
      <c r="R534" s="85"/>
    </row>
    <row r="535" s="3" customFormat="1" spans="1:18">
      <c r="A535" s="40"/>
      <c r="B535" s="40"/>
      <c r="C535" s="133"/>
      <c r="D535" s="40"/>
      <c r="E535" s="40"/>
      <c r="F535" s="134"/>
      <c r="K535" s="137"/>
      <c r="M535" s="138"/>
      <c r="P535" s="137"/>
      <c r="R535" s="85"/>
    </row>
    <row r="536" s="3" customFormat="1" spans="1:18">
      <c r="A536" s="40"/>
      <c r="B536" s="40"/>
      <c r="C536" s="133"/>
      <c r="D536" s="40"/>
      <c r="E536" s="40"/>
      <c r="F536" s="134"/>
      <c r="K536" s="137"/>
      <c r="M536" s="138"/>
      <c r="P536" s="137"/>
      <c r="R536" s="85"/>
    </row>
    <row r="537" s="3" customFormat="1" spans="1:18">
      <c r="A537" s="40"/>
      <c r="B537" s="40"/>
      <c r="C537" s="133"/>
      <c r="D537" s="40"/>
      <c r="E537" s="40"/>
      <c r="F537" s="134"/>
      <c r="K537" s="137"/>
      <c r="M537" s="138"/>
      <c r="P537" s="137"/>
      <c r="R537" s="85"/>
    </row>
    <row r="538" s="3" customFormat="1" spans="1:18">
      <c r="A538" s="40"/>
      <c r="B538" s="40"/>
      <c r="C538" s="133"/>
      <c r="D538" s="40"/>
      <c r="E538" s="40"/>
      <c r="F538" s="134"/>
      <c r="K538" s="137"/>
      <c r="M538" s="138"/>
      <c r="P538" s="137"/>
      <c r="R538" s="85"/>
    </row>
    <row r="539" s="3" customFormat="1" spans="1:18">
      <c r="A539" s="40"/>
      <c r="B539" s="40"/>
      <c r="C539" s="133"/>
      <c r="D539" s="40"/>
      <c r="E539" s="40"/>
      <c r="F539" s="134"/>
      <c r="K539" s="137"/>
      <c r="M539" s="138"/>
      <c r="P539" s="137"/>
      <c r="R539" s="85"/>
    </row>
    <row r="540" s="3" customFormat="1" spans="1:18">
      <c r="A540" s="40"/>
      <c r="B540" s="40"/>
      <c r="C540" s="133"/>
      <c r="D540" s="40"/>
      <c r="E540" s="40"/>
      <c r="F540" s="134"/>
      <c r="K540" s="137"/>
      <c r="M540" s="138"/>
      <c r="P540" s="137"/>
      <c r="R540" s="85"/>
    </row>
    <row r="541" s="3" customFormat="1" spans="1:18">
      <c r="A541" s="40"/>
      <c r="B541" s="40"/>
      <c r="C541" s="133"/>
      <c r="D541" s="40"/>
      <c r="E541" s="40"/>
      <c r="F541" s="134"/>
      <c r="K541" s="137"/>
      <c r="M541" s="138"/>
      <c r="P541" s="137"/>
      <c r="R541" s="85"/>
    </row>
    <row r="542" s="3" customFormat="1" spans="1:18">
      <c r="A542" s="40"/>
      <c r="B542" s="40"/>
      <c r="C542" s="133"/>
      <c r="D542" s="40"/>
      <c r="E542" s="40"/>
      <c r="F542" s="134"/>
      <c r="K542" s="137"/>
      <c r="M542" s="138"/>
      <c r="P542" s="137"/>
      <c r="R542" s="85"/>
    </row>
  </sheetData>
  <autoFilter ref="A3:XFB216">
    <extLst/>
  </autoFilter>
  <mergeCells count="14">
    <mergeCell ref="A1:P1"/>
    <mergeCell ref="I2:L2"/>
    <mergeCell ref="M2:O2"/>
    <mergeCell ref="A2:A3"/>
    <mergeCell ref="B2:B3"/>
    <mergeCell ref="C2:C3"/>
    <mergeCell ref="D2:D3"/>
    <mergeCell ref="E2:E3"/>
    <mergeCell ref="F2:F3"/>
    <mergeCell ref="G2:G3"/>
    <mergeCell ref="H2:H3"/>
    <mergeCell ref="P2:P3"/>
    <mergeCell ref="R2:R3"/>
    <mergeCell ref="S2:S3"/>
  </mergeCells>
  <pageMargins left="0.15748031496063" right="0.196850393700787" top="0" bottom="0" header="0.196850393700787" footer="0.196850393700787"/>
  <pageSetup paperSize="9" scale="65" fitToHeight="0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30"/>
  <sheetViews>
    <sheetView showZeros="0" zoomScale="99" zoomScaleNormal="99" topLeftCell="A4" workbookViewId="0">
      <selection activeCell="F16" sqref="F16"/>
    </sheetView>
  </sheetViews>
  <sheetFormatPr defaultColWidth="9" defaultRowHeight="15.6"/>
  <cols>
    <col min="1" max="2" width="7.875" customWidth="1"/>
    <col min="3" max="3" width="10.625" customWidth="1"/>
    <col min="4" max="4" width="18.125" customWidth="1"/>
    <col min="5" max="5" width="13.875" customWidth="1"/>
    <col min="6" max="6" width="17.125" customWidth="1"/>
    <col min="7" max="7" width="17" customWidth="1"/>
    <col min="10" max="10" width="17.4166666666667" customWidth="1"/>
  </cols>
  <sheetData>
    <row r="1" ht="30.75" customHeight="1" spans="1:7">
      <c r="A1" s="42" t="s">
        <v>974</v>
      </c>
      <c r="B1" s="42"/>
      <c r="C1" s="42"/>
      <c r="D1" s="42"/>
      <c r="E1" s="42"/>
      <c r="F1" s="42"/>
      <c r="G1" s="42"/>
    </row>
    <row r="2" ht="22.5" customHeight="1" spans="1:7">
      <c r="A2" s="43" t="s">
        <v>975</v>
      </c>
      <c r="B2" s="44"/>
      <c r="C2" s="45">
        <v>45413</v>
      </c>
      <c r="D2" s="44"/>
      <c r="E2" s="44" t="s">
        <v>976</v>
      </c>
      <c r="F2" s="44"/>
      <c r="G2" s="46"/>
    </row>
    <row r="3" ht="22.5" customHeight="1" spans="1:7">
      <c r="A3" s="47" t="s">
        <v>977</v>
      </c>
      <c r="B3" s="47"/>
      <c r="C3" s="48" t="s">
        <v>978</v>
      </c>
      <c r="D3" s="48"/>
      <c r="E3" s="48"/>
      <c r="F3" s="48"/>
      <c r="G3" s="48"/>
    </row>
    <row r="4" ht="22.5" customHeight="1" spans="1:7">
      <c r="A4" s="49" t="s">
        <v>979</v>
      </c>
      <c r="B4" s="49"/>
      <c r="C4" s="164" t="s">
        <v>980</v>
      </c>
      <c r="D4" s="50"/>
      <c r="E4" s="50"/>
      <c r="F4" s="50"/>
      <c r="G4" s="50"/>
    </row>
    <row r="5" ht="24" customHeight="1" spans="1:7">
      <c r="A5" s="50" t="s">
        <v>981</v>
      </c>
      <c r="B5" s="50"/>
      <c r="C5" s="50"/>
      <c r="D5" s="50"/>
      <c r="E5" s="50" t="s">
        <v>1</v>
      </c>
      <c r="F5" s="50" t="s">
        <v>982</v>
      </c>
      <c r="G5" s="50" t="s">
        <v>983</v>
      </c>
    </row>
    <row r="6" ht="24" customHeight="1" spans="1:7">
      <c r="A6" s="50" t="s">
        <v>984</v>
      </c>
      <c r="B6" s="50"/>
      <c r="C6" s="50"/>
      <c r="D6" s="50"/>
      <c r="E6" s="50">
        <v>1</v>
      </c>
      <c r="F6" s="51">
        <v>59346234.97</v>
      </c>
      <c r="G6" s="52">
        <v>300484240.78</v>
      </c>
    </row>
    <row r="7" ht="24" customHeight="1" spans="1:7">
      <c r="A7" s="50" t="s">
        <v>985</v>
      </c>
      <c r="B7" s="50"/>
      <c r="C7" s="50"/>
      <c r="D7" s="50"/>
      <c r="E7" s="50">
        <v>2</v>
      </c>
      <c r="F7" s="51">
        <v>49088397.94</v>
      </c>
      <c r="G7" s="52">
        <v>289676609.26</v>
      </c>
    </row>
    <row r="8" ht="24" customHeight="1" spans="1:7">
      <c r="A8" s="53" t="s">
        <v>986</v>
      </c>
      <c r="B8" s="54" t="s">
        <v>987</v>
      </c>
      <c r="C8" s="54"/>
      <c r="D8" s="54"/>
      <c r="E8" s="54">
        <v>3</v>
      </c>
      <c r="F8" s="51"/>
      <c r="G8" s="52">
        <v>0</v>
      </c>
    </row>
    <row r="9" ht="24" customHeight="1" spans="1:7">
      <c r="A9" s="55"/>
      <c r="B9" s="56" t="s">
        <v>988</v>
      </c>
      <c r="C9" s="57"/>
      <c r="D9" s="58" t="s">
        <v>989</v>
      </c>
      <c r="E9" s="54">
        <v>4</v>
      </c>
      <c r="F9" s="51">
        <f>成本分配表!J216</f>
        <v>15591690.22</v>
      </c>
      <c r="G9" s="52">
        <v>82649866.82</v>
      </c>
    </row>
    <row r="10" ht="24" customHeight="1" spans="1:7">
      <c r="A10" s="55"/>
      <c r="B10" s="59"/>
      <c r="C10" s="60"/>
      <c r="D10" s="58" t="s">
        <v>990</v>
      </c>
      <c r="E10" s="54">
        <v>5</v>
      </c>
      <c r="F10" s="51">
        <f>成本分配表!P216</f>
        <v>11825037.77</v>
      </c>
      <c r="G10" s="52">
        <v>62160174.52</v>
      </c>
    </row>
    <row r="11" ht="24" customHeight="1" spans="1:7">
      <c r="A11" s="55"/>
      <c r="B11" s="59"/>
      <c r="C11" s="60"/>
      <c r="D11" s="58" t="s">
        <v>991</v>
      </c>
      <c r="E11" s="54">
        <v>6</v>
      </c>
      <c r="F11" s="51">
        <f>F10*1.1</f>
        <v>13007541.547</v>
      </c>
      <c r="G11" s="52">
        <v>68376191.971</v>
      </c>
    </row>
    <row r="12" ht="24" customHeight="1" spans="1:7">
      <c r="A12" s="55"/>
      <c r="B12" s="59"/>
      <c r="C12" s="60"/>
      <c r="D12" s="58" t="s">
        <v>992</v>
      </c>
      <c r="E12" s="54" t="s">
        <v>993</v>
      </c>
      <c r="F12" s="51">
        <v>0.1</v>
      </c>
      <c r="G12" s="52">
        <v>0.1</v>
      </c>
    </row>
    <row r="13" ht="24" customHeight="1" spans="1:7">
      <c r="A13" s="61"/>
      <c r="B13" s="62"/>
      <c r="C13" s="63"/>
      <c r="D13" s="58" t="s">
        <v>994</v>
      </c>
      <c r="E13" s="54" t="s">
        <v>995</v>
      </c>
      <c r="F13" s="51">
        <f>F9-F11</f>
        <v>2584148.673</v>
      </c>
      <c r="G13" s="52">
        <v>14273674.849</v>
      </c>
    </row>
    <row r="14" ht="24" customHeight="1" spans="1:7">
      <c r="A14" s="50" t="s">
        <v>996</v>
      </c>
      <c r="B14" s="50"/>
      <c r="C14" s="50"/>
      <c r="D14" s="50"/>
      <c r="E14" s="50" t="s">
        <v>997</v>
      </c>
      <c r="F14" s="51">
        <f>F13</f>
        <v>2584148.673</v>
      </c>
      <c r="G14" s="52">
        <v>14273674.849</v>
      </c>
    </row>
    <row r="15" ht="24" customHeight="1" spans="1:7">
      <c r="A15" s="50" t="s">
        <v>998</v>
      </c>
      <c r="B15" s="50"/>
      <c r="C15" s="50"/>
      <c r="D15" s="50"/>
      <c r="E15" s="50">
        <v>10</v>
      </c>
      <c r="F15" s="51">
        <f>F14</f>
        <v>2584148.673</v>
      </c>
      <c r="G15" s="52">
        <v>14273674.849</v>
      </c>
    </row>
    <row r="16" ht="24" customHeight="1" spans="1:7">
      <c r="A16" s="50" t="s">
        <v>999</v>
      </c>
      <c r="B16" s="50"/>
      <c r="C16" s="50"/>
      <c r="D16" s="50"/>
      <c r="E16" s="50" t="s">
        <v>1000</v>
      </c>
      <c r="F16" s="51">
        <f>F14*0.13</f>
        <v>335939.32749</v>
      </c>
      <c r="G16" s="52">
        <v>1855577.72807</v>
      </c>
    </row>
    <row r="17" ht="24" customHeight="1" spans="1:7">
      <c r="A17" s="50" t="s">
        <v>1001</v>
      </c>
      <c r="B17" s="50"/>
      <c r="C17" s="50"/>
      <c r="D17" s="50"/>
      <c r="E17" s="50" t="s">
        <v>1002</v>
      </c>
      <c r="F17" s="51">
        <f>F15*0.13</f>
        <v>335939.32749</v>
      </c>
      <c r="G17" s="52">
        <v>1855577.72807</v>
      </c>
    </row>
    <row r="18" ht="24" customHeight="1" spans="1:7">
      <c r="A18" s="50" t="s">
        <v>1003</v>
      </c>
      <c r="B18" s="50"/>
      <c r="C18" s="50"/>
      <c r="D18" s="50"/>
      <c r="E18" s="50">
        <v>13</v>
      </c>
      <c r="F18" s="51">
        <f>软件进项分摊表!D125</f>
        <v>924.44</v>
      </c>
      <c r="G18" s="52">
        <v>4789.75</v>
      </c>
    </row>
    <row r="19" ht="24" customHeight="1" spans="1:7">
      <c r="A19" s="64" t="s">
        <v>1004</v>
      </c>
      <c r="B19" s="65"/>
      <c r="C19" s="65"/>
      <c r="D19" s="66"/>
      <c r="E19" s="50">
        <v>14</v>
      </c>
      <c r="F19" s="51">
        <v>42.25</v>
      </c>
      <c r="G19" s="52">
        <v>222.51</v>
      </c>
    </row>
    <row r="20" ht="24" customHeight="1" spans="1:7">
      <c r="A20" s="50" t="s">
        <v>1005</v>
      </c>
      <c r="B20" s="50"/>
      <c r="C20" s="50"/>
      <c r="D20" s="50"/>
      <c r="E20" s="50" t="s">
        <v>1006</v>
      </c>
      <c r="F20" s="51">
        <f>F16-F18-F19</f>
        <v>334972.63749</v>
      </c>
      <c r="G20" s="52">
        <v>1850607.71807</v>
      </c>
    </row>
    <row r="21" ht="24" customHeight="1" spans="1:7">
      <c r="A21" s="50" t="s">
        <v>1007</v>
      </c>
      <c r="B21" s="50"/>
      <c r="C21" s="50"/>
      <c r="D21" s="50"/>
      <c r="E21" s="50" t="s">
        <v>1008</v>
      </c>
      <c r="F21" s="51">
        <f>F17-F18-F19</f>
        <v>334972.63749</v>
      </c>
      <c r="G21" s="52">
        <v>1850607.71807</v>
      </c>
    </row>
    <row r="22" ht="24" customHeight="1" spans="1:7">
      <c r="A22" s="50" t="s">
        <v>1009</v>
      </c>
      <c r="B22" s="50"/>
      <c r="C22" s="50"/>
      <c r="D22" s="50"/>
      <c r="E22" s="50">
        <v>17</v>
      </c>
      <c r="F22" s="51">
        <f>F21</f>
        <v>334972.63749</v>
      </c>
      <c r="G22" s="52">
        <v>1850607.71807</v>
      </c>
    </row>
    <row r="23" ht="24" customHeight="1" spans="1:7">
      <c r="A23" s="50" t="s">
        <v>1010</v>
      </c>
      <c r="B23" s="50"/>
      <c r="C23" s="50"/>
      <c r="D23" s="50"/>
      <c r="E23" s="50" t="s">
        <v>1011</v>
      </c>
      <c r="F23" s="51">
        <f>F22-F15*0.03</f>
        <v>257448.1773</v>
      </c>
      <c r="G23" s="52">
        <v>1422397.4739</v>
      </c>
    </row>
    <row r="24" ht="24" customHeight="1" spans="1:10">
      <c r="A24" s="50" t="s">
        <v>1012</v>
      </c>
      <c r="B24" s="50"/>
      <c r="C24" s="50"/>
      <c r="D24" s="50"/>
      <c r="E24" s="50">
        <v>19</v>
      </c>
      <c r="F24" s="67" t="s">
        <v>1013</v>
      </c>
      <c r="G24" s="68"/>
      <c r="J24" s="78"/>
    </row>
    <row r="25" ht="18.75" customHeight="1" spans="1:7">
      <c r="A25" s="69" t="s">
        <v>1014</v>
      </c>
      <c r="B25" s="69"/>
      <c r="C25" s="69"/>
      <c r="D25" s="69"/>
      <c r="E25" s="70" t="s">
        <v>1015</v>
      </c>
      <c r="F25" s="70"/>
      <c r="G25" s="70"/>
    </row>
    <row r="26" ht="18.75" customHeight="1" spans="1:7">
      <c r="A26" s="71"/>
      <c r="B26" s="71"/>
      <c r="C26" s="71"/>
      <c r="D26" s="71"/>
      <c r="E26" s="72"/>
      <c r="F26" s="72"/>
      <c r="G26" s="72"/>
    </row>
    <row r="27" ht="18.75" customHeight="1" spans="1:7">
      <c r="A27" s="71"/>
      <c r="B27" s="71"/>
      <c r="C27" s="71"/>
      <c r="D27" s="71"/>
      <c r="E27" s="72"/>
      <c r="F27" s="72"/>
      <c r="G27" s="72"/>
    </row>
    <row r="28" ht="18.75" customHeight="1" spans="1:7">
      <c r="A28" s="71" t="s">
        <v>1016</v>
      </c>
      <c r="B28" s="71"/>
      <c r="C28" s="71"/>
      <c r="D28" s="71"/>
      <c r="E28" s="72" t="s">
        <v>1017</v>
      </c>
      <c r="F28" s="72"/>
      <c r="G28" s="72"/>
    </row>
    <row r="29" ht="18.75" customHeight="1" spans="1:7">
      <c r="A29" s="73" t="s">
        <v>1018</v>
      </c>
      <c r="B29" s="73"/>
      <c r="C29" s="73"/>
      <c r="D29" s="73"/>
      <c r="E29" s="74" t="s">
        <v>1019</v>
      </c>
      <c r="F29" s="74"/>
      <c r="G29" s="74"/>
    </row>
    <row r="30" ht="62.1" customHeight="1" spans="1:7">
      <c r="A30" s="75" t="s">
        <v>1020</v>
      </c>
      <c r="B30" s="76"/>
      <c r="C30" s="76"/>
      <c r="D30" s="76"/>
      <c r="E30" s="76"/>
      <c r="F30" s="76"/>
      <c r="G30" s="77"/>
    </row>
  </sheetData>
  <mergeCells count="34">
    <mergeCell ref="A1:G1"/>
    <mergeCell ref="E2:G2"/>
    <mergeCell ref="A3:B3"/>
    <mergeCell ref="C3:G3"/>
    <mergeCell ref="A4:B4"/>
    <mergeCell ref="C4:G4"/>
    <mergeCell ref="A5:D5"/>
    <mergeCell ref="A6:D6"/>
    <mergeCell ref="A7:D7"/>
    <mergeCell ref="B8:D8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E25:G25"/>
    <mergeCell ref="A26:D26"/>
    <mergeCell ref="E26:G26"/>
    <mergeCell ref="A27:D27"/>
    <mergeCell ref="E27:G27"/>
    <mergeCell ref="A28:D28"/>
    <mergeCell ref="E28:G28"/>
    <mergeCell ref="A29:D29"/>
    <mergeCell ref="E29:G29"/>
    <mergeCell ref="A30:G30"/>
    <mergeCell ref="A8:A13"/>
    <mergeCell ref="B9:C13"/>
  </mergeCells>
  <pageMargins left="0.393055555555556" right="0.393055555555556" top="0" bottom="0" header="0.314583333333333" footer="0.314583333333333"/>
  <pageSetup paperSize="9" scale="9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F134"/>
  <sheetViews>
    <sheetView topLeftCell="A113" workbookViewId="0">
      <selection activeCell="D121" sqref="D121"/>
    </sheetView>
  </sheetViews>
  <sheetFormatPr defaultColWidth="9" defaultRowHeight="15.6"/>
  <cols>
    <col min="1" max="1" width="0.625" style="3" customWidth="1"/>
    <col min="2" max="2" width="4.625" style="3" customWidth="1"/>
    <col min="3" max="3" width="38.5" customWidth="1"/>
    <col min="4" max="4" width="15.75" style="4" customWidth="1"/>
    <col min="5" max="5" width="11.25" style="4" customWidth="1"/>
    <col min="6" max="8" width="14.375" style="4" customWidth="1"/>
    <col min="9" max="10" width="12" customWidth="1"/>
    <col min="11" max="11" width="9" style="3" customWidth="1"/>
    <col min="12" max="32" width="9" style="3"/>
  </cols>
  <sheetData>
    <row r="1" ht="44.1" customHeight="1" spans="3:10">
      <c r="C1" s="5" t="s">
        <v>1021</v>
      </c>
      <c r="D1" s="6"/>
      <c r="E1" s="6"/>
      <c r="F1" s="6"/>
      <c r="G1" s="6"/>
      <c r="H1" s="6"/>
      <c r="I1" s="6"/>
      <c r="J1" s="6"/>
    </row>
    <row r="2" ht="13.5" customHeight="1" spans="2:10">
      <c r="B2" s="7"/>
      <c r="C2" s="8"/>
      <c r="D2" s="9"/>
      <c r="E2" s="9"/>
      <c r="F2" s="9"/>
      <c r="G2" s="9"/>
      <c r="H2" s="9"/>
      <c r="I2" s="20"/>
      <c r="J2" s="21" t="s">
        <v>1022</v>
      </c>
    </row>
    <row r="3" ht="24.75" customHeight="1" spans="2:10">
      <c r="B3" s="10" t="s">
        <v>1</v>
      </c>
      <c r="C3" s="10" t="s">
        <v>1023</v>
      </c>
      <c r="D3" s="11" t="s">
        <v>5</v>
      </c>
      <c r="E3" s="12" t="s">
        <v>4</v>
      </c>
      <c r="F3" s="13" t="s">
        <v>12</v>
      </c>
      <c r="G3" s="13" t="s">
        <v>13</v>
      </c>
      <c r="H3" s="13" t="s">
        <v>1024</v>
      </c>
      <c r="I3" s="22" t="s">
        <v>1025</v>
      </c>
      <c r="J3" s="23" t="s">
        <v>1026</v>
      </c>
    </row>
    <row r="4" s="1" customFormat="1" ht="21.95" customHeight="1" spans="2:10">
      <c r="B4" s="14">
        <v>1</v>
      </c>
      <c r="C4" s="15" t="s">
        <v>1027</v>
      </c>
      <c r="D4" s="16" t="s">
        <v>1028</v>
      </c>
      <c r="E4" s="17">
        <v>45421</v>
      </c>
      <c r="F4" s="18">
        <v>152.46</v>
      </c>
      <c r="G4" s="16">
        <v>4.57</v>
      </c>
      <c r="H4" s="19">
        <v>157.03</v>
      </c>
      <c r="I4" s="24">
        <v>0.0299750754296209</v>
      </c>
      <c r="J4" s="25"/>
    </row>
    <row r="5" s="1" customFormat="1" ht="21.95" customHeight="1" spans="2:10">
      <c r="B5" s="14">
        <v>2</v>
      </c>
      <c r="C5" s="15" t="s">
        <v>1029</v>
      </c>
      <c r="D5" s="16" t="s">
        <v>1030</v>
      </c>
      <c r="E5" s="17">
        <v>45421</v>
      </c>
      <c r="F5" s="19">
        <v>13.71</v>
      </c>
      <c r="G5" s="16">
        <v>0.41</v>
      </c>
      <c r="H5" s="19">
        <v>14.12</v>
      </c>
      <c r="I5" s="24">
        <v>0.0299051787016776</v>
      </c>
      <c r="J5" s="25"/>
    </row>
    <row r="6" s="1" customFormat="1" ht="21.95" customHeight="1" spans="2:10">
      <c r="B6" s="14">
        <v>3</v>
      </c>
      <c r="C6" s="15" t="s">
        <v>1031</v>
      </c>
      <c r="D6" s="16" t="s">
        <v>1032</v>
      </c>
      <c r="E6" s="17">
        <v>45421</v>
      </c>
      <c r="F6" s="18">
        <v>198.86</v>
      </c>
      <c r="G6" s="16">
        <v>5.97</v>
      </c>
      <c r="H6" s="19">
        <v>204.83</v>
      </c>
      <c r="I6" s="24">
        <v>0.0300211203862013</v>
      </c>
      <c r="J6" s="25"/>
    </row>
    <row r="7" s="1" customFormat="1" ht="21.95" customHeight="1" spans="2:10">
      <c r="B7" s="14">
        <v>4</v>
      </c>
      <c r="C7" s="15" t="s">
        <v>1033</v>
      </c>
      <c r="D7" s="16" t="s">
        <v>1034</v>
      </c>
      <c r="E7" s="17">
        <v>45421</v>
      </c>
      <c r="F7" s="18">
        <v>10.17</v>
      </c>
      <c r="G7" s="16">
        <v>0.3</v>
      </c>
      <c r="H7" s="19">
        <v>10.47</v>
      </c>
      <c r="I7" s="24">
        <v>0.0294985250737463</v>
      </c>
      <c r="J7" s="25"/>
    </row>
    <row r="8" s="1" customFormat="1" ht="21.95" customHeight="1" spans="2:10">
      <c r="B8" s="14">
        <v>5</v>
      </c>
      <c r="C8" s="15" t="s">
        <v>1035</v>
      </c>
      <c r="D8" s="16" t="s">
        <v>1036</v>
      </c>
      <c r="E8" s="17">
        <v>45421</v>
      </c>
      <c r="F8" s="18">
        <v>144.27</v>
      </c>
      <c r="G8" s="19">
        <v>4.33</v>
      </c>
      <c r="H8" s="19">
        <v>148.6</v>
      </c>
      <c r="I8" s="24">
        <v>0.030013169751161</v>
      </c>
      <c r="J8" s="25"/>
    </row>
    <row r="9" s="1" customFormat="1" ht="21.95" customHeight="1" spans="2:10">
      <c r="B9" s="14">
        <v>6</v>
      </c>
      <c r="C9" s="15" t="s">
        <v>1037</v>
      </c>
      <c r="D9" s="16" t="s">
        <v>1038</v>
      </c>
      <c r="E9" s="17">
        <v>45421</v>
      </c>
      <c r="F9" s="18">
        <v>6.09</v>
      </c>
      <c r="G9" s="16">
        <v>0.18</v>
      </c>
      <c r="H9" s="19">
        <v>6.27</v>
      </c>
      <c r="I9" s="24">
        <v>0.0295566502463054</v>
      </c>
      <c r="J9" s="25"/>
    </row>
    <row r="10" s="1" customFormat="1" ht="21.95" customHeight="1" spans="2:10">
      <c r="B10" s="14">
        <v>7</v>
      </c>
      <c r="C10" s="15" t="s">
        <v>1039</v>
      </c>
      <c r="D10" s="16">
        <v>52033590</v>
      </c>
      <c r="E10" s="17">
        <v>45421</v>
      </c>
      <c r="F10" s="18">
        <v>0.54</v>
      </c>
      <c r="G10" s="16">
        <v>0.02</v>
      </c>
      <c r="H10" s="19">
        <v>0.56</v>
      </c>
      <c r="I10" s="24">
        <v>0.03</v>
      </c>
      <c r="J10" s="25"/>
    </row>
    <row r="11" s="1" customFormat="1" ht="21.95" customHeight="1" spans="2:10">
      <c r="B11" s="14">
        <v>8</v>
      </c>
      <c r="C11" s="15" t="s">
        <v>1040</v>
      </c>
      <c r="D11" s="16" t="s">
        <v>1041</v>
      </c>
      <c r="E11" s="17">
        <v>45421</v>
      </c>
      <c r="F11" s="18">
        <v>6.47</v>
      </c>
      <c r="G11" s="16">
        <v>0.19</v>
      </c>
      <c r="H11" s="19">
        <v>6.66</v>
      </c>
      <c r="I11" s="24">
        <v>0.0293663060278207</v>
      </c>
      <c r="J11" s="25"/>
    </row>
    <row r="12" s="1" customFormat="1" ht="21.95" customHeight="1" spans="2:10">
      <c r="B12" s="14">
        <v>9</v>
      </c>
      <c r="C12" s="15" t="s">
        <v>1042</v>
      </c>
      <c r="D12" s="16" t="s">
        <v>1043</v>
      </c>
      <c r="E12" s="17">
        <v>45421</v>
      </c>
      <c r="F12" s="18">
        <v>1.48</v>
      </c>
      <c r="G12" s="16">
        <v>0.04</v>
      </c>
      <c r="H12" s="19">
        <v>1.52</v>
      </c>
      <c r="I12" s="24">
        <v>0.027027027027027</v>
      </c>
      <c r="J12" s="25"/>
    </row>
    <row r="13" s="1" customFormat="1" ht="21.95" customHeight="1" spans="2:10">
      <c r="B13" s="14">
        <v>10</v>
      </c>
      <c r="C13" s="15" t="s">
        <v>1044</v>
      </c>
      <c r="D13" s="16" t="s">
        <v>1045</v>
      </c>
      <c r="E13" s="17">
        <v>45421</v>
      </c>
      <c r="F13" s="18">
        <v>26.04</v>
      </c>
      <c r="G13" s="16">
        <v>0.78</v>
      </c>
      <c r="H13" s="19">
        <v>26.82</v>
      </c>
      <c r="I13" s="24">
        <v>0.0299539170506912</v>
      </c>
      <c r="J13" s="25"/>
    </row>
    <row r="14" s="1" customFormat="1" ht="21.95" customHeight="1" spans="2:10">
      <c r="B14" s="14">
        <v>11</v>
      </c>
      <c r="C14" s="15" t="s">
        <v>1046</v>
      </c>
      <c r="D14" s="16" t="s">
        <v>1047</v>
      </c>
      <c r="E14" s="17">
        <v>45421</v>
      </c>
      <c r="F14" s="18">
        <v>148.82</v>
      </c>
      <c r="G14" s="16">
        <v>4.46</v>
      </c>
      <c r="H14" s="19">
        <v>153.28</v>
      </c>
      <c r="I14" s="24">
        <v>0.0299690901760516</v>
      </c>
      <c r="J14" s="25"/>
    </row>
    <row r="15" s="1" customFormat="1" ht="21.95" customHeight="1" spans="2:10">
      <c r="B15" s="14">
        <v>12</v>
      </c>
      <c r="C15" s="15" t="s">
        <v>1048</v>
      </c>
      <c r="D15" s="16" t="s">
        <v>1049</v>
      </c>
      <c r="E15" s="17">
        <v>45421</v>
      </c>
      <c r="F15" s="18">
        <v>53.62</v>
      </c>
      <c r="G15" s="16">
        <v>1.61</v>
      </c>
      <c r="H15" s="19">
        <v>55.23</v>
      </c>
      <c r="I15" s="24">
        <v>0.0300261096605744</v>
      </c>
      <c r="J15" s="25"/>
    </row>
    <row r="16" s="1" customFormat="1" ht="21.95" customHeight="1" spans="2:10">
      <c r="B16" s="14">
        <v>13</v>
      </c>
      <c r="C16" s="15" t="s">
        <v>1050</v>
      </c>
      <c r="D16" s="16" t="s">
        <v>1051</v>
      </c>
      <c r="E16" s="17">
        <v>45421</v>
      </c>
      <c r="F16" s="18">
        <v>124.05</v>
      </c>
      <c r="G16" s="16">
        <v>3.72</v>
      </c>
      <c r="H16" s="19">
        <v>127.77</v>
      </c>
      <c r="I16" s="24">
        <v>0.0299879081015719</v>
      </c>
      <c r="J16" s="25"/>
    </row>
    <row r="17" s="1" customFormat="1" ht="21.95" customHeight="1" spans="2:10">
      <c r="B17" s="14">
        <v>14</v>
      </c>
      <c r="C17" s="15" t="s">
        <v>1052</v>
      </c>
      <c r="D17" s="16" t="s">
        <v>1053</v>
      </c>
      <c r="E17" s="17">
        <v>45421</v>
      </c>
      <c r="F17" s="18">
        <v>103.08</v>
      </c>
      <c r="G17" s="16">
        <v>3.09</v>
      </c>
      <c r="H17" s="19">
        <v>106.17</v>
      </c>
      <c r="I17" s="24">
        <v>0.029976717112922</v>
      </c>
      <c r="J17" s="25"/>
    </row>
    <row r="18" s="1" customFormat="1" ht="21.95" customHeight="1" spans="2:10">
      <c r="B18" s="14">
        <v>15</v>
      </c>
      <c r="C18" s="15" t="s">
        <v>1054</v>
      </c>
      <c r="D18" s="16" t="s">
        <v>1055</v>
      </c>
      <c r="E18" s="17">
        <v>45421</v>
      </c>
      <c r="F18" s="18">
        <v>35.47</v>
      </c>
      <c r="G18" s="16">
        <v>1.06</v>
      </c>
      <c r="H18" s="19">
        <v>36.53</v>
      </c>
      <c r="I18" s="24">
        <v>0.0298844093600226</v>
      </c>
      <c r="J18" s="25"/>
    </row>
    <row r="19" s="1" customFormat="1" ht="21.95" customHeight="1" spans="2:10">
      <c r="B19" s="14">
        <v>16</v>
      </c>
      <c r="C19" s="15" t="s">
        <v>1056</v>
      </c>
      <c r="D19" s="16" t="s">
        <v>1057</v>
      </c>
      <c r="E19" s="17">
        <v>45421</v>
      </c>
      <c r="F19" s="18">
        <v>79.75</v>
      </c>
      <c r="G19" s="16">
        <v>2.39</v>
      </c>
      <c r="H19" s="19">
        <v>82.14</v>
      </c>
      <c r="I19" s="24">
        <v>0.0299686520376176</v>
      </c>
      <c r="J19" s="25"/>
    </row>
    <row r="20" s="1" customFormat="1" ht="21.95" customHeight="1" spans="2:10">
      <c r="B20" s="14">
        <v>17</v>
      </c>
      <c r="C20" s="15" t="s">
        <v>1058</v>
      </c>
      <c r="D20" s="16" t="s">
        <v>1059</v>
      </c>
      <c r="E20" s="17">
        <v>45421</v>
      </c>
      <c r="F20" s="18">
        <v>46.97</v>
      </c>
      <c r="G20" s="16">
        <v>1.41</v>
      </c>
      <c r="H20" s="19">
        <v>48.38</v>
      </c>
      <c r="I20" s="24">
        <v>0.0300191611667021</v>
      </c>
      <c r="J20" s="25"/>
    </row>
    <row r="21" s="1" customFormat="1" ht="21.95" customHeight="1" spans="2:10">
      <c r="B21" s="14">
        <v>18</v>
      </c>
      <c r="C21" s="15" t="s">
        <v>1060</v>
      </c>
      <c r="D21" s="16" t="s">
        <v>1061</v>
      </c>
      <c r="E21" s="17">
        <v>45421</v>
      </c>
      <c r="F21" s="18">
        <v>40.34</v>
      </c>
      <c r="G21" s="16">
        <v>1.21</v>
      </c>
      <c r="H21" s="19">
        <v>41.55</v>
      </c>
      <c r="I21" s="24">
        <v>0.0299950421417947</v>
      </c>
      <c r="J21" s="25"/>
    </row>
    <row r="22" s="1" customFormat="1" ht="21.95" customHeight="1" spans="2:10">
      <c r="B22" s="14">
        <v>19</v>
      </c>
      <c r="C22" s="15" t="s">
        <v>1062</v>
      </c>
      <c r="D22" s="16" t="s">
        <v>1063</v>
      </c>
      <c r="E22" s="17">
        <v>45421</v>
      </c>
      <c r="F22" s="18">
        <v>46.64</v>
      </c>
      <c r="G22" s="16">
        <v>1.4</v>
      </c>
      <c r="H22" s="19">
        <v>48.04</v>
      </c>
      <c r="I22" s="24">
        <v>0.0300171526586621</v>
      </c>
      <c r="J22" s="25"/>
    </row>
    <row r="23" s="1" customFormat="1" ht="21.95" customHeight="1" spans="2:10">
      <c r="B23" s="14">
        <v>20</v>
      </c>
      <c r="C23" s="15" t="s">
        <v>1064</v>
      </c>
      <c r="D23" s="16" t="s">
        <v>1065</v>
      </c>
      <c r="E23" s="17">
        <v>45421</v>
      </c>
      <c r="F23" s="18">
        <v>3.84</v>
      </c>
      <c r="G23" s="16">
        <v>0.12</v>
      </c>
      <c r="H23" s="19">
        <v>3.96</v>
      </c>
      <c r="I23" s="24">
        <v>0.03125</v>
      </c>
      <c r="J23" s="25"/>
    </row>
    <row r="24" s="1" customFormat="1" ht="21.95" customHeight="1" spans="2:10">
      <c r="B24" s="14">
        <v>21</v>
      </c>
      <c r="C24" s="15" t="s">
        <v>1066</v>
      </c>
      <c r="D24" s="16" t="s">
        <v>1067</v>
      </c>
      <c r="E24" s="17">
        <v>45421</v>
      </c>
      <c r="F24" s="18">
        <v>0.59</v>
      </c>
      <c r="G24" s="16">
        <v>0.02</v>
      </c>
      <c r="H24" s="19">
        <v>0.61</v>
      </c>
      <c r="I24" s="24">
        <v>0.0338983050847458</v>
      </c>
      <c r="J24" s="25"/>
    </row>
    <row r="25" s="1" customFormat="1" ht="21.95" customHeight="1" spans="2:10">
      <c r="B25" s="14">
        <v>22</v>
      </c>
      <c r="C25" s="15" t="s">
        <v>1068</v>
      </c>
      <c r="D25" s="16" t="s">
        <v>1069</v>
      </c>
      <c r="E25" s="17">
        <v>45421</v>
      </c>
      <c r="F25" s="18">
        <v>14.68</v>
      </c>
      <c r="G25" s="16">
        <v>0.44</v>
      </c>
      <c r="H25" s="19">
        <v>15.12</v>
      </c>
      <c r="I25" s="24">
        <v>0.0299727520435967</v>
      </c>
      <c r="J25" s="25"/>
    </row>
    <row r="26" s="1" customFormat="1" ht="21.95" customHeight="1" spans="2:10">
      <c r="B26" s="14">
        <v>23</v>
      </c>
      <c r="C26" s="15" t="s">
        <v>1027</v>
      </c>
      <c r="D26" s="16" t="s">
        <v>1070</v>
      </c>
      <c r="E26" s="17">
        <v>45421</v>
      </c>
      <c r="F26" s="18">
        <v>124.29</v>
      </c>
      <c r="G26" s="16">
        <v>3.73</v>
      </c>
      <c r="H26" s="19">
        <v>128.02</v>
      </c>
      <c r="I26" s="24">
        <v>0.0300104594094457</v>
      </c>
      <c r="J26" s="25"/>
    </row>
    <row r="27" s="1" customFormat="1" ht="21.95" customHeight="1" spans="2:10">
      <c r="B27" s="14">
        <v>24</v>
      </c>
      <c r="C27" s="15" t="s">
        <v>1071</v>
      </c>
      <c r="D27" s="16" t="s">
        <v>1072</v>
      </c>
      <c r="E27" s="17">
        <v>45421</v>
      </c>
      <c r="F27" s="18">
        <v>6.46</v>
      </c>
      <c r="G27" s="16">
        <v>0.19</v>
      </c>
      <c r="H27" s="19">
        <v>6.65</v>
      </c>
      <c r="I27" s="24">
        <v>0.0294117647058824</v>
      </c>
      <c r="J27" s="25"/>
    </row>
    <row r="28" s="1" customFormat="1" ht="21.95" customHeight="1" spans="2:10">
      <c r="B28" s="14">
        <v>25</v>
      </c>
      <c r="C28" s="15" t="s">
        <v>1073</v>
      </c>
      <c r="D28" s="16" t="s">
        <v>1074</v>
      </c>
      <c r="E28" s="17">
        <v>45421</v>
      </c>
      <c r="F28" s="18">
        <v>7.19</v>
      </c>
      <c r="G28" s="16">
        <v>0.22</v>
      </c>
      <c r="H28" s="19">
        <v>7.41</v>
      </c>
      <c r="I28" s="24">
        <v>0.0305980528511822</v>
      </c>
      <c r="J28" s="25"/>
    </row>
    <row r="29" s="1" customFormat="1" ht="21.95" customHeight="1" spans="2:10">
      <c r="B29" s="14">
        <v>26</v>
      </c>
      <c r="C29" s="15" t="s">
        <v>1029</v>
      </c>
      <c r="D29" s="16" t="s">
        <v>1075</v>
      </c>
      <c r="E29" s="17">
        <v>45421</v>
      </c>
      <c r="F29" s="18">
        <v>13.71</v>
      </c>
      <c r="G29" s="16">
        <v>0.41</v>
      </c>
      <c r="H29" s="19">
        <v>14.12</v>
      </c>
      <c r="I29" s="24">
        <v>0.0299051787016776</v>
      </c>
      <c r="J29" s="25"/>
    </row>
    <row r="30" s="1" customFormat="1" ht="21.95" customHeight="1" spans="2:10">
      <c r="B30" s="14">
        <v>27</v>
      </c>
      <c r="C30" s="15" t="s">
        <v>1031</v>
      </c>
      <c r="D30" s="16" t="s">
        <v>1076</v>
      </c>
      <c r="E30" s="17">
        <v>45421</v>
      </c>
      <c r="F30" s="18">
        <v>70.24</v>
      </c>
      <c r="G30" s="16">
        <v>2.11</v>
      </c>
      <c r="H30" s="19">
        <v>72.35</v>
      </c>
      <c r="I30" s="24">
        <v>0.0300398633257403</v>
      </c>
      <c r="J30" s="25"/>
    </row>
    <row r="31" s="1" customFormat="1" ht="21.95" customHeight="1" spans="2:10">
      <c r="B31" s="14">
        <v>28</v>
      </c>
      <c r="C31" s="15" t="s">
        <v>1033</v>
      </c>
      <c r="D31" s="16" t="s">
        <v>1077</v>
      </c>
      <c r="E31" s="17">
        <v>45421</v>
      </c>
      <c r="F31" s="18">
        <v>4.34</v>
      </c>
      <c r="G31" s="16">
        <v>0.13</v>
      </c>
      <c r="H31" s="19">
        <v>4.47</v>
      </c>
      <c r="I31" s="24">
        <v>0.0299539170506912</v>
      </c>
      <c r="J31" s="25"/>
    </row>
    <row r="32" s="1" customFormat="1" ht="21.95" customHeight="1" spans="2:10">
      <c r="B32" s="14">
        <v>29</v>
      </c>
      <c r="C32" s="15" t="s">
        <v>1035</v>
      </c>
      <c r="D32" s="16" t="s">
        <v>1078</v>
      </c>
      <c r="E32" s="17">
        <v>45421</v>
      </c>
      <c r="F32" s="18">
        <v>66.9</v>
      </c>
      <c r="G32" s="16">
        <v>2.01</v>
      </c>
      <c r="H32" s="19">
        <v>68.91</v>
      </c>
      <c r="I32" s="24">
        <v>0.0300448430493273</v>
      </c>
      <c r="J32" s="25"/>
    </row>
    <row r="33" s="1" customFormat="1" ht="21.95" customHeight="1" spans="2:10">
      <c r="B33" s="14">
        <v>30</v>
      </c>
      <c r="C33" s="15" t="s">
        <v>1079</v>
      </c>
      <c r="D33" s="16" t="s">
        <v>1080</v>
      </c>
      <c r="E33" s="17">
        <v>45421</v>
      </c>
      <c r="F33" s="18">
        <v>0.94</v>
      </c>
      <c r="G33" s="16">
        <v>0.03</v>
      </c>
      <c r="H33" s="19">
        <v>0.97</v>
      </c>
      <c r="I33" s="24">
        <v>0.0319148936170213</v>
      </c>
      <c r="J33" s="25"/>
    </row>
    <row r="34" s="1" customFormat="1" ht="21.95" customHeight="1" spans="2:10">
      <c r="B34" s="14">
        <v>31</v>
      </c>
      <c r="C34" s="15" t="s">
        <v>1039</v>
      </c>
      <c r="D34" s="16" t="s">
        <v>1081</v>
      </c>
      <c r="E34" s="17">
        <v>45421</v>
      </c>
      <c r="F34" s="18">
        <v>0.55</v>
      </c>
      <c r="G34" s="16">
        <v>0.02</v>
      </c>
      <c r="H34" s="19">
        <v>0.57</v>
      </c>
      <c r="I34" s="24">
        <v>0.03</v>
      </c>
      <c r="J34" s="25"/>
    </row>
    <row r="35" s="1" customFormat="1" ht="21.95" customHeight="1" spans="2:10">
      <c r="B35" s="14">
        <v>32</v>
      </c>
      <c r="C35" s="15" t="s">
        <v>1042</v>
      </c>
      <c r="D35" s="16" t="s">
        <v>1082</v>
      </c>
      <c r="E35" s="17">
        <v>45421</v>
      </c>
      <c r="F35" s="18">
        <v>1.47</v>
      </c>
      <c r="G35" s="16">
        <v>0.04</v>
      </c>
      <c r="H35" s="19">
        <v>1.51</v>
      </c>
      <c r="I35" s="24">
        <v>0.0272108843537415</v>
      </c>
      <c r="J35" s="25"/>
    </row>
    <row r="36" s="1" customFormat="1" ht="21.95" customHeight="1" spans="2:10">
      <c r="B36" s="14">
        <v>33</v>
      </c>
      <c r="C36" s="15" t="s">
        <v>1044</v>
      </c>
      <c r="D36" s="16" t="s">
        <v>1083</v>
      </c>
      <c r="E36" s="17">
        <v>45421</v>
      </c>
      <c r="F36" s="18">
        <v>26.03</v>
      </c>
      <c r="G36" s="16">
        <v>0.78</v>
      </c>
      <c r="H36" s="19">
        <v>26.81</v>
      </c>
      <c r="I36" s="24">
        <v>0.0299654245101806</v>
      </c>
      <c r="J36" s="25"/>
    </row>
    <row r="37" s="1" customFormat="1" ht="21.95" customHeight="1" spans="2:10">
      <c r="B37" s="14">
        <v>34</v>
      </c>
      <c r="C37" s="15" t="s">
        <v>1046</v>
      </c>
      <c r="D37" s="16" t="s">
        <v>1084</v>
      </c>
      <c r="E37" s="17">
        <v>45421</v>
      </c>
      <c r="F37" s="18">
        <v>148.82</v>
      </c>
      <c r="G37" s="16">
        <v>4.46</v>
      </c>
      <c r="H37" s="19">
        <v>153.28</v>
      </c>
      <c r="I37" s="24">
        <v>0.0299690901760516</v>
      </c>
      <c r="J37" s="25"/>
    </row>
    <row r="38" s="1" customFormat="1" ht="21.95" customHeight="1" spans="2:10">
      <c r="B38" s="14">
        <v>35</v>
      </c>
      <c r="C38" s="15" t="s">
        <v>1048</v>
      </c>
      <c r="D38" s="16" t="s">
        <v>1085</v>
      </c>
      <c r="E38" s="17">
        <v>45421</v>
      </c>
      <c r="F38" s="18">
        <v>17.78</v>
      </c>
      <c r="G38" s="16">
        <v>0.53</v>
      </c>
      <c r="H38" s="19">
        <v>18.31</v>
      </c>
      <c r="I38" s="24">
        <v>0.0298087739032621</v>
      </c>
      <c r="J38" s="25"/>
    </row>
    <row r="39" s="1" customFormat="1" ht="21.95" customHeight="1" spans="2:10">
      <c r="B39" s="14">
        <v>36</v>
      </c>
      <c r="C39" s="15" t="s">
        <v>1050</v>
      </c>
      <c r="D39" s="16" t="s">
        <v>1086</v>
      </c>
      <c r="E39" s="17">
        <v>45421</v>
      </c>
      <c r="F39" s="18">
        <v>282.49</v>
      </c>
      <c r="G39" s="16">
        <v>8.47</v>
      </c>
      <c r="H39" s="19">
        <v>290.96</v>
      </c>
      <c r="I39" s="24">
        <v>0.0299833622429113</v>
      </c>
      <c r="J39" s="25"/>
    </row>
    <row r="40" s="1" customFormat="1" ht="21.95" customHeight="1" spans="2:10">
      <c r="B40" s="14">
        <v>37</v>
      </c>
      <c r="C40" s="15" t="s">
        <v>1060</v>
      </c>
      <c r="D40" s="16" t="s">
        <v>1087</v>
      </c>
      <c r="E40" s="17">
        <v>45421</v>
      </c>
      <c r="F40" s="18">
        <v>26.25</v>
      </c>
      <c r="G40" s="16">
        <v>0.79</v>
      </c>
      <c r="H40" s="19">
        <v>27.04</v>
      </c>
      <c r="I40" s="24">
        <v>0.0300952380952381</v>
      </c>
      <c r="J40" s="25"/>
    </row>
    <row r="41" s="1" customFormat="1" ht="21.95" customHeight="1" spans="2:10">
      <c r="B41" s="14">
        <v>38</v>
      </c>
      <c r="C41" s="15" t="s">
        <v>1062</v>
      </c>
      <c r="D41" s="16" t="s">
        <v>1088</v>
      </c>
      <c r="E41" s="17">
        <v>45421</v>
      </c>
      <c r="F41" s="18">
        <v>46.61</v>
      </c>
      <c r="G41" s="16">
        <v>1.4</v>
      </c>
      <c r="H41" s="19">
        <v>48.01</v>
      </c>
      <c r="I41" s="24">
        <v>0.0300364728599013</v>
      </c>
      <c r="J41" s="25"/>
    </row>
    <row r="42" s="1" customFormat="1" ht="21.95" customHeight="1" spans="2:10">
      <c r="B42" s="14">
        <v>39</v>
      </c>
      <c r="C42" s="15" t="s">
        <v>1064</v>
      </c>
      <c r="D42" s="16" t="s">
        <v>1089</v>
      </c>
      <c r="E42" s="17">
        <v>45421</v>
      </c>
      <c r="F42" s="18">
        <v>12.07</v>
      </c>
      <c r="G42" s="16">
        <v>0.36</v>
      </c>
      <c r="H42" s="19">
        <v>12.43</v>
      </c>
      <c r="I42" s="24">
        <v>0.0298260149130075</v>
      </c>
      <c r="J42" s="25"/>
    </row>
    <row r="43" s="1" customFormat="1" ht="21.95" customHeight="1" spans="2:10">
      <c r="B43" s="14">
        <v>40</v>
      </c>
      <c r="C43" s="15" t="s">
        <v>1066</v>
      </c>
      <c r="D43" s="16" t="s">
        <v>1090</v>
      </c>
      <c r="E43" s="17">
        <v>45421</v>
      </c>
      <c r="F43" s="18">
        <v>26.23</v>
      </c>
      <c r="G43" s="16">
        <v>0.79</v>
      </c>
      <c r="H43" s="19">
        <v>27.02</v>
      </c>
      <c r="I43" s="24">
        <v>0.0301181852840259</v>
      </c>
      <c r="J43" s="25"/>
    </row>
    <row r="44" s="1" customFormat="1" ht="21.95" customHeight="1" spans="2:10">
      <c r="B44" s="14">
        <v>41</v>
      </c>
      <c r="C44" s="15" t="s">
        <v>1027</v>
      </c>
      <c r="D44" s="16" t="s">
        <v>1091</v>
      </c>
      <c r="E44" s="17">
        <v>45421</v>
      </c>
      <c r="F44" s="18">
        <v>309.49</v>
      </c>
      <c r="G44" s="16">
        <v>9.28</v>
      </c>
      <c r="H44" s="19">
        <v>318.77</v>
      </c>
      <c r="I44" s="24">
        <v>0.029984813725807</v>
      </c>
      <c r="J44" s="25"/>
    </row>
    <row r="45" s="1" customFormat="1" ht="21.95" customHeight="1" spans="2:10">
      <c r="B45" s="14">
        <v>42</v>
      </c>
      <c r="C45" s="15" t="s">
        <v>1071</v>
      </c>
      <c r="D45" s="16" t="s">
        <v>1092</v>
      </c>
      <c r="E45" s="17">
        <v>45421</v>
      </c>
      <c r="F45" s="18">
        <v>6.46</v>
      </c>
      <c r="G45" s="16">
        <v>0.19</v>
      </c>
      <c r="H45" s="19">
        <v>6.65</v>
      </c>
      <c r="I45" s="24">
        <v>0.0294117647058824</v>
      </c>
      <c r="J45" s="25"/>
    </row>
    <row r="46" s="1" customFormat="1" ht="21.95" customHeight="1" spans="2:10">
      <c r="B46" s="14">
        <v>43</v>
      </c>
      <c r="C46" s="15" t="s">
        <v>1035</v>
      </c>
      <c r="D46" s="16" t="s">
        <v>1093</v>
      </c>
      <c r="E46" s="17">
        <v>45421</v>
      </c>
      <c r="F46" s="18">
        <v>21.15</v>
      </c>
      <c r="G46" s="16">
        <v>0.63</v>
      </c>
      <c r="H46" s="19">
        <v>21.78</v>
      </c>
      <c r="I46" s="24">
        <v>0.0297872340425532</v>
      </c>
      <c r="J46" s="25"/>
    </row>
    <row r="47" s="1" customFormat="1" ht="21.95" customHeight="1" spans="2:10">
      <c r="B47" s="14">
        <v>44</v>
      </c>
      <c r="C47" s="15" t="s">
        <v>1079</v>
      </c>
      <c r="D47" s="16" t="s">
        <v>1094</v>
      </c>
      <c r="E47" s="17">
        <v>45421</v>
      </c>
      <c r="F47" s="18">
        <v>25.66</v>
      </c>
      <c r="G47" s="16">
        <v>0.77</v>
      </c>
      <c r="H47" s="19">
        <v>26.43</v>
      </c>
      <c r="I47" s="24">
        <v>0.0300077942322681</v>
      </c>
      <c r="J47" s="25"/>
    </row>
    <row r="48" s="1" customFormat="1" ht="21.95" customHeight="1" spans="2:10">
      <c r="B48" s="14">
        <v>45</v>
      </c>
      <c r="C48" s="15" t="s">
        <v>1039</v>
      </c>
      <c r="D48" s="16" t="s">
        <v>1095</v>
      </c>
      <c r="E48" s="17">
        <v>45421</v>
      </c>
      <c r="F48" s="18">
        <v>0.54</v>
      </c>
      <c r="G48" s="16">
        <v>0.02</v>
      </c>
      <c r="H48" s="19">
        <v>0.56</v>
      </c>
      <c r="I48" s="24">
        <v>0.03</v>
      </c>
      <c r="J48" s="25"/>
    </row>
    <row r="49" s="1" customFormat="1" ht="21.95" customHeight="1" spans="2:10">
      <c r="B49" s="14">
        <v>46</v>
      </c>
      <c r="C49" s="15" t="s">
        <v>1042</v>
      </c>
      <c r="D49" s="16" t="s">
        <v>1096</v>
      </c>
      <c r="E49" s="17">
        <v>45421</v>
      </c>
      <c r="F49" s="18">
        <v>2.96</v>
      </c>
      <c r="G49" s="16">
        <v>0.09</v>
      </c>
      <c r="H49" s="19">
        <v>3.05</v>
      </c>
      <c r="I49" s="24">
        <v>0.0304054054054054</v>
      </c>
      <c r="J49" s="25"/>
    </row>
    <row r="50" s="1" customFormat="1" ht="21.95" customHeight="1" spans="2:10">
      <c r="B50" s="14">
        <v>47</v>
      </c>
      <c r="C50" s="15" t="s">
        <v>1046</v>
      </c>
      <c r="D50" s="16" t="s">
        <v>1097</v>
      </c>
      <c r="E50" s="17">
        <v>45421</v>
      </c>
      <c r="F50" s="18">
        <v>151.37</v>
      </c>
      <c r="G50" s="16">
        <v>4.54</v>
      </c>
      <c r="H50" s="19">
        <v>155.91</v>
      </c>
      <c r="I50" s="24">
        <v>0.0299927330382506</v>
      </c>
      <c r="J50" s="25"/>
    </row>
    <row r="51" s="1" customFormat="1" ht="21.95" customHeight="1" spans="2:10">
      <c r="B51" s="14">
        <v>48</v>
      </c>
      <c r="C51" s="15" t="s">
        <v>1048</v>
      </c>
      <c r="D51" s="16" t="s">
        <v>1098</v>
      </c>
      <c r="E51" s="17">
        <v>45421</v>
      </c>
      <c r="F51" s="18">
        <v>36.58</v>
      </c>
      <c r="G51" s="16">
        <v>1.1</v>
      </c>
      <c r="H51" s="19">
        <v>37.68</v>
      </c>
      <c r="I51" s="24">
        <v>0.0300710770913067</v>
      </c>
      <c r="J51" s="25"/>
    </row>
    <row r="52" s="1" customFormat="1" ht="21.95" customHeight="1" spans="2:10">
      <c r="B52" s="14">
        <v>49</v>
      </c>
      <c r="C52" s="15" t="s">
        <v>1099</v>
      </c>
      <c r="D52" s="16" t="s">
        <v>1100</v>
      </c>
      <c r="E52" s="17">
        <v>45421</v>
      </c>
      <c r="F52" s="18">
        <v>3.75</v>
      </c>
      <c r="G52" s="16">
        <v>0.11</v>
      </c>
      <c r="H52" s="19">
        <v>3.86</v>
      </c>
      <c r="I52" s="24">
        <v>0.0293333333333333</v>
      </c>
      <c r="J52" s="25"/>
    </row>
    <row r="53" s="1" customFormat="1" ht="21.95" customHeight="1" spans="2:10">
      <c r="B53" s="14">
        <v>50</v>
      </c>
      <c r="C53" s="15" t="s">
        <v>1050</v>
      </c>
      <c r="D53" s="16" t="s">
        <v>1101</v>
      </c>
      <c r="E53" s="17">
        <v>45421</v>
      </c>
      <c r="F53" s="18">
        <v>42.2</v>
      </c>
      <c r="G53" s="16">
        <v>1.27</v>
      </c>
      <c r="H53" s="19">
        <v>43.47</v>
      </c>
      <c r="I53" s="24">
        <v>0.0300947867298578</v>
      </c>
      <c r="J53" s="25"/>
    </row>
    <row r="54" s="1" customFormat="1" ht="21.95" customHeight="1" spans="2:10">
      <c r="B54" s="14">
        <v>51</v>
      </c>
      <c r="C54" s="15" t="s">
        <v>1054</v>
      </c>
      <c r="D54" s="16" t="s">
        <v>1102</v>
      </c>
      <c r="E54" s="17">
        <v>45421</v>
      </c>
      <c r="F54" s="18">
        <v>1.91</v>
      </c>
      <c r="G54" s="16">
        <v>0.06</v>
      </c>
      <c r="H54" s="19">
        <v>1.97</v>
      </c>
      <c r="I54" s="24">
        <v>0.031413612565445</v>
      </c>
      <c r="J54" s="25"/>
    </row>
    <row r="55" s="1" customFormat="1" ht="21.95" customHeight="1" spans="2:10">
      <c r="B55" s="14">
        <v>52</v>
      </c>
      <c r="C55" s="15" t="s">
        <v>1060</v>
      </c>
      <c r="D55" s="16" t="s">
        <v>1103</v>
      </c>
      <c r="E55" s="17">
        <v>45421</v>
      </c>
      <c r="F55" s="18">
        <v>70.43</v>
      </c>
      <c r="G55" s="16">
        <v>2.11</v>
      </c>
      <c r="H55" s="19">
        <v>72.54</v>
      </c>
      <c r="I55" s="24">
        <v>0.0299588243646173</v>
      </c>
      <c r="J55" s="25"/>
    </row>
    <row r="56" s="1" customFormat="1" ht="21.95" customHeight="1" spans="2:10">
      <c r="B56" s="14">
        <v>53</v>
      </c>
      <c r="C56" s="15" t="s">
        <v>1062</v>
      </c>
      <c r="D56" s="16" t="s">
        <v>1104</v>
      </c>
      <c r="E56" s="17">
        <v>45421</v>
      </c>
      <c r="F56" s="18">
        <v>12.47</v>
      </c>
      <c r="G56" s="16">
        <v>0.37</v>
      </c>
      <c r="H56" s="19">
        <v>12.84</v>
      </c>
      <c r="I56" s="24">
        <v>0.0296712109061748</v>
      </c>
      <c r="J56" s="25"/>
    </row>
    <row r="57" s="1" customFormat="1" ht="21.95" customHeight="1" spans="2:10">
      <c r="B57" s="14">
        <v>54</v>
      </c>
      <c r="C57" s="15" t="s">
        <v>1064</v>
      </c>
      <c r="D57" s="16" t="s">
        <v>1105</v>
      </c>
      <c r="E57" s="17">
        <v>45421</v>
      </c>
      <c r="F57" s="18">
        <v>4.17</v>
      </c>
      <c r="G57" s="16">
        <v>0.12</v>
      </c>
      <c r="H57" s="19">
        <v>4.29</v>
      </c>
      <c r="I57" s="24">
        <v>0.0287769784172662</v>
      </c>
      <c r="J57" s="25"/>
    </row>
    <row r="58" s="1" customFormat="1" ht="21.95" customHeight="1" spans="2:10">
      <c r="B58" s="14">
        <v>55</v>
      </c>
      <c r="C58" s="15" t="s">
        <v>1066</v>
      </c>
      <c r="D58" s="16" t="s">
        <v>1106</v>
      </c>
      <c r="E58" s="17">
        <v>45421</v>
      </c>
      <c r="F58" s="18">
        <v>19.33</v>
      </c>
      <c r="G58" s="16">
        <v>0.58</v>
      </c>
      <c r="H58" s="19">
        <v>19.91</v>
      </c>
      <c r="I58" s="24">
        <v>0.0300051733057424</v>
      </c>
      <c r="J58" s="25"/>
    </row>
    <row r="59" s="1" customFormat="1" ht="21.95" customHeight="1" spans="2:10">
      <c r="B59" s="14">
        <v>56</v>
      </c>
      <c r="C59" s="15" t="s">
        <v>1107</v>
      </c>
      <c r="D59" s="16" t="s">
        <v>1108</v>
      </c>
      <c r="E59" s="17">
        <v>45421</v>
      </c>
      <c r="F59" s="18">
        <v>13.83</v>
      </c>
      <c r="G59" s="16">
        <v>0.42</v>
      </c>
      <c r="H59" s="19">
        <v>14.25</v>
      </c>
      <c r="I59" s="24">
        <v>0.0303687635574837</v>
      </c>
      <c r="J59" s="25"/>
    </row>
    <row r="60" s="1" customFormat="1" ht="21.95" customHeight="1" spans="2:10">
      <c r="B60" s="14">
        <v>57</v>
      </c>
      <c r="C60" s="15" t="s">
        <v>1027</v>
      </c>
      <c r="D60" s="16" t="s">
        <v>1109</v>
      </c>
      <c r="E60" s="17">
        <v>45421</v>
      </c>
      <c r="F60" s="18">
        <v>186.03</v>
      </c>
      <c r="G60" s="16">
        <v>5.58</v>
      </c>
      <c r="H60" s="19">
        <v>191.61</v>
      </c>
      <c r="I60" s="24">
        <v>0.0299951620706338</v>
      </c>
      <c r="J60" s="25"/>
    </row>
    <row r="61" s="1" customFormat="1" ht="21.95" customHeight="1" spans="2:10">
      <c r="B61" s="14">
        <v>58</v>
      </c>
      <c r="C61" s="15" t="s">
        <v>1071</v>
      </c>
      <c r="D61" s="16" t="s">
        <v>1110</v>
      </c>
      <c r="E61" s="17">
        <v>45421</v>
      </c>
      <c r="F61" s="18">
        <v>45.19</v>
      </c>
      <c r="G61" s="16">
        <v>1.36</v>
      </c>
      <c r="H61" s="19">
        <v>46.55</v>
      </c>
      <c r="I61" s="24">
        <v>0.0300951537950874</v>
      </c>
      <c r="J61" s="25"/>
    </row>
    <row r="62" s="1" customFormat="1" ht="21.95" customHeight="1" spans="2:10">
      <c r="B62" s="14">
        <v>59</v>
      </c>
      <c r="C62" s="15" t="s">
        <v>1031</v>
      </c>
      <c r="D62" s="16" t="s">
        <v>1111</v>
      </c>
      <c r="E62" s="17">
        <v>45421</v>
      </c>
      <c r="F62" s="18">
        <v>73.83</v>
      </c>
      <c r="G62" s="16">
        <v>2.22</v>
      </c>
      <c r="H62" s="19">
        <v>76.05</v>
      </c>
      <c r="I62" s="24">
        <v>0.0300690776107274</v>
      </c>
      <c r="J62" s="25"/>
    </row>
    <row r="63" s="1" customFormat="1" ht="21.95" customHeight="1" spans="2:10">
      <c r="B63" s="14">
        <v>60</v>
      </c>
      <c r="C63" s="15" t="s">
        <v>1112</v>
      </c>
      <c r="D63" s="16" t="s">
        <v>1113</v>
      </c>
      <c r="E63" s="17">
        <v>45421</v>
      </c>
      <c r="F63" s="18">
        <v>3.02</v>
      </c>
      <c r="G63" s="16">
        <v>0.09</v>
      </c>
      <c r="H63" s="19">
        <v>3.11</v>
      </c>
      <c r="I63" s="24">
        <v>0.0298013245033113</v>
      </c>
      <c r="J63" s="25"/>
    </row>
    <row r="64" s="1" customFormat="1" ht="21.95" customHeight="1" spans="2:10">
      <c r="B64" s="14">
        <v>61</v>
      </c>
      <c r="C64" s="15" t="s">
        <v>1114</v>
      </c>
      <c r="D64" s="16" t="s">
        <v>1115</v>
      </c>
      <c r="E64" s="17">
        <v>45421</v>
      </c>
      <c r="F64" s="18">
        <v>36.13</v>
      </c>
      <c r="G64" s="16">
        <v>1.08</v>
      </c>
      <c r="H64" s="19">
        <v>37.21</v>
      </c>
      <c r="I64" s="24">
        <v>0.0298920564627733</v>
      </c>
      <c r="J64" s="25"/>
    </row>
    <row r="65" s="1" customFormat="1" ht="21.95" customHeight="1" spans="2:10">
      <c r="B65" s="14">
        <v>62</v>
      </c>
      <c r="C65" s="15" t="s">
        <v>1035</v>
      </c>
      <c r="D65" s="16" t="s">
        <v>1116</v>
      </c>
      <c r="E65" s="17">
        <v>45421</v>
      </c>
      <c r="F65" s="18">
        <v>140.68</v>
      </c>
      <c r="G65" s="16">
        <v>4.22</v>
      </c>
      <c r="H65" s="19">
        <v>144.9</v>
      </c>
      <c r="I65" s="24">
        <v>0.0299971566676144</v>
      </c>
      <c r="J65" s="25"/>
    </row>
    <row r="66" s="1" customFormat="1" ht="21.95" customHeight="1" spans="2:10">
      <c r="B66" s="14">
        <v>63</v>
      </c>
      <c r="C66" s="15" t="s">
        <v>1079</v>
      </c>
      <c r="D66" s="16" t="s">
        <v>1117</v>
      </c>
      <c r="E66" s="17">
        <v>45421</v>
      </c>
      <c r="F66" s="18">
        <v>1.07</v>
      </c>
      <c r="G66" s="16">
        <v>0.03</v>
      </c>
      <c r="H66" s="19">
        <v>1.1</v>
      </c>
      <c r="I66" s="24">
        <v>0.0280373831775701</v>
      </c>
      <c r="J66" s="25"/>
    </row>
    <row r="67" s="1" customFormat="1" ht="21.95" customHeight="1" spans="2:10">
      <c r="B67" s="14">
        <v>64</v>
      </c>
      <c r="C67" s="15" t="s">
        <v>1039</v>
      </c>
      <c r="D67" s="16" t="s">
        <v>1118</v>
      </c>
      <c r="E67" s="17">
        <v>45421</v>
      </c>
      <c r="F67" s="18">
        <v>0.63</v>
      </c>
      <c r="G67" s="16">
        <v>0.02</v>
      </c>
      <c r="H67" s="19">
        <v>0.65</v>
      </c>
      <c r="I67" s="24">
        <v>0.0317460317460317</v>
      </c>
      <c r="J67" s="25"/>
    </row>
    <row r="68" s="1" customFormat="1" ht="21.95" customHeight="1" spans="2:10">
      <c r="B68" s="14">
        <v>65</v>
      </c>
      <c r="C68" s="15" t="s">
        <v>1042</v>
      </c>
      <c r="D68" s="16" t="s">
        <v>1119</v>
      </c>
      <c r="E68" s="17">
        <v>45421</v>
      </c>
      <c r="F68" s="18">
        <v>3.81</v>
      </c>
      <c r="G68" s="16">
        <v>0.11</v>
      </c>
      <c r="H68" s="19">
        <v>3.92</v>
      </c>
      <c r="I68" s="24">
        <v>0.0288713910761155</v>
      </c>
      <c r="J68" s="25"/>
    </row>
    <row r="69" s="1" customFormat="1" ht="21.95" customHeight="1" spans="2:10">
      <c r="B69" s="14">
        <v>66</v>
      </c>
      <c r="C69" s="15" t="s">
        <v>1048</v>
      </c>
      <c r="D69" s="16" t="s">
        <v>1120</v>
      </c>
      <c r="E69" s="17">
        <v>45421</v>
      </c>
      <c r="F69" s="18">
        <v>2.05</v>
      </c>
      <c r="G69" s="16">
        <v>0.06</v>
      </c>
      <c r="H69" s="19">
        <v>2.11</v>
      </c>
      <c r="I69" s="24">
        <v>0.0292682926829268</v>
      </c>
      <c r="J69" s="25"/>
    </row>
    <row r="70" s="1" customFormat="1" ht="21.95" customHeight="1" spans="2:10">
      <c r="B70" s="14">
        <v>67</v>
      </c>
      <c r="C70" s="15" t="s">
        <v>1099</v>
      </c>
      <c r="D70" s="16" t="s">
        <v>1121</v>
      </c>
      <c r="E70" s="17">
        <v>45421</v>
      </c>
      <c r="F70" s="18">
        <v>7.23</v>
      </c>
      <c r="G70" s="16">
        <v>0.22</v>
      </c>
      <c r="H70" s="19">
        <v>7.45</v>
      </c>
      <c r="I70" s="24">
        <v>0.0304287690179806</v>
      </c>
      <c r="J70" s="25"/>
    </row>
    <row r="71" s="1" customFormat="1" ht="21.95" customHeight="1" spans="2:10">
      <c r="B71" s="14">
        <v>68</v>
      </c>
      <c r="C71" s="15" t="s">
        <v>1050</v>
      </c>
      <c r="D71" s="16" t="s">
        <v>1122</v>
      </c>
      <c r="E71" s="17">
        <v>45421</v>
      </c>
      <c r="F71" s="18">
        <v>101.73</v>
      </c>
      <c r="G71" s="16">
        <v>3.05</v>
      </c>
      <c r="H71" s="19">
        <v>104.78</v>
      </c>
      <c r="I71" s="24">
        <v>0.0299813231101936</v>
      </c>
      <c r="J71" s="25"/>
    </row>
    <row r="72" s="1" customFormat="1" ht="21.95" customHeight="1" spans="2:10">
      <c r="B72" s="14">
        <v>69</v>
      </c>
      <c r="C72" s="15" t="s">
        <v>1054</v>
      </c>
      <c r="D72" s="16" t="s">
        <v>1123</v>
      </c>
      <c r="E72" s="17">
        <v>45421</v>
      </c>
      <c r="F72" s="18">
        <v>95.08</v>
      </c>
      <c r="G72" s="16">
        <v>2.85</v>
      </c>
      <c r="H72" s="19">
        <v>97.93</v>
      </c>
      <c r="I72" s="24">
        <v>0.0299747580984434</v>
      </c>
      <c r="J72" s="25"/>
    </row>
    <row r="73" s="1" customFormat="1" ht="21.95" customHeight="1" spans="2:10">
      <c r="B73" s="14">
        <v>70</v>
      </c>
      <c r="C73" s="15" t="s">
        <v>1060</v>
      </c>
      <c r="D73" s="16" t="s">
        <v>1124</v>
      </c>
      <c r="E73" s="17">
        <v>45421</v>
      </c>
      <c r="F73" s="18">
        <v>41.01</v>
      </c>
      <c r="G73" s="16">
        <v>1.23</v>
      </c>
      <c r="H73" s="19">
        <v>42.24</v>
      </c>
      <c r="I73" s="24">
        <v>0.0299926847110461</v>
      </c>
      <c r="J73" s="25"/>
    </row>
    <row r="74" s="1" customFormat="1" ht="21.95" customHeight="1" spans="2:10">
      <c r="B74" s="14">
        <v>71</v>
      </c>
      <c r="C74" s="15" t="s">
        <v>1066</v>
      </c>
      <c r="D74" s="16" t="s">
        <v>1125</v>
      </c>
      <c r="E74" s="17">
        <v>45421</v>
      </c>
      <c r="F74" s="18">
        <v>1.18</v>
      </c>
      <c r="G74" s="16">
        <v>0.04</v>
      </c>
      <c r="H74" s="19">
        <v>1.22</v>
      </c>
      <c r="I74" s="24">
        <v>0.0338983050847458</v>
      </c>
      <c r="J74" s="25"/>
    </row>
    <row r="75" s="1" customFormat="1" ht="21.95" customHeight="1" spans="2:10">
      <c r="B75" s="14">
        <v>72</v>
      </c>
      <c r="C75" s="15" t="s">
        <v>1027</v>
      </c>
      <c r="D75" s="16" t="s">
        <v>1126</v>
      </c>
      <c r="E75" s="17">
        <v>45421</v>
      </c>
      <c r="F75" s="18">
        <v>21.11</v>
      </c>
      <c r="G75" s="16">
        <v>0.63</v>
      </c>
      <c r="H75" s="19">
        <v>21.74</v>
      </c>
      <c r="I75" s="24">
        <v>0.0298436759829465</v>
      </c>
      <c r="J75" s="25"/>
    </row>
    <row r="76" s="1" customFormat="1" ht="21.95" customHeight="1" spans="2:10">
      <c r="B76" s="14">
        <v>73</v>
      </c>
      <c r="C76" s="15" t="s">
        <v>1073</v>
      </c>
      <c r="D76" s="16" t="s">
        <v>1127</v>
      </c>
      <c r="E76" s="17">
        <v>45421</v>
      </c>
      <c r="F76" s="18">
        <v>15.25</v>
      </c>
      <c r="G76" s="16">
        <v>0.46</v>
      </c>
      <c r="H76" s="19">
        <v>15.71</v>
      </c>
      <c r="I76" s="24">
        <v>0.0301639344262295</v>
      </c>
      <c r="J76" s="25"/>
    </row>
    <row r="77" s="1" customFormat="1" ht="21.95" customHeight="1" spans="2:10">
      <c r="B77" s="14">
        <v>74</v>
      </c>
      <c r="C77" s="15" t="s">
        <v>1128</v>
      </c>
      <c r="D77" s="16" t="s">
        <v>1129</v>
      </c>
      <c r="E77" s="17">
        <v>45421</v>
      </c>
      <c r="F77" s="18">
        <v>3.19</v>
      </c>
      <c r="G77" s="16">
        <v>0.1</v>
      </c>
      <c r="H77" s="19">
        <v>3.29</v>
      </c>
      <c r="I77" s="24">
        <v>0.0313479623824451</v>
      </c>
      <c r="J77" s="25"/>
    </row>
    <row r="78" s="1" customFormat="1" ht="21.95" customHeight="1" spans="2:10">
      <c r="B78" s="14">
        <v>75</v>
      </c>
      <c r="C78" s="15" t="s">
        <v>1060</v>
      </c>
      <c r="D78" s="16" t="s">
        <v>1130</v>
      </c>
      <c r="E78" s="17">
        <v>45421</v>
      </c>
      <c r="F78" s="18">
        <v>1.62</v>
      </c>
      <c r="G78" s="16">
        <v>0.05</v>
      </c>
      <c r="H78" s="19">
        <v>1.67</v>
      </c>
      <c r="I78" s="24">
        <v>0.0308641975308642</v>
      </c>
      <c r="J78" s="25"/>
    </row>
    <row r="79" s="1" customFormat="1" ht="21.95" customHeight="1" spans="2:10">
      <c r="B79" s="14">
        <v>76</v>
      </c>
      <c r="C79" s="15" t="s">
        <v>1027</v>
      </c>
      <c r="D79" s="16" t="s">
        <v>1131</v>
      </c>
      <c r="E79" s="17">
        <v>45421</v>
      </c>
      <c r="F79" s="18">
        <v>262.5</v>
      </c>
      <c r="G79" s="16">
        <v>7.87</v>
      </c>
      <c r="H79" s="19">
        <v>270.37</v>
      </c>
      <c r="I79" s="24">
        <v>0.0299809523809524</v>
      </c>
      <c r="J79" s="25"/>
    </row>
    <row r="80" s="1" customFormat="1" ht="21.95" customHeight="1" spans="2:10">
      <c r="B80" s="14">
        <v>77</v>
      </c>
      <c r="C80" s="15" t="s">
        <v>1071</v>
      </c>
      <c r="D80" s="16" t="s">
        <v>1132</v>
      </c>
      <c r="E80" s="17">
        <v>45421</v>
      </c>
      <c r="F80" s="18">
        <v>6.46</v>
      </c>
      <c r="G80" s="16">
        <v>0.19</v>
      </c>
      <c r="H80" s="19">
        <v>6.65</v>
      </c>
      <c r="I80" s="24">
        <v>0.0294117647058824</v>
      </c>
      <c r="J80" s="25"/>
    </row>
    <row r="81" s="1" customFormat="1" ht="21.95" customHeight="1" spans="2:10">
      <c r="B81" s="14">
        <v>78</v>
      </c>
      <c r="C81" s="15" t="s">
        <v>1031</v>
      </c>
      <c r="D81" s="16" t="s">
        <v>1133</v>
      </c>
      <c r="E81" s="17">
        <v>45421</v>
      </c>
      <c r="F81" s="18">
        <v>25.87</v>
      </c>
      <c r="G81" s="16">
        <v>0.78</v>
      </c>
      <c r="H81" s="19">
        <v>26.65</v>
      </c>
      <c r="I81" s="24">
        <v>0.0301507537688442</v>
      </c>
      <c r="J81" s="25"/>
    </row>
    <row r="82" s="1" customFormat="1" ht="21.95" customHeight="1" spans="2:10">
      <c r="B82" s="14">
        <v>79</v>
      </c>
      <c r="C82" s="15" t="s">
        <v>1035</v>
      </c>
      <c r="D82" s="16" t="s">
        <v>1134</v>
      </c>
      <c r="E82" s="17">
        <v>45421</v>
      </c>
      <c r="F82" s="18">
        <v>24.9</v>
      </c>
      <c r="G82" s="16">
        <v>0.75</v>
      </c>
      <c r="H82" s="19">
        <v>25.65</v>
      </c>
      <c r="I82" s="24">
        <v>0.0301204819277108</v>
      </c>
      <c r="J82" s="25"/>
    </row>
    <row r="83" s="1" customFormat="1" ht="21.95" customHeight="1" spans="2:10">
      <c r="B83" s="14">
        <v>80</v>
      </c>
      <c r="C83" s="15" t="s">
        <v>1079</v>
      </c>
      <c r="D83" s="16" t="s">
        <v>1135</v>
      </c>
      <c r="E83" s="17">
        <v>45421</v>
      </c>
      <c r="F83" s="18">
        <v>16.63</v>
      </c>
      <c r="G83" s="16">
        <v>0.5</v>
      </c>
      <c r="H83" s="19">
        <v>17.13</v>
      </c>
      <c r="I83" s="24">
        <v>0.0300661455201443</v>
      </c>
      <c r="J83" s="25"/>
    </row>
    <row r="84" s="1" customFormat="1" ht="21.95" customHeight="1" spans="2:10">
      <c r="B84" s="14">
        <v>81</v>
      </c>
      <c r="C84" s="15" t="s">
        <v>1039</v>
      </c>
      <c r="D84" s="16" t="s">
        <v>1136</v>
      </c>
      <c r="E84" s="17">
        <v>45421</v>
      </c>
      <c r="F84" s="18">
        <v>177.17</v>
      </c>
      <c r="G84" s="16">
        <v>5.31</v>
      </c>
      <c r="H84" s="19">
        <v>182.48</v>
      </c>
      <c r="I84" s="24">
        <v>0.0299712140881639</v>
      </c>
      <c r="J84" s="25"/>
    </row>
    <row r="85" s="1" customFormat="1" ht="21.95" customHeight="1" spans="2:10">
      <c r="B85" s="14">
        <v>82</v>
      </c>
      <c r="C85" s="15" t="s">
        <v>1042</v>
      </c>
      <c r="D85" s="16" t="s">
        <v>1137</v>
      </c>
      <c r="E85" s="17">
        <v>45421</v>
      </c>
      <c r="F85" s="18">
        <v>4.2</v>
      </c>
      <c r="G85" s="16">
        <v>0.13</v>
      </c>
      <c r="H85" s="19">
        <v>4.33</v>
      </c>
      <c r="I85" s="24">
        <v>0.030952380952381</v>
      </c>
      <c r="J85" s="25"/>
    </row>
    <row r="86" s="1" customFormat="1" ht="21.95" customHeight="1" spans="2:10">
      <c r="B86" s="14">
        <v>83</v>
      </c>
      <c r="C86" s="15" t="s">
        <v>1050</v>
      </c>
      <c r="D86" s="16" t="s">
        <v>1138</v>
      </c>
      <c r="E86" s="17">
        <v>45421</v>
      </c>
      <c r="F86" s="18">
        <v>42.4</v>
      </c>
      <c r="G86" s="16">
        <v>1.27</v>
      </c>
      <c r="H86" s="19">
        <v>43.67</v>
      </c>
      <c r="I86" s="24">
        <v>0.0299528301886792</v>
      </c>
      <c r="J86" s="25"/>
    </row>
    <row r="87" s="1" customFormat="1" ht="21.95" customHeight="1" spans="2:10">
      <c r="B87" s="14">
        <v>84</v>
      </c>
      <c r="C87" s="15" t="s">
        <v>1139</v>
      </c>
      <c r="D87" s="16" t="s">
        <v>1140</v>
      </c>
      <c r="E87" s="17">
        <v>45421</v>
      </c>
      <c r="F87" s="18">
        <v>27.17</v>
      </c>
      <c r="G87" s="16">
        <v>0.81</v>
      </c>
      <c r="H87" s="19">
        <v>27.98</v>
      </c>
      <c r="I87" s="24">
        <v>0.0298122929701877</v>
      </c>
      <c r="J87" s="25"/>
    </row>
    <row r="88" s="1" customFormat="1" ht="21.95" customHeight="1" spans="2:10">
      <c r="B88" s="14">
        <v>85</v>
      </c>
      <c r="C88" s="15" t="s">
        <v>1060</v>
      </c>
      <c r="D88" s="16" t="s">
        <v>1141</v>
      </c>
      <c r="E88" s="17">
        <v>45421</v>
      </c>
      <c r="F88" s="18">
        <v>97.5</v>
      </c>
      <c r="G88" s="16">
        <v>2.93</v>
      </c>
      <c r="H88" s="19">
        <v>100.43</v>
      </c>
      <c r="I88" s="24">
        <v>0.0300512820512821</v>
      </c>
      <c r="J88" s="25"/>
    </row>
    <row r="89" s="1" customFormat="1" ht="21.95" customHeight="1" spans="2:10">
      <c r="B89" s="14">
        <v>86</v>
      </c>
      <c r="C89" s="15" t="s">
        <v>1066</v>
      </c>
      <c r="D89" s="16" t="s">
        <v>1142</v>
      </c>
      <c r="E89" s="17">
        <v>45421</v>
      </c>
      <c r="F89" s="18">
        <v>3.55</v>
      </c>
      <c r="G89" s="16">
        <v>0.11</v>
      </c>
      <c r="H89" s="19">
        <v>3.66</v>
      </c>
      <c r="I89" s="24">
        <v>0.0309859154929577</v>
      </c>
      <c r="J89" s="25"/>
    </row>
    <row r="90" s="1" customFormat="1" ht="21.95" customHeight="1" spans="2:10">
      <c r="B90" s="14">
        <v>87</v>
      </c>
      <c r="C90" s="15" t="s">
        <v>1027</v>
      </c>
      <c r="D90" s="16" t="s">
        <v>1143</v>
      </c>
      <c r="E90" s="17">
        <v>45421</v>
      </c>
      <c r="F90" s="18">
        <v>55.47</v>
      </c>
      <c r="G90" s="16">
        <v>1.66</v>
      </c>
      <c r="H90" s="19">
        <v>57.13</v>
      </c>
      <c r="I90" s="24">
        <v>0.029926086172706</v>
      </c>
      <c r="J90" s="25"/>
    </row>
    <row r="91" s="1" customFormat="1" ht="21.95" customHeight="1" spans="2:10">
      <c r="B91" s="14">
        <v>88</v>
      </c>
      <c r="C91" s="15" t="s">
        <v>1071</v>
      </c>
      <c r="D91" s="16" t="s">
        <v>1144</v>
      </c>
      <c r="E91" s="17">
        <v>45421</v>
      </c>
      <c r="F91" s="18">
        <v>95.82</v>
      </c>
      <c r="G91" s="16">
        <v>2.87</v>
      </c>
      <c r="H91" s="19">
        <v>98.69</v>
      </c>
      <c r="I91" s="24">
        <v>0.0299519933208099</v>
      </c>
      <c r="J91" s="25"/>
    </row>
    <row r="92" s="1" customFormat="1" ht="21.95" customHeight="1" spans="2:10">
      <c r="B92" s="14">
        <v>89</v>
      </c>
      <c r="C92" s="15" t="s">
        <v>1031</v>
      </c>
      <c r="D92" s="16" t="s">
        <v>1145</v>
      </c>
      <c r="E92" s="17">
        <v>45421</v>
      </c>
      <c r="F92" s="18">
        <v>134.29</v>
      </c>
      <c r="G92" s="16">
        <v>4.03</v>
      </c>
      <c r="H92" s="19">
        <v>138.32</v>
      </c>
      <c r="I92" s="24">
        <v>0.0300096805421104</v>
      </c>
      <c r="J92" s="25"/>
    </row>
    <row r="93" s="1" customFormat="1" ht="21.95" customHeight="1" spans="2:10">
      <c r="B93" s="14">
        <v>90</v>
      </c>
      <c r="C93" s="15" t="s">
        <v>1035</v>
      </c>
      <c r="D93" s="16" t="s">
        <v>1146</v>
      </c>
      <c r="E93" s="17">
        <v>45421</v>
      </c>
      <c r="F93" s="18">
        <v>221.88</v>
      </c>
      <c r="G93" s="16">
        <v>6.66</v>
      </c>
      <c r="H93" s="19">
        <v>228.54</v>
      </c>
      <c r="I93" s="24">
        <v>0.0300162249864792</v>
      </c>
      <c r="J93" s="25"/>
    </row>
    <row r="94" s="1" customFormat="1" ht="21.95" customHeight="1" spans="2:10">
      <c r="B94" s="14">
        <v>91</v>
      </c>
      <c r="C94" s="15" t="s">
        <v>1050</v>
      </c>
      <c r="D94" s="16" t="s">
        <v>1147</v>
      </c>
      <c r="E94" s="17">
        <v>45421</v>
      </c>
      <c r="F94" s="18">
        <v>109.81</v>
      </c>
      <c r="G94" s="16">
        <v>3.29</v>
      </c>
      <c r="H94" s="19">
        <v>113.1</v>
      </c>
      <c r="I94" s="24">
        <v>0.0299608414534195</v>
      </c>
      <c r="J94" s="25"/>
    </row>
    <row r="95" s="1" customFormat="1" ht="21.95" customHeight="1" spans="2:10">
      <c r="B95" s="14">
        <v>92</v>
      </c>
      <c r="C95" s="15" t="s">
        <v>1139</v>
      </c>
      <c r="D95" s="16" t="s">
        <v>1148</v>
      </c>
      <c r="E95" s="17">
        <v>45421</v>
      </c>
      <c r="F95" s="18">
        <v>4.49</v>
      </c>
      <c r="G95" s="16">
        <v>0.13</v>
      </c>
      <c r="H95" s="19">
        <v>4.62</v>
      </c>
      <c r="I95" s="24">
        <v>0.0289532293986637</v>
      </c>
      <c r="J95" s="25"/>
    </row>
    <row r="96" s="1" customFormat="1" ht="21.95" customHeight="1" spans="2:10">
      <c r="B96" s="14">
        <v>93</v>
      </c>
      <c r="C96" s="15" t="s">
        <v>1054</v>
      </c>
      <c r="D96" s="16" t="s">
        <v>1149</v>
      </c>
      <c r="E96" s="17">
        <v>45421</v>
      </c>
      <c r="F96" s="18">
        <v>14.04</v>
      </c>
      <c r="G96" s="16">
        <v>0.42</v>
      </c>
      <c r="H96" s="19">
        <v>14.46</v>
      </c>
      <c r="I96" s="24">
        <v>0.0299145299145299</v>
      </c>
      <c r="J96" s="25"/>
    </row>
    <row r="97" s="1" customFormat="1" ht="21.95" customHeight="1" spans="2:10">
      <c r="B97" s="14">
        <v>94</v>
      </c>
      <c r="C97" s="15" t="s">
        <v>1066</v>
      </c>
      <c r="D97" s="16" t="s">
        <v>1150</v>
      </c>
      <c r="E97" s="17">
        <v>45421</v>
      </c>
      <c r="F97" s="18">
        <v>4.29</v>
      </c>
      <c r="G97" s="16">
        <v>0.13</v>
      </c>
      <c r="H97" s="19">
        <v>4.42</v>
      </c>
      <c r="I97" s="24">
        <v>0.0303030303030303</v>
      </c>
      <c r="J97" s="25"/>
    </row>
    <row r="98" s="1" customFormat="1" ht="21.95" customHeight="1" spans="2:10">
      <c r="B98" s="14">
        <v>95</v>
      </c>
      <c r="C98" s="15" t="s">
        <v>1027</v>
      </c>
      <c r="D98" s="16" t="s">
        <v>1151</v>
      </c>
      <c r="E98" s="17">
        <v>45421</v>
      </c>
      <c r="F98" s="18">
        <v>383.52</v>
      </c>
      <c r="G98" s="16">
        <v>11.51</v>
      </c>
      <c r="H98" s="19">
        <v>395.03</v>
      </c>
      <c r="I98" s="24">
        <v>0.0300114726741761</v>
      </c>
      <c r="J98" s="25"/>
    </row>
    <row r="99" s="1" customFormat="1" ht="21.95" customHeight="1" spans="2:10">
      <c r="B99" s="14">
        <v>96</v>
      </c>
      <c r="C99" s="15" t="s">
        <v>1073</v>
      </c>
      <c r="D99" s="16" t="s">
        <v>1152</v>
      </c>
      <c r="E99" s="17">
        <v>45421</v>
      </c>
      <c r="F99" s="18">
        <v>20.28</v>
      </c>
      <c r="G99" s="16">
        <v>0.61</v>
      </c>
      <c r="H99" s="19">
        <v>20.89</v>
      </c>
      <c r="I99" s="24">
        <v>0.0300788954635108</v>
      </c>
      <c r="J99" s="25"/>
    </row>
    <row r="100" s="1" customFormat="1" ht="21.95" customHeight="1" spans="2:10">
      <c r="B100" s="14">
        <v>97</v>
      </c>
      <c r="C100" s="15" t="s">
        <v>1079</v>
      </c>
      <c r="D100" s="16" t="s">
        <v>1153</v>
      </c>
      <c r="E100" s="17">
        <v>45421</v>
      </c>
      <c r="F100" s="18">
        <v>78.59</v>
      </c>
      <c r="G100" s="16">
        <v>2.36</v>
      </c>
      <c r="H100" s="19">
        <v>80.95</v>
      </c>
      <c r="I100" s="24">
        <v>0.0300292658098995</v>
      </c>
      <c r="J100" s="25"/>
    </row>
    <row r="101" s="1" customFormat="1" ht="21.95" customHeight="1" spans="2:10">
      <c r="B101" s="14">
        <v>98</v>
      </c>
      <c r="C101" s="15" t="s">
        <v>1039</v>
      </c>
      <c r="D101" s="16" t="s">
        <v>1154</v>
      </c>
      <c r="E101" s="17">
        <v>45421</v>
      </c>
      <c r="F101" s="18">
        <v>5.52</v>
      </c>
      <c r="G101" s="16">
        <v>0.17</v>
      </c>
      <c r="H101" s="19">
        <v>5.69</v>
      </c>
      <c r="I101" s="24">
        <v>0.0307971014492754</v>
      </c>
      <c r="J101" s="25"/>
    </row>
    <row r="102" s="1" customFormat="1" ht="21.95" customHeight="1" spans="2:10">
      <c r="B102" s="14">
        <v>99</v>
      </c>
      <c r="C102" s="15" t="s">
        <v>1042</v>
      </c>
      <c r="D102" s="16" t="s">
        <v>1155</v>
      </c>
      <c r="E102" s="17">
        <v>45421</v>
      </c>
      <c r="F102" s="18">
        <v>7.3</v>
      </c>
      <c r="G102" s="16">
        <v>0.22</v>
      </c>
      <c r="H102" s="19">
        <v>7.52</v>
      </c>
      <c r="I102" s="24">
        <v>0.0301369863013699</v>
      </c>
      <c r="J102" s="25"/>
    </row>
    <row r="103" s="1" customFormat="1" ht="21.95" customHeight="1" spans="2:10">
      <c r="B103" s="14">
        <v>100</v>
      </c>
      <c r="C103" s="15" t="s">
        <v>1128</v>
      </c>
      <c r="D103" s="16" t="s">
        <v>1156</v>
      </c>
      <c r="E103" s="17">
        <v>45421</v>
      </c>
      <c r="F103" s="18">
        <v>6.46</v>
      </c>
      <c r="G103" s="16">
        <v>0.19</v>
      </c>
      <c r="H103" s="19">
        <v>6.65</v>
      </c>
      <c r="I103" s="24">
        <v>0.0294117647058824</v>
      </c>
      <c r="J103" s="25"/>
    </row>
    <row r="104" s="1" customFormat="1" ht="21.95" customHeight="1" spans="2:10">
      <c r="B104" s="14">
        <v>101</v>
      </c>
      <c r="C104" s="15" t="s">
        <v>1048</v>
      </c>
      <c r="D104" s="16" t="s">
        <v>1157</v>
      </c>
      <c r="E104" s="17">
        <v>45421</v>
      </c>
      <c r="F104" s="18">
        <v>7.18</v>
      </c>
      <c r="G104" s="16">
        <v>0.22</v>
      </c>
      <c r="H104" s="19">
        <v>7.4</v>
      </c>
      <c r="I104" s="24">
        <v>0.0306406685236769</v>
      </c>
      <c r="J104" s="25"/>
    </row>
    <row r="105" s="1" customFormat="1" ht="21.95" customHeight="1" spans="2:10">
      <c r="B105" s="14">
        <v>102</v>
      </c>
      <c r="C105" s="15" t="s">
        <v>1050</v>
      </c>
      <c r="D105" s="16" t="s">
        <v>1158</v>
      </c>
      <c r="E105" s="17">
        <v>45421</v>
      </c>
      <c r="F105" s="18">
        <v>109.17</v>
      </c>
      <c r="G105" s="16">
        <v>3.28</v>
      </c>
      <c r="H105" s="19">
        <v>112.45</v>
      </c>
      <c r="I105" s="24">
        <v>0.0300448841256756</v>
      </c>
      <c r="J105" s="25"/>
    </row>
    <row r="106" s="1" customFormat="1" ht="21.95" customHeight="1" spans="2:10">
      <c r="B106" s="14">
        <v>103</v>
      </c>
      <c r="C106" s="15" t="s">
        <v>1159</v>
      </c>
      <c r="D106" s="16" t="s">
        <v>1160</v>
      </c>
      <c r="E106" s="17">
        <v>45421</v>
      </c>
      <c r="F106" s="18">
        <v>12.36</v>
      </c>
      <c r="G106" s="16">
        <v>0.37</v>
      </c>
      <c r="H106" s="19">
        <v>12.73</v>
      </c>
      <c r="I106" s="24">
        <v>0.0299352750809062</v>
      </c>
      <c r="J106" s="25"/>
    </row>
    <row r="107" s="1" customFormat="1" ht="21.95" customHeight="1" spans="2:10">
      <c r="B107" s="14">
        <v>104</v>
      </c>
      <c r="C107" s="15" t="s">
        <v>1060</v>
      </c>
      <c r="D107" s="16" t="s">
        <v>1161</v>
      </c>
      <c r="E107" s="17">
        <v>45421</v>
      </c>
      <c r="F107" s="18">
        <v>191.17</v>
      </c>
      <c r="G107" s="16">
        <v>5.74</v>
      </c>
      <c r="H107" s="19">
        <v>196.91</v>
      </c>
      <c r="I107" s="24">
        <v>0.0300256316367631</v>
      </c>
      <c r="J107" s="25"/>
    </row>
    <row r="108" s="1" customFormat="1" ht="21.95" customHeight="1" spans="2:10">
      <c r="B108" s="14">
        <v>105</v>
      </c>
      <c r="C108" s="15" t="s">
        <v>1066</v>
      </c>
      <c r="D108" s="16" t="s">
        <v>1162</v>
      </c>
      <c r="E108" s="17">
        <v>45421</v>
      </c>
      <c r="F108" s="18">
        <v>23.5</v>
      </c>
      <c r="G108" s="16">
        <v>0.71</v>
      </c>
      <c r="H108" s="19">
        <v>24.21</v>
      </c>
      <c r="I108" s="24">
        <v>0.0302127659574468</v>
      </c>
      <c r="J108" s="25"/>
    </row>
    <row r="109" s="1" customFormat="1" ht="21.95" customHeight="1" spans="2:10">
      <c r="B109" s="14">
        <v>106</v>
      </c>
      <c r="C109" s="15" t="s">
        <v>1163</v>
      </c>
      <c r="D109" s="16" t="s">
        <v>1164</v>
      </c>
      <c r="E109" s="17">
        <v>45412</v>
      </c>
      <c r="F109" s="18">
        <v>78.75</v>
      </c>
      <c r="G109" s="16">
        <v>10.24</v>
      </c>
      <c r="H109" s="19">
        <v>88.99</v>
      </c>
      <c r="I109" s="24">
        <v>0.130031746031746</v>
      </c>
      <c r="J109" s="25"/>
    </row>
    <row r="110" s="1" customFormat="1" ht="21.95" customHeight="1" spans="2:10">
      <c r="B110" s="14">
        <v>107</v>
      </c>
      <c r="C110" s="15" t="s">
        <v>1163</v>
      </c>
      <c r="D110" s="16" t="s">
        <v>1165</v>
      </c>
      <c r="E110" s="17">
        <v>45412</v>
      </c>
      <c r="F110" s="18">
        <v>78.74</v>
      </c>
      <c r="G110" s="16">
        <v>10.24</v>
      </c>
      <c r="H110" s="19">
        <v>88.98</v>
      </c>
      <c r="I110" s="24">
        <v>0.13004826009652</v>
      </c>
      <c r="J110" s="25"/>
    </row>
    <row r="111" s="1" customFormat="1" ht="21.95" customHeight="1" spans="2:10">
      <c r="B111" s="14">
        <v>108</v>
      </c>
      <c r="C111" s="15" t="s">
        <v>1163</v>
      </c>
      <c r="D111" s="16" t="s">
        <v>1166</v>
      </c>
      <c r="E111" s="17">
        <v>45412</v>
      </c>
      <c r="F111" s="18">
        <v>0.94</v>
      </c>
      <c r="G111" s="16">
        <v>0.06</v>
      </c>
      <c r="H111" s="19">
        <v>1</v>
      </c>
      <c r="I111" s="24">
        <v>0.0638297872340425</v>
      </c>
      <c r="J111" s="25"/>
    </row>
    <row r="112" s="1" customFormat="1" ht="21.95" customHeight="1" spans="2:10">
      <c r="B112" s="14">
        <v>109</v>
      </c>
      <c r="C112" s="15" t="s">
        <v>1163</v>
      </c>
      <c r="D112" s="16" t="s">
        <v>1167</v>
      </c>
      <c r="E112" s="17">
        <v>45412</v>
      </c>
      <c r="F112" s="18">
        <v>0.94</v>
      </c>
      <c r="G112" s="16">
        <v>0.06</v>
      </c>
      <c r="H112" s="19">
        <v>1</v>
      </c>
      <c r="I112" s="24">
        <v>0.0638297872340425</v>
      </c>
      <c r="J112" s="25"/>
    </row>
    <row r="113" s="1" customFormat="1" ht="21.95" customHeight="1" spans="2:10">
      <c r="B113" s="14">
        <v>110</v>
      </c>
      <c r="C113" s="15" t="s">
        <v>1168</v>
      </c>
      <c r="D113" s="16" t="s">
        <v>1169</v>
      </c>
      <c r="E113" s="17">
        <v>45416</v>
      </c>
      <c r="F113" s="18">
        <v>297.17</v>
      </c>
      <c r="G113" s="16">
        <v>17.83</v>
      </c>
      <c r="H113" s="19">
        <v>315</v>
      </c>
      <c r="I113" s="24">
        <v>0.0599993269845543</v>
      </c>
      <c r="J113" s="25"/>
    </row>
    <row r="114" s="1" customFormat="1" ht="21.95" customHeight="1" spans="2:10">
      <c r="B114" s="14">
        <v>111</v>
      </c>
      <c r="C114" s="15" t="s">
        <v>1170</v>
      </c>
      <c r="D114" s="16" t="s">
        <v>1171</v>
      </c>
      <c r="E114" s="17">
        <v>45404</v>
      </c>
      <c r="F114" s="18">
        <v>34309.96</v>
      </c>
      <c r="G114" s="16">
        <v>4460.29</v>
      </c>
      <c r="H114" s="19">
        <v>38770.25</v>
      </c>
      <c r="I114" s="24">
        <v>0.129999860098933</v>
      </c>
      <c r="J114" s="25"/>
    </row>
    <row r="115" s="1" customFormat="1" ht="21.95" customHeight="1" spans="2:10">
      <c r="B115" s="14">
        <v>112</v>
      </c>
      <c r="C115" s="15" t="s">
        <v>1170</v>
      </c>
      <c r="D115" s="16" t="s">
        <v>1172</v>
      </c>
      <c r="E115" s="17">
        <v>45418</v>
      </c>
      <c r="F115" s="18">
        <v>49952.55</v>
      </c>
      <c r="G115" s="16">
        <v>6493.83</v>
      </c>
      <c r="H115" s="19">
        <v>56446.38</v>
      </c>
      <c r="I115" s="24">
        <v>0.129999969971503</v>
      </c>
      <c r="J115" s="25"/>
    </row>
    <row r="116" s="1" customFormat="1" ht="21.95" customHeight="1" spans="2:10">
      <c r="B116" s="14">
        <v>113</v>
      </c>
      <c r="C116" s="15" t="s">
        <v>1173</v>
      </c>
      <c r="D116" s="16" t="s">
        <v>1174</v>
      </c>
      <c r="E116" s="17">
        <v>45422</v>
      </c>
      <c r="F116" s="18">
        <v>32778.02</v>
      </c>
      <c r="G116" s="16">
        <v>4261.14</v>
      </c>
      <c r="H116" s="19">
        <v>37039.16</v>
      </c>
      <c r="I116" s="24">
        <v>0.129999920678552</v>
      </c>
      <c r="J116" s="25"/>
    </row>
    <row r="117" s="1" customFormat="1" ht="21.95" customHeight="1" spans="2:10">
      <c r="B117" s="14">
        <v>114</v>
      </c>
      <c r="C117" s="15" t="s">
        <v>1175</v>
      </c>
      <c r="D117" s="16" t="s">
        <v>1176</v>
      </c>
      <c r="E117" s="17">
        <v>45418</v>
      </c>
      <c r="F117" s="18">
        <v>35542.28</v>
      </c>
      <c r="G117" s="16">
        <v>2132.54</v>
      </c>
      <c r="H117" s="19">
        <v>37674.82</v>
      </c>
      <c r="I117" s="24">
        <v>0.0600000900336163</v>
      </c>
      <c r="J117" s="25"/>
    </row>
    <row r="118" ht="21.95" customHeight="1" spans="2:10">
      <c r="B118" s="14"/>
      <c r="C118" s="25"/>
      <c r="D118" s="26"/>
      <c r="E118" s="27"/>
      <c r="F118" s="28">
        <f>SUM(F4:F117)</f>
        <v>158855.29</v>
      </c>
      <c r="G118" s="28">
        <f>SUM(G4:G117)</f>
        <v>17560.7</v>
      </c>
      <c r="H118" s="28">
        <f>SUM(H4:H117)</f>
        <v>176415.99</v>
      </c>
      <c r="I118" s="41"/>
      <c r="J118" s="25"/>
    </row>
    <row r="119" ht="21.95" customHeight="1" spans="3:10">
      <c r="C119" s="29"/>
      <c r="D119" s="30"/>
      <c r="E119" s="30"/>
      <c r="F119" s="30"/>
      <c r="G119" s="30"/>
      <c r="H119" s="30"/>
      <c r="I119" s="29"/>
      <c r="J119" s="29"/>
    </row>
    <row r="120" ht="21.95" customHeight="1" spans="3:10">
      <c r="C120" s="31" t="s">
        <v>1177</v>
      </c>
      <c r="D120" s="30"/>
      <c r="E120" s="30"/>
      <c r="F120" s="30"/>
      <c r="G120" s="30"/>
      <c r="H120" s="30"/>
      <c r="I120" s="29"/>
      <c r="J120" s="29"/>
    </row>
    <row r="121" s="2" customFormat="1" ht="21.95" customHeight="1" spans="1:32">
      <c r="A121" s="32"/>
      <c r="B121" s="32"/>
      <c r="C121" s="33" t="s">
        <v>985</v>
      </c>
      <c r="D121" s="34">
        <v>49088397.94</v>
      </c>
      <c r="E121" s="35"/>
      <c r="F121" s="35"/>
      <c r="G121" s="35"/>
      <c r="H121" s="35"/>
      <c r="I121" s="35"/>
      <c r="J121" s="35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="2" customFormat="1" ht="21.95" customHeight="1" spans="1:32">
      <c r="A122" s="32"/>
      <c r="B122" s="32"/>
      <c r="C122" s="33" t="s">
        <v>996</v>
      </c>
      <c r="D122" s="36">
        <f>即征即退计算表!F14</f>
        <v>2584148.673</v>
      </c>
      <c r="E122" s="35"/>
      <c r="F122" s="35"/>
      <c r="G122" s="35"/>
      <c r="H122" s="35"/>
      <c r="I122" s="35"/>
      <c r="J122" s="35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="2" customFormat="1" ht="21.95" customHeight="1" spans="1:32">
      <c r="A123" s="32"/>
      <c r="B123" s="32"/>
      <c r="C123" s="33" t="s">
        <v>1178</v>
      </c>
      <c r="D123" s="37">
        <f>D122/D121</f>
        <v>0.052642758400031</v>
      </c>
      <c r="E123" s="35"/>
      <c r="F123" s="35"/>
      <c r="G123" s="35"/>
      <c r="H123" s="35"/>
      <c r="I123" s="35"/>
      <c r="J123" s="35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="2" customFormat="1" ht="21.95" customHeight="1" spans="1:32">
      <c r="A124" s="32"/>
      <c r="B124" s="32"/>
      <c r="C124" s="33" t="s">
        <v>1179</v>
      </c>
      <c r="D124" s="38">
        <f>G118</f>
        <v>17560.7</v>
      </c>
      <c r="E124" s="35"/>
      <c r="F124" s="35"/>
      <c r="G124" s="35"/>
      <c r="H124" s="35"/>
      <c r="I124" s="35"/>
      <c r="J124" s="35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="2" customFormat="1" ht="21.95" customHeight="1" spans="1:32">
      <c r="A125" s="32"/>
      <c r="B125" s="32"/>
      <c r="C125" s="33" t="s">
        <v>1180</v>
      </c>
      <c r="D125" s="39">
        <f>ROUND(D124*D123,2)</f>
        <v>924.44</v>
      </c>
      <c r="E125" s="35"/>
      <c r="F125" s="35"/>
      <c r="G125" s="35"/>
      <c r="H125" s="35"/>
      <c r="I125" s="35"/>
      <c r="J125" s="35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="3" customFormat="1" spans="4:8">
      <c r="D126" s="40"/>
      <c r="E126" s="40"/>
      <c r="F126" s="40"/>
      <c r="G126" s="40"/>
      <c r="H126" s="40"/>
    </row>
    <row r="127" s="3" customFormat="1" spans="4:8">
      <c r="D127" s="40"/>
      <c r="E127" s="40"/>
      <c r="F127" s="40"/>
      <c r="G127" s="40"/>
      <c r="H127" s="40"/>
    </row>
    <row r="128" s="3" customFormat="1" spans="4:8">
      <c r="D128" s="40"/>
      <c r="E128" s="40"/>
      <c r="F128" s="40"/>
      <c r="G128" s="40"/>
      <c r="H128" s="40"/>
    </row>
    <row r="129" s="3" customFormat="1" spans="4:8">
      <c r="D129" s="40"/>
      <c r="E129" s="40"/>
      <c r="F129" s="40"/>
      <c r="G129" s="40"/>
      <c r="H129" s="40"/>
    </row>
    <row r="130" s="3" customFormat="1" spans="4:8">
      <c r="D130" s="40"/>
      <c r="E130" s="40"/>
      <c r="F130" s="40"/>
      <c r="G130" s="40"/>
      <c r="H130" s="40"/>
    </row>
    <row r="131" s="3" customFormat="1" spans="4:8">
      <c r="D131" s="40"/>
      <c r="E131" s="40"/>
      <c r="F131" s="40"/>
      <c r="G131" s="40"/>
      <c r="H131" s="40"/>
    </row>
    <row r="132" s="3" customFormat="1" spans="4:8">
      <c r="D132" s="40"/>
      <c r="E132" s="40"/>
      <c r="F132" s="40"/>
      <c r="G132" s="40"/>
      <c r="H132" s="40"/>
    </row>
    <row r="133" s="3" customFormat="1" spans="4:8">
      <c r="D133" s="40"/>
      <c r="E133" s="40"/>
      <c r="F133" s="40"/>
      <c r="G133" s="40"/>
      <c r="H133" s="40"/>
    </row>
    <row r="134" s="3" customFormat="1" spans="4:8">
      <c r="D134" s="40"/>
      <c r="E134" s="40"/>
      <c r="F134" s="40"/>
      <c r="G134" s="40"/>
      <c r="H134" s="40"/>
    </row>
  </sheetData>
  <autoFilter ref="A3:AF118">
    <extLst/>
  </autoFilter>
  <mergeCells count="2">
    <mergeCell ref="C1:J1"/>
    <mergeCell ref="B2:C2"/>
  </mergeCells>
  <pageMargins left="0.708333333333333" right="0.708333333333333" top="0.432638888888889" bottom="0.393055555555556" header="0.314583333333333" footer="0.314583333333333"/>
  <pageSetup paperSize="9" scale="8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基础附表</vt:lpstr>
      <vt:lpstr>成本分配表</vt:lpstr>
      <vt:lpstr>即征即退计算表</vt:lpstr>
      <vt:lpstr>软件进项分摊表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李亚茹</cp:lastModifiedBy>
  <dcterms:created xsi:type="dcterms:W3CDTF">2020-08-11T16:08:00Z</dcterms:created>
  <cp:lastPrinted>2021-05-08T01:58:00Z</cp:lastPrinted>
  <dcterms:modified xsi:type="dcterms:W3CDTF">2024-06-06T06:51:55Z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52131E6483084609BBF9485BD3E812F0_13</vt:lpwstr>
  </property>
  <property fmtid="{D5CDD505-2E9C-101B-9397-08002B2CF9AE}" pid="4" name="KSOReadingLayout">
    <vt:bool>true</vt:bool>
  </property>
</Properties>
</file>