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toD\Default\桌面\Code\Python\Vscode\5.NL_AST\4_引入折射率分布_早期代码\3.尝试 gitee\"/>
    </mc:Choice>
  </mc:AlternateContent>
  <xr:revisionPtr revIDLastSave="0" documentId="13_ncr:1_{449916E5-319F-485B-BB65-D2F1E32FEE46}" xr6:coauthVersionLast="47" xr6:coauthVersionMax="47" xr10:uidLastSave="{00000000-0000-0000-0000-000000000000}"/>
  <bookViews>
    <workbookView xWindow="0" yWindow="0" windowWidth="36480" windowHeight="18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2" i="1"/>
  <c r="H16" i="1"/>
  <c r="H15" i="1"/>
  <c r="H14" i="1"/>
  <c r="H13" i="1"/>
  <c r="H12" i="1"/>
  <c r="P7" i="1"/>
  <c r="M7" i="1"/>
  <c r="J2" i="1"/>
  <c r="C3" i="1" s="1"/>
  <c r="C4" i="1" l="1"/>
  <c r="C5" i="1" s="1"/>
  <c r="C7" i="1" s="1"/>
  <c r="G3" i="1"/>
  <c r="C6" i="1" l="1"/>
  <c r="G6" i="1" s="1"/>
  <c r="G5" i="1"/>
  <c r="J4" i="1"/>
  <c r="G4" i="1" s="1"/>
  <c r="G7" i="1" s="1"/>
</calcChain>
</file>

<file path=xl/sharedStrings.xml><?xml version="1.0" encoding="utf-8"?>
<sst xmlns="http://schemas.openxmlformats.org/spreadsheetml/2006/main" count="89" uniqueCount="69">
  <si>
    <t>飞秒谱宽</t>
    <phoneticPr fontId="1" type="noConversion"/>
  </si>
  <si>
    <t>中心波长 λp</t>
    <phoneticPr fontId="1" type="noConversion"/>
  </si>
  <si>
    <t>nm</t>
    <phoneticPr fontId="1" type="noConversion"/>
  </si>
  <si>
    <r>
      <t>I 全宽 τ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</si>
  <si>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t>ps</t>
    <phoneticPr fontId="1" type="noConversion"/>
  </si>
  <si>
    <r>
      <t>I 半宽 τ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</si>
  <si>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t>高斯型脉冲的最小的时间带宽积约为0.44，双曲正割型脉冲的最小的时间带宽积约为0.315。因此对于一个给定的谱宽，其脉冲有着一个最小值下限。这个限制是由傅立叶变换的性质决定的。</t>
    <phoneticPr fontId="1" type="noConversion"/>
  </si>
  <si>
    <r>
      <t>E 半宽 τ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</si>
  <si>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E 全宽</t>
    <phoneticPr fontId="1" type="noConversion"/>
  </si>
  <si>
    <t>时间带宽积通常用于表征脉冲脉宽距离其变换极限脉宽的距离。这是“脉冲质量”的一个很重要的方面；带宽极限脉冲具有其所能得到的最小的时间带宽积，而啁啾脉冲则具有较大的时间带宽积。</t>
    <phoneticPr fontId="1" type="noConversion"/>
  </si>
  <si>
    <r>
      <t>ω 半宽 △ω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</si>
  <si>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THz</t>
    <phoneticPr fontId="1" type="noConversion"/>
  </si>
  <si>
    <r>
      <t>I</t>
    </r>
    <r>
      <rPr>
        <vertAlign val="subscript"/>
        <sz val="11"/>
        <color theme="1"/>
        <rFont val="等线"/>
        <family val="3"/>
        <charset val="134"/>
        <scheme val="minor"/>
      </rPr>
      <t>υ</t>
    </r>
    <r>
      <rPr>
        <sz val="11"/>
        <color theme="1"/>
        <rFont val="等线"/>
        <family val="2"/>
        <scheme val="minor"/>
      </rPr>
      <t xml:space="preserve"> 全宽</t>
    </r>
    <phoneticPr fontId="1" type="noConversion"/>
  </si>
  <si>
    <r>
      <t>I</t>
    </r>
    <r>
      <rPr>
        <vertAlign val="subscript"/>
        <sz val="11"/>
        <color theme="1"/>
        <rFont val="等线"/>
        <family val="3"/>
        <charset val="134"/>
        <scheme val="minor"/>
      </rPr>
      <t>υ</t>
    </r>
    <r>
      <rPr>
        <sz val="11"/>
        <color theme="1"/>
        <rFont val="等线"/>
        <family val="2"/>
        <scheme val="minor"/>
      </rPr>
      <t xml:space="preserve"> 半宽</t>
    </r>
    <phoneticPr fontId="1" type="noConversion"/>
  </si>
  <si>
    <t>许多锁模激光器可以产生近乎带宽极限的脉冲，尤其是当它们是基于孤子锁模的时候。</t>
    <phoneticPr fontId="1" type="noConversion"/>
  </si>
  <si>
    <r>
      <t>υ 半宽 △υ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</si>
  <si>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υ 全宽</t>
    <phoneticPr fontId="1" type="noConversion"/>
  </si>
  <si>
    <r>
      <t>λ 半宽 △λ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</si>
  <si>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λ 全宽</t>
    <phoneticPr fontId="1" type="noConversion"/>
  </si>
  <si>
    <t>时间带宽积</t>
    <phoneticPr fontId="1" type="noConversion"/>
  </si>
  <si>
    <t>U1_0_NonZero_size</t>
    <phoneticPr fontId="1" type="noConversion"/>
  </si>
  <si>
    <t>L0_Crystal</t>
  </si>
  <si>
    <t>lam1</t>
    <phoneticPr fontId="1" type="noConversion"/>
  </si>
  <si>
    <t>T</t>
    <phoneticPr fontId="1" type="noConversion"/>
  </si>
  <si>
    <t>border_percentage</t>
    <phoneticPr fontId="1" type="noConversion"/>
  </si>
  <si>
    <t>Tz</t>
    <phoneticPr fontId="1" type="noConversion"/>
  </si>
  <si>
    <t>is_contours</t>
    <phoneticPr fontId="1" type="noConversion"/>
  </si>
  <si>
    <t>n_TzQ</t>
    <phoneticPr fontId="1" type="noConversion"/>
  </si>
  <si>
    <t>Gz_max_Enhance</t>
    <phoneticPr fontId="1" type="noConversion"/>
  </si>
  <si>
    <t>&gt; 200 ps</t>
    <phoneticPr fontId="1" type="noConversion"/>
  </si>
  <si>
    <t>随 T 变</t>
    <phoneticPr fontId="1" type="noConversion"/>
  </si>
  <si>
    <t>绝对下限</t>
    <phoneticPr fontId="1" type="noConversion"/>
  </si>
  <si>
    <t>绝对上限</t>
    <phoneticPr fontId="1" type="noConversion"/>
  </si>
  <si>
    <t>与图的分布、像素数 没关系</t>
    <phoneticPr fontId="1" type="noConversion"/>
  </si>
  <si>
    <t>z0_exp = 0.012546161063486985 mm</t>
  </si>
  <si>
    <t>Tz_exp = 3.9331155956852437 μm</t>
  </si>
  <si>
    <t>img.shape = (601, 601)</t>
  </si>
  <si>
    <t>img_squared.shape = (601, 601)</t>
  </si>
  <si>
    <t>U.shape = img_squared_bordered.shape = (721, 721)</t>
  </si>
  <si>
    <t>z0_exp = 0.10586355501011548 mm</t>
  </si>
  <si>
    <t>Tz_exp = 5.435023993610008 μm</t>
  </si>
  <si>
    <t>img.shape = (208, 208)</t>
  </si>
  <si>
    <t>img_squared.shape = (208, 208)</t>
  </si>
  <si>
    <t>U.shape = img_squared_bordered.shape = (248, 248)</t>
  </si>
  <si>
    <t>lena2</t>
    <phoneticPr fontId="1" type="noConversion"/>
  </si>
  <si>
    <t>lena1</t>
    <phoneticPr fontId="1" type="noConversion"/>
  </si>
  <si>
    <t>img.shape = (120, 120)</t>
  </si>
  <si>
    <t>img_squared.shape = (120, 120)</t>
  </si>
  <si>
    <t>U.shape = img_squared_bordered.shape = (144, 144)</t>
  </si>
  <si>
    <t>grating</t>
    <phoneticPr fontId="1" type="noConversion"/>
  </si>
  <si>
    <t>z0_exp = 0.3184428647340581 mm</t>
  </si>
  <si>
    <t>Tz_exp = 5.627905807782004 μm</t>
  </si>
  <si>
    <t>img.shape = (91, 91)</t>
  </si>
  <si>
    <t>img_squared.shape = (91, 91)</t>
  </si>
  <si>
    <t>U.shape = img_squared_bordered.shape = (109, 109)</t>
  </si>
  <si>
    <t>z0_exp = 0.5641955682504958 mm</t>
  </si>
  <si>
    <t>lena</t>
    <phoneticPr fontId="1" type="noConversion"/>
  </si>
  <si>
    <t>但图大了，高频分量更多，基波球可以更左移，Gz_max 可以更大，Tz_min 可以更小</t>
    <phoneticPr fontId="1" type="noConversion"/>
  </si>
  <si>
    <t>dk = -1.0967030189147218 / μm, -10.846513373881862</t>
  </si>
  <si>
    <t>Gz_max = 1.1078395567763413 / μm, 10.956654957128649</t>
  </si>
  <si>
    <t>dk = -1.0967030189147255 / μm, -8.225272641860442</t>
  </si>
  <si>
    <t>Gz_max = 1.116433984821049 / μm, 8.373254886157866</t>
  </si>
  <si>
    <t>dk = -1.0967030189147249 / μm, -4.745349601073329</t>
  </si>
  <si>
    <t>Gz_max = 1.1560547505524845 / μm, 5.002159978352097</t>
  </si>
  <si>
    <t>dk = -1.0967030189147247 / μm, -1.6423173328173917</t>
  </si>
  <si>
    <t>Gz_max = 1.5975084266713255 / μm, 2.3922755141500716</t>
  </si>
  <si>
    <t>Tz_exp = 5.671566129542061 μm</t>
    <phoneticPr fontId="1" type="noConversion"/>
  </si>
  <si>
    <t>相对下限 %</t>
    <phoneticPr fontId="1" type="noConversion"/>
  </si>
  <si>
    <t>相对上限 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</si>
</sst>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45"/>
  <sheetViews>
    <sheetView tabSelected="1" workbookViewId="0">
      <selection activeCell="R29" sqref="R29"/>
    </sheetView>
  </sheetViews>
  <sheetFormatPr defaultRowHeight="14.25" x14ac:dyDescent="0.2"/>
  <cols>
    <col min="4" max="4" width="9" customWidth="1"/>
    <col min="5" max="5" width="12.625" customWidth="1"/>
    <col min="8" max="8" width="14.125" bestFit="1" customWidth="1"/>
  </cols>
  <sheetData>
    <row r="2" spans="1:30" ht="17.25" x14ac:dyDescent="0.2">
      <c r="A2" s="1" t="s">
        <v>0</v>
      </c>
      <c r="B2" s="1" t="s">
        <v>1</v>
      </c>
      <c r="C2" s="1">
        <v>1000</v>
      </c>
      <c r="D2" s="1" t="s">
        <v>2</v>
      </c>
      <c r="E2" s="1"/>
      <c r="F2" s="1" t="s">
        <v>3</v>
      </c>
      <c r="G2" s="1">
        <v>100</v>
      </c>
      <c r="H2" s="1" t="s">
        <v>4</v>
      </c>
      <c r="I2" s="1" t="s">
        <v>5</v>
      </c>
      <c r="J2" s="1">
        <f>G2/2</f>
        <v>50</v>
      </c>
      <c r="K2" s="1" t="s">
        <v>4</v>
      </c>
      <c r="L2" s="1"/>
      <c r="M2" s="2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7.25" x14ac:dyDescent="0.2">
      <c r="A3" s="1"/>
      <c r="B3" s="1" t="s">
        <v>7</v>
      </c>
      <c r="C3" s="1">
        <f>SQRT(2)*J2</f>
        <v>70.710678118654755</v>
      </c>
      <c r="D3" s="1" t="s">
        <v>4</v>
      </c>
      <c r="E3" s="1"/>
      <c r="F3" s="1" t="s">
        <v>8</v>
      </c>
      <c r="G3" s="1">
        <f>C3*2</f>
        <v>141.42135623730951</v>
      </c>
      <c r="H3" s="1" t="s">
        <v>4</v>
      </c>
      <c r="I3" s="1"/>
      <c r="J3" s="1"/>
      <c r="K3" s="1"/>
      <c r="L3" s="1"/>
      <c r="M3" s="2" t="s">
        <v>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7.25" x14ac:dyDescent="0.2">
      <c r="A4" s="1"/>
      <c r="B4" s="1" t="s">
        <v>10</v>
      </c>
      <c r="C4" s="1">
        <f>2/C3</f>
        <v>2.8284271247461901E-2</v>
      </c>
      <c r="D4" s="1" t="s">
        <v>11</v>
      </c>
      <c r="E4" s="1"/>
      <c r="F4" s="1" t="s">
        <v>12</v>
      </c>
      <c r="G4" s="1">
        <f>J4*2</f>
        <v>6.3661977236758142E-3</v>
      </c>
      <c r="H4" s="1" t="s">
        <v>11</v>
      </c>
      <c r="I4" s="1" t="s">
        <v>13</v>
      </c>
      <c r="J4" s="1">
        <f>C5/SQRT(2)</f>
        <v>3.1830988618379071E-3</v>
      </c>
      <c r="K4" s="1" t="s">
        <v>11</v>
      </c>
      <c r="L4" s="1"/>
      <c r="M4" s="2" t="s">
        <v>14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7.25" x14ac:dyDescent="0.2">
      <c r="A5" s="1"/>
      <c r="B5" s="1" t="s">
        <v>15</v>
      </c>
      <c r="C5" s="1">
        <f>C4/(2*PI())</f>
        <v>4.5015815807855309E-3</v>
      </c>
      <c r="D5" s="1" t="s">
        <v>11</v>
      </c>
      <c r="E5" s="1"/>
      <c r="F5" s="1" t="s">
        <v>16</v>
      </c>
      <c r="G5" s="1">
        <f>C5*2</f>
        <v>9.0031631615710619E-3</v>
      </c>
      <c r="H5" s="1" t="s">
        <v>11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7.25" x14ac:dyDescent="0.2">
      <c r="A6" s="1"/>
      <c r="B6" s="1" t="s">
        <v>17</v>
      </c>
      <c r="C6" s="1">
        <f>3*10^8/(3*10^8/(C2*10^-9))^2*C5*10^12*10^9</f>
        <v>1.5005271935951777E-2</v>
      </c>
      <c r="D6" s="1" t="s">
        <v>2</v>
      </c>
      <c r="E6" s="1"/>
      <c r="F6" s="1" t="s">
        <v>18</v>
      </c>
      <c r="G6" s="1">
        <f>C6*2</f>
        <v>3.0010543871903553E-2</v>
      </c>
      <c r="H6" s="1" t="s">
        <v>2</v>
      </c>
      <c r="I6" s="1"/>
      <c r="J6" s="1"/>
      <c r="K6" s="1"/>
      <c r="L6" s="1" t="s">
        <v>15</v>
      </c>
      <c r="M6" s="1">
        <v>2.15</v>
      </c>
      <c r="N6" s="1" t="s">
        <v>11</v>
      </c>
      <c r="O6" s="1" t="s">
        <v>17</v>
      </c>
      <c r="P6" s="1">
        <v>0.34</v>
      </c>
      <c r="Q6" s="1" t="s">
        <v>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7.25" x14ac:dyDescent="0.2">
      <c r="A7" s="1"/>
      <c r="B7" s="1" t="s">
        <v>19</v>
      </c>
      <c r="C7" s="1">
        <f>C3*C5</f>
        <v>0.31830988618379075</v>
      </c>
      <c r="D7" s="1">
        <v>1</v>
      </c>
      <c r="E7" s="1"/>
      <c r="F7" s="1" t="s">
        <v>19</v>
      </c>
      <c r="G7" s="1">
        <f>G2*G4</f>
        <v>0.63661977236758138</v>
      </c>
      <c r="H7" s="1">
        <v>1</v>
      </c>
      <c r="I7" s="1"/>
      <c r="J7" s="1"/>
      <c r="K7" s="1"/>
      <c r="L7" s="1" t="s">
        <v>17</v>
      </c>
      <c r="M7" s="1">
        <f>3*10^8/(3*10^8/($C$2*10^-9))^2*M6*10^12*10^9</f>
        <v>7.1666666666666687</v>
      </c>
      <c r="N7" s="1" t="s">
        <v>2</v>
      </c>
      <c r="O7" s="1" t="s">
        <v>15</v>
      </c>
      <c r="P7" s="1">
        <f>3*10^8/($C$2*10^-9)^2*P6*10^-9*10^-12</f>
        <v>0.10199999999999997</v>
      </c>
      <c r="Q7" s="1" t="s">
        <v>11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9" spans="1:30" x14ac:dyDescent="0.2">
      <c r="C9" s="3" t="s">
        <v>49</v>
      </c>
      <c r="D9" s="3"/>
      <c r="E9" s="3" t="s">
        <v>33</v>
      </c>
      <c r="L9" t="s">
        <v>57</v>
      </c>
    </row>
    <row r="11" spans="1:30" x14ac:dyDescent="0.2">
      <c r="C11" t="s">
        <v>24</v>
      </c>
      <c r="E11" s="3">
        <v>0.1</v>
      </c>
      <c r="F11" s="2" t="s">
        <v>31</v>
      </c>
      <c r="G11" s="3" t="s">
        <v>32</v>
      </c>
      <c r="H11" s="2" t="s">
        <v>67</v>
      </c>
      <c r="I11" s="3" t="s">
        <v>68</v>
      </c>
      <c r="L11" t="s">
        <v>56</v>
      </c>
      <c r="M11" t="s">
        <v>52</v>
      </c>
      <c r="R11" t="s">
        <v>55</v>
      </c>
      <c r="V11" t="s">
        <v>58</v>
      </c>
    </row>
    <row r="12" spans="1:30" x14ac:dyDescent="0.2">
      <c r="C12" s="3" t="s">
        <v>20</v>
      </c>
      <c r="D12" s="3"/>
      <c r="E12" s="3">
        <v>0.9</v>
      </c>
      <c r="F12" s="3">
        <v>0.65</v>
      </c>
      <c r="G12" s="3">
        <v>1.7</v>
      </c>
      <c r="H12" s="3">
        <f>(F12-E12)/E12*100</f>
        <v>-27.777777777777779</v>
      </c>
      <c r="I12" s="3">
        <f>(G12-E12)/E12*100</f>
        <v>88.888888888888886</v>
      </c>
      <c r="M12" t="s">
        <v>53</v>
      </c>
      <c r="R12" t="s">
        <v>66</v>
      </c>
      <c r="V12" t="s">
        <v>59</v>
      </c>
    </row>
    <row r="13" spans="1:30" x14ac:dyDescent="0.2">
      <c r="C13" s="3" t="s">
        <v>21</v>
      </c>
      <c r="D13" s="3"/>
      <c r="E13" s="3">
        <v>0.31844286473405797</v>
      </c>
      <c r="F13" s="3">
        <v>0.31</v>
      </c>
      <c r="G13" s="3">
        <v>0.33</v>
      </c>
      <c r="H13" s="3">
        <f>(F13-E13)/E13*100</f>
        <v>-2.6512965649611546</v>
      </c>
      <c r="I13" s="3">
        <f t="shared" ref="I13:I16" si="0">(G13-E13)/E13*100</f>
        <v>3.629264946976841</v>
      </c>
      <c r="J13" t="s">
        <v>30</v>
      </c>
      <c r="M13" t="s">
        <v>54</v>
      </c>
    </row>
    <row r="14" spans="1:30" x14ac:dyDescent="0.2">
      <c r="C14" s="3" t="s">
        <v>22</v>
      </c>
      <c r="D14" s="3"/>
      <c r="E14" s="3">
        <v>1</v>
      </c>
      <c r="F14" s="3">
        <v>0.99990000000000001</v>
      </c>
      <c r="G14" s="3">
        <v>1.0001</v>
      </c>
      <c r="H14" s="3">
        <f>(F14-E14)/E14*100</f>
        <v>-9.9999999999988987E-3</v>
      </c>
      <c r="I14" s="3">
        <f t="shared" si="0"/>
        <v>9.9999999999988987E-3</v>
      </c>
      <c r="J14" t="s">
        <v>29</v>
      </c>
    </row>
    <row r="15" spans="1:30" x14ac:dyDescent="0.2">
      <c r="C15" s="3" t="s">
        <v>23</v>
      </c>
      <c r="D15" s="3"/>
      <c r="E15" s="3">
        <v>25</v>
      </c>
      <c r="F15" s="3">
        <v>23</v>
      </c>
      <c r="G15" s="3">
        <v>27</v>
      </c>
      <c r="H15" s="3">
        <f>(F15-E15)/E15*100</f>
        <v>-8</v>
      </c>
      <c r="I15" s="3">
        <f t="shared" si="0"/>
        <v>8</v>
      </c>
      <c r="L15" s="3" t="s">
        <v>49</v>
      </c>
      <c r="M15" t="s">
        <v>46</v>
      </c>
      <c r="R15" t="s">
        <v>50</v>
      </c>
      <c r="V15" t="s">
        <v>60</v>
      </c>
    </row>
    <row r="16" spans="1:30" x14ac:dyDescent="0.2">
      <c r="C16" s="3" t="s">
        <v>25</v>
      </c>
      <c r="D16" s="3"/>
      <c r="E16" s="3">
        <v>5.6279058077819997</v>
      </c>
      <c r="F16" s="3">
        <v>5.6275000000000004</v>
      </c>
      <c r="G16" s="3">
        <v>5.6284999999999998</v>
      </c>
      <c r="H16" s="3">
        <f>(F16-E16)/E16*100</f>
        <v>-7.2106356406702347E-3</v>
      </c>
      <c r="I16" s="3">
        <f t="shared" si="0"/>
        <v>1.0557963091325128E-2</v>
      </c>
      <c r="J16" t="s">
        <v>30</v>
      </c>
      <c r="M16" t="s">
        <v>47</v>
      </c>
      <c r="R16" t="s">
        <v>51</v>
      </c>
      <c r="V16" t="s">
        <v>61</v>
      </c>
    </row>
    <row r="17" spans="2:22" x14ac:dyDescent="0.2">
      <c r="C17" t="s">
        <v>26</v>
      </c>
      <c r="E17" s="3">
        <v>66</v>
      </c>
      <c r="F17" s="3"/>
      <c r="G17" s="3"/>
      <c r="M17" t="s">
        <v>48</v>
      </c>
    </row>
    <row r="18" spans="2:22" x14ac:dyDescent="0.2">
      <c r="C18" t="s">
        <v>27</v>
      </c>
      <c r="E18" s="3">
        <v>1</v>
      </c>
      <c r="F18" s="3"/>
      <c r="G18" s="3"/>
    </row>
    <row r="19" spans="2:22" x14ac:dyDescent="0.2">
      <c r="C19" t="s">
        <v>28</v>
      </c>
      <c r="E19" s="3">
        <v>1</v>
      </c>
      <c r="F19" s="3"/>
      <c r="G19" s="3"/>
      <c r="L19" t="s">
        <v>45</v>
      </c>
      <c r="M19" t="s">
        <v>41</v>
      </c>
      <c r="R19" t="s">
        <v>39</v>
      </c>
      <c r="V19" t="s">
        <v>62</v>
      </c>
    </row>
    <row r="20" spans="2:22" x14ac:dyDescent="0.2">
      <c r="M20" t="s">
        <v>42</v>
      </c>
      <c r="R20" t="s">
        <v>40</v>
      </c>
      <c r="V20" t="s">
        <v>63</v>
      </c>
    </row>
    <row r="21" spans="2:22" x14ac:dyDescent="0.2">
      <c r="M21" t="s">
        <v>43</v>
      </c>
    </row>
    <row r="23" spans="2:22" x14ac:dyDescent="0.2">
      <c r="B23" s="3"/>
      <c r="C23" s="3"/>
      <c r="D23" s="3"/>
      <c r="L23" t="s">
        <v>44</v>
      </c>
      <c r="M23" t="s">
        <v>36</v>
      </c>
      <c r="R23" t="s">
        <v>34</v>
      </c>
      <c r="V23" t="s">
        <v>64</v>
      </c>
    </row>
    <row r="24" spans="2:22" x14ac:dyDescent="0.2">
      <c r="B24" s="3"/>
      <c r="C24" s="3"/>
      <c r="D24" s="3"/>
      <c r="M24" t="s">
        <v>37</v>
      </c>
      <c r="R24" t="s">
        <v>35</v>
      </c>
      <c r="V24" t="s">
        <v>65</v>
      </c>
    </row>
    <row r="25" spans="2:22" x14ac:dyDescent="0.2">
      <c r="B25" s="3"/>
      <c r="C25" s="3"/>
      <c r="D25" s="3"/>
      <c r="M25" t="s">
        <v>38</v>
      </c>
    </row>
    <row r="26" spans="2:22" x14ac:dyDescent="0.2">
      <c r="B26" s="3"/>
    </row>
    <row r="27" spans="2:22" x14ac:dyDescent="0.2">
      <c r="B27" s="3"/>
    </row>
    <row r="28" spans="2:22" x14ac:dyDescent="0.2">
      <c r="B28" s="3"/>
    </row>
    <row r="29" spans="2:22" x14ac:dyDescent="0.2">
      <c r="B29" s="3"/>
    </row>
    <row r="30" spans="2:22" x14ac:dyDescent="0.2">
      <c r="B30" s="3"/>
    </row>
    <row r="31" spans="2:22" x14ac:dyDescent="0.2">
      <c r="B31" s="3"/>
    </row>
    <row r="32" spans="2:22" x14ac:dyDescent="0.2">
      <c r="B32" s="3"/>
      <c r="C32" s="3"/>
      <c r="D32" s="3"/>
    </row>
    <row r="33" spans="2:4" x14ac:dyDescent="0.2">
      <c r="B33" s="3"/>
      <c r="C33" s="3"/>
      <c r="D33" s="3"/>
    </row>
    <row r="34" spans="2:4" x14ac:dyDescent="0.2">
      <c r="B34" s="3"/>
      <c r="C34" s="3"/>
      <c r="D34" s="3"/>
    </row>
    <row r="35" spans="2:4" x14ac:dyDescent="0.2">
      <c r="B35" s="3"/>
      <c r="C35" s="3"/>
      <c r="D35" s="3"/>
    </row>
    <row r="36" spans="2:4" x14ac:dyDescent="0.2">
      <c r="B36" s="3"/>
      <c r="C36" s="3"/>
      <c r="D36" s="3"/>
    </row>
    <row r="37" spans="2:4" x14ac:dyDescent="0.2">
      <c r="B37" s="3"/>
      <c r="C37" s="3"/>
      <c r="D37" s="3"/>
    </row>
    <row r="38" spans="2:4" x14ac:dyDescent="0.2">
      <c r="B38" s="3"/>
      <c r="C38" s="3"/>
      <c r="D38" s="3"/>
    </row>
    <row r="39" spans="2:4" x14ac:dyDescent="0.2">
      <c r="B39" s="3"/>
      <c r="C39" s="3"/>
      <c r="D39" s="3"/>
    </row>
    <row r="40" spans="2:4" x14ac:dyDescent="0.2">
      <c r="B40" s="3"/>
      <c r="C40" s="3"/>
      <c r="D40" s="3"/>
    </row>
    <row r="41" spans="2:4" x14ac:dyDescent="0.2">
      <c r="B41" s="3"/>
      <c r="C41" s="3"/>
      <c r="D41" s="3"/>
    </row>
    <row r="42" spans="2:4" x14ac:dyDescent="0.2">
      <c r="B42" s="3"/>
      <c r="C42" s="3"/>
      <c r="D42" s="3"/>
    </row>
    <row r="43" spans="2:4" x14ac:dyDescent="0.2">
      <c r="B43" s="3"/>
      <c r="C43" s="3"/>
      <c r="D43" s="3"/>
    </row>
    <row r="44" spans="2:4" x14ac:dyDescent="0.2">
      <c r="B44" s="3"/>
      <c r="C44" s="3"/>
      <c r="D44" s="3"/>
    </row>
    <row r="45" spans="2:4" x14ac:dyDescent="0.2">
      <c r="B45" s="3"/>
      <c r="C45" s="3"/>
      <c r="D4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Xcz</dc:creator>
  <cp:lastModifiedBy>Xcz</cp:lastModifiedBy>
  <dcterms:created xsi:type="dcterms:W3CDTF">2015-06-05T18:19:34Z</dcterms:created>
  <dcterms:modified xsi:type="dcterms:W3CDTF">2022-03-05T08:13:55Z</dcterms:modified>
</cp:coreProperties>
</file>