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natalie/Downloads/"/>
    </mc:Choice>
  </mc:AlternateContent>
  <xr:revisionPtr revIDLastSave="0" documentId="8_{24DE777B-A57C-124D-94F7-4C639399F4F1}" xr6:coauthVersionLast="47" xr6:coauthVersionMax="47" xr10:uidLastSave="{00000000-0000-0000-0000-000000000000}"/>
  <bookViews>
    <workbookView xWindow="380" yWindow="500" windowWidth="28040" windowHeight="16940" firstSheet="2" activeTab="9" xr2:uid="{04B4AA63-899A-8149-83FA-CF734208EE2D}"/>
  </bookViews>
  <sheets>
    <sheet name="R_Spica" sheetId="1" r:id="rId1"/>
    <sheet name="R_Centauri" sheetId="2" r:id="rId2"/>
    <sheet name="B_VZ_Librae" sheetId="5" r:id="rId3"/>
    <sheet name="C_R_Trianguli_Australis" sheetId="10" r:id="rId4"/>
    <sheet name="C_R_Muscae" sheetId="9" r:id="rId5"/>
    <sheet name="C_V636_Scorpii" sheetId="7" r:id="rId6"/>
    <sheet name="SN_2020" sheetId="4" r:id="rId7"/>
    <sheet name="SN_1972_E" sheetId="15" r:id="rId8"/>
    <sheet name="SN_1006" sheetId="16" r:id="rId9"/>
    <sheet name="DN_TV_Corvi" sheetId="3" r:id="rId10"/>
    <sheet name="B_AR_Pavonis" sheetId="13" state="hidden" r:id="rId11"/>
    <sheet name="C__QZ_Normae" sheetId="12" state="hidden" r:id="rId12"/>
    <sheet name="C_UU_Muscae" sheetId="8" state="hidden" r:id="rId13"/>
    <sheet name="B__V_Crateris" sheetId="6" state="hidden" r:id="rId14"/>
    <sheet name="C__BZ_Tucanae" sheetId="11" state="hidden"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13" l="1"/>
  <c r="B4" i="13"/>
  <c r="B5" i="13" s="1"/>
  <c r="B6" i="13" s="1"/>
  <c r="B7" i="13" s="1"/>
  <c r="B8" i="13" s="1"/>
  <c r="B9" i="13" s="1"/>
  <c r="B10" i="13" s="1"/>
  <c r="B11" i="13" s="1"/>
  <c r="B12" i="13" s="1"/>
  <c r="B13" i="13" s="1"/>
  <c r="B14" i="13" s="1"/>
  <c r="B15" i="13" s="1"/>
  <c r="B16" i="13" s="1"/>
  <c r="B17" i="13" s="1"/>
  <c r="B18" i="13" s="1"/>
  <c r="C19" i="13"/>
  <c r="C18" i="13"/>
  <c r="C17" i="13"/>
  <c r="C16" i="13"/>
  <c r="C15" i="13"/>
  <c r="C14" i="13"/>
  <c r="C13" i="13"/>
  <c r="C12" i="13"/>
  <c r="C11" i="13"/>
  <c r="C10" i="13"/>
  <c r="C9" i="13"/>
  <c r="C8" i="13"/>
  <c r="C7" i="13"/>
  <c r="C6" i="13"/>
  <c r="C5" i="13"/>
  <c r="C4" i="13"/>
  <c r="C3" i="13"/>
  <c r="C7" i="16"/>
  <c r="C6" i="16"/>
  <c r="C5" i="16"/>
  <c r="C4" i="16"/>
  <c r="C3" i="16"/>
  <c r="B3" i="16"/>
  <c r="C10" i="15"/>
  <c r="C9" i="15"/>
  <c r="C8" i="15"/>
  <c r="C7" i="15"/>
  <c r="C6" i="15"/>
  <c r="C5" i="15"/>
  <c r="C4" i="15"/>
  <c r="C3" i="15"/>
  <c r="B3" i="15"/>
  <c r="C10" i="4"/>
  <c r="C9" i="4"/>
  <c r="C8" i="4"/>
  <c r="C7" i="4"/>
  <c r="C6" i="4"/>
  <c r="C5" i="4"/>
  <c r="C4" i="4"/>
  <c r="C3" i="4"/>
  <c r="C13" i="7"/>
  <c r="C12" i="7"/>
  <c r="C11" i="7"/>
  <c r="C10" i="7"/>
  <c r="C9" i="7"/>
  <c r="C8" i="7"/>
  <c r="C7" i="7"/>
  <c r="C6" i="7"/>
  <c r="C5" i="7"/>
  <c r="C4" i="7"/>
  <c r="C3"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20" i="7"/>
  <c r="C19" i="7"/>
  <c r="B19" i="7"/>
  <c r="B21" i="7"/>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A49" i="7" s="1"/>
  <c r="B27" i="9"/>
  <c r="B28" i="9"/>
  <c r="B29" i="9"/>
  <c r="B26" i="9"/>
  <c r="A20" i="9"/>
  <c r="A47" i="10"/>
  <c r="A48" i="10" s="1"/>
  <c r="C19" i="10"/>
  <c r="A20" i="10"/>
  <c r="C51" i="10"/>
  <c r="C6" i="10"/>
  <c r="C28" i="9"/>
  <c r="C26" i="9"/>
  <c r="C24" i="9"/>
  <c r="C22" i="9"/>
  <c r="E4" i="3"/>
  <c r="E2" i="3"/>
  <c r="C4" i="5"/>
  <c r="C5" i="5"/>
  <c r="C6" i="5"/>
  <c r="C7" i="5"/>
  <c r="C8" i="5"/>
  <c r="C9" i="5"/>
  <c r="C10" i="5"/>
  <c r="C11" i="5"/>
  <c r="C12" i="5"/>
  <c r="C13" i="5"/>
  <c r="C3" i="5"/>
  <c r="D13" i="5"/>
  <c r="D12" i="5"/>
  <c r="D11" i="5"/>
  <c r="D10" i="5"/>
  <c r="D9" i="5"/>
  <c r="D8" i="5"/>
  <c r="D7" i="5"/>
  <c r="D6" i="5"/>
  <c r="D5" i="5"/>
  <c r="D4" i="5"/>
  <c r="D3" i="5"/>
  <c r="F25" i="5"/>
  <c r="A2" i="3"/>
  <c r="B4" i="3" s="1"/>
  <c r="C4" i="2"/>
  <c r="C5" i="2"/>
  <c r="C6" i="2"/>
  <c r="C7" i="2"/>
  <c r="C8" i="2"/>
  <c r="C9" i="2"/>
  <c r="C10" i="2"/>
  <c r="C11" i="2"/>
  <c r="C12" i="2"/>
  <c r="C13" i="2"/>
  <c r="C3" i="2"/>
  <c r="F4" i="2"/>
  <c r="B4" i="2"/>
  <c r="B5" i="2"/>
  <c r="B6" i="2"/>
  <c r="B7" i="2"/>
  <c r="B8" i="2"/>
  <c r="B9" i="2"/>
  <c r="B10" i="2"/>
  <c r="B11" i="2"/>
  <c r="B12" i="2"/>
  <c r="B13" i="2"/>
  <c r="B3" i="2"/>
  <c r="B4" i="1"/>
  <c r="B5" i="1"/>
  <c r="B6" i="1"/>
  <c r="B7" i="1"/>
  <c r="B8" i="1"/>
  <c r="B9" i="1"/>
  <c r="B10" i="1"/>
  <c r="B11" i="1"/>
  <c r="B12" i="1"/>
  <c r="B13" i="1"/>
  <c r="B3" i="1"/>
  <c r="D15" i="1"/>
  <c r="D17" i="1"/>
  <c r="D19" i="1"/>
  <c r="D21" i="1"/>
  <c r="D23" i="1"/>
  <c r="D25" i="1"/>
  <c r="D27" i="1"/>
  <c r="D29" i="1"/>
  <c r="B13" i="10"/>
  <c r="B12" i="10"/>
  <c r="B11" i="10"/>
  <c r="B10" i="10"/>
  <c r="B9" i="10"/>
  <c r="B8" i="10"/>
  <c r="B7" i="10"/>
  <c r="B6" i="10"/>
  <c r="B5" i="10"/>
  <c r="B4" i="10"/>
  <c r="B3" i="10"/>
  <c r="B4" i="9"/>
  <c r="B5" i="9"/>
  <c r="B6" i="9"/>
  <c r="B7" i="9"/>
  <c r="B8" i="9"/>
  <c r="B9" i="9"/>
  <c r="B10" i="9"/>
  <c r="B11" i="9"/>
  <c r="B12" i="9"/>
  <c r="B13" i="9"/>
  <c r="B3" i="9"/>
  <c r="C16" i="8"/>
  <c r="C15" i="8"/>
  <c r="C14" i="8"/>
  <c r="C13" i="8"/>
  <c r="C12" i="8"/>
  <c r="C11" i="8"/>
  <c r="C10" i="8"/>
  <c r="C9" i="8"/>
  <c r="C8" i="8"/>
  <c r="C7" i="8"/>
  <c r="C6" i="8"/>
  <c r="C5" i="8"/>
  <c r="C4" i="8"/>
  <c r="C3" i="8"/>
  <c r="A2" i="7"/>
  <c r="B12" i="7" s="1"/>
  <c r="C13" i="6"/>
  <c r="C12" i="6"/>
  <c r="C11" i="6"/>
  <c r="B11" i="6"/>
  <c r="C10" i="6"/>
  <c r="B10" i="6"/>
  <c r="C9" i="6"/>
  <c r="C8" i="6"/>
  <c r="B8" i="6"/>
  <c r="C7" i="6"/>
  <c r="B7" i="6"/>
  <c r="C6" i="6"/>
  <c r="B6" i="6"/>
  <c r="C5" i="6"/>
  <c r="B5" i="6"/>
  <c r="C4" i="6"/>
  <c r="B4" i="6"/>
  <c r="C3" i="6"/>
  <c r="B3" i="6"/>
  <c r="B9" i="6"/>
  <c r="A2" i="5"/>
  <c r="B4" i="5" s="1"/>
  <c r="B12" i="5"/>
  <c r="B3" i="4"/>
  <c r="B13" i="3"/>
  <c r="C13" i="1"/>
  <c r="C12" i="1"/>
  <c r="C11" i="1"/>
  <c r="C10" i="1"/>
  <c r="C9" i="1"/>
  <c r="C8" i="1"/>
  <c r="C7" i="1"/>
  <c r="C6" i="1"/>
  <c r="C5" i="1"/>
  <c r="C4" i="1"/>
  <c r="C3" i="1"/>
  <c r="B7" i="7" l="1"/>
  <c r="C3" i="10"/>
  <c r="C13" i="10"/>
  <c r="A21" i="10"/>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C21" i="10"/>
  <c r="B11" i="3"/>
  <c r="B10" i="3"/>
  <c r="B9" i="3"/>
  <c r="B8" i="3"/>
  <c r="B3" i="3"/>
  <c r="B7" i="3"/>
  <c r="B6" i="3"/>
  <c r="B5" i="3"/>
  <c r="B12" i="3"/>
  <c r="B10" i="7"/>
  <c r="B3" i="7"/>
  <c r="B13" i="7"/>
  <c r="B4" i="7"/>
  <c r="B5" i="7"/>
  <c r="B6" i="7"/>
  <c r="B8" i="7"/>
  <c r="B9" i="7"/>
  <c r="B8" i="5"/>
  <c r="B7" i="5"/>
  <c r="B3" i="5"/>
  <c r="B6" i="5"/>
  <c r="B11" i="7"/>
  <c r="B13" i="5"/>
  <c r="B5" i="5"/>
  <c r="B11" i="5"/>
  <c r="B10" i="5"/>
  <c r="B9" i="5"/>
  <c r="B12" i="6"/>
  <c r="B13" i="6"/>
  <c r="C22" i="10" l="1"/>
  <c r="E5" i="3"/>
  <c r="C3" i="3"/>
  <c r="C23" i="10" l="1"/>
  <c r="E6" i="3"/>
  <c r="C13" i="3"/>
  <c r="C24" i="10" l="1"/>
  <c r="E7" i="3"/>
  <c r="E8" i="3" s="1"/>
  <c r="E9" i="3" s="1"/>
  <c r="C4" i="3"/>
  <c r="C25" i="10" l="1"/>
  <c r="C7" i="10"/>
  <c r="E10" i="3"/>
  <c r="E11" i="3" s="1"/>
  <c r="E12" i="3" s="1"/>
  <c r="E13" i="3" s="1"/>
  <c r="C5" i="3"/>
  <c r="C26" i="10" l="1"/>
  <c r="E14" i="3"/>
  <c r="C12" i="3"/>
  <c r="C6" i="3"/>
  <c r="C27" i="10" l="1"/>
  <c r="E15" i="3"/>
  <c r="E16" i="3" s="1"/>
  <c r="E17" i="3" s="1"/>
  <c r="C7" i="3"/>
  <c r="C28" i="10" l="1"/>
  <c r="E18" i="3"/>
  <c r="C11" i="3"/>
  <c r="C8" i="3"/>
  <c r="C29" i="10" l="1"/>
  <c r="E19" i="3"/>
  <c r="C9" i="3"/>
  <c r="C30" i="10" l="1"/>
  <c r="E20" i="3"/>
  <c r="E21" i="3" s="1"/>
  <c r="E22" i="3" s="1"/>
  <c r="C10" i="3"/>
  <c r="C31" i="10" l="1"/>
  <c r="C5" i="10" l="1"/>
  <c r="C8" i="10"/>
  <c r="C32" i="10"/>
  <c r="C33" i="10" l="1"/>
  <c r="C34" i="10" l="1"/>
  <c r="C35" i="10" l="1"/>
  <c r="C36" i="10" l="1"/>
  <c r="C37" i="10" l="1"/>
  <c r="C9" i="10"/>
  <c r="C38" i="10" l="1"/>
  <c r="C39" i="10" l="1"/>
  <c r="C40" i="10" l="1"/>
  <c r="C41" i="10" l="1"/>
  <c r="C10" i="10"/>
  <c r="C42" i="10" l="1"/>
  <c r="C43" i="10" l="1"/>
  <c r="C44" i="10" l="1"/>
  <c r="C45" i="10" l="1"/>
  <c r="C11" i="10"/>
  <c r="C46" i="10" l="1"/>
  <c r="C4" i="10"/>
  <c r="C47" i="10" l="1"/>
  <c r="C12" i="10" s="1"/>
  <c r="C10" i="9"/>
  <c r="C4" i="9"/>
  <c r="C11" i="9"/>
  <c r="C12" i="9"/>
  <c r="C3" i="9"/>
  <c r="C13" i="9"/>
  <c r="B20" i="9"/>
  <c r="B23" i="9" s="1"/>
  <c r="C9" i="9" l="1"/>
  <c r="C8" i="9"/>
  <c r="B24" i="9"/>
  <c r="C5" i="9" s="1"/>
  <c r="B21" i="9"/>
  <c r="C6" i="9" s="1"/>
  <c r="B22" i="9"/>
  <c r="C7" i="9" s="1"/>
</calcChain>
</file>

<file path=xl/sharedStrings.xml><?xml version="1.0" encoding="utf-8"?>
<sst xmlns="http://schemas.openxmlformats.org/spreadsheetml/2006/main" count="42" uniqueCount="12">
  <si>
    <t>x</t>
  </si>
  <si>
    <t>y</t>
  </si>
  <si>
    <t>period: 8.6 hours</t>
  </si>
  <si>
    <t>days</t>
  </si>
  <si>
    <t>period: 7.02 days</t>
  </si>
  <si>
    <t>C</t>
  </si>
  <si>
    <t>https://www.phys.ksu.edu/personal/wysin/astro/magnitudes.html</t>
  </si>
  <si>
    <t>Absolute magnitude formula</t>
  </si>
  <si>
    <t>https://handwiki.org/wiki/Astronomy:TV_Corvi</t>
  </si>
  <si>
    <t>https://www.universeguide.com/star/76050/vzlibrae#magnitude</t>
  </si>
  <si>
    <t>https://www.wikiwand.com/en/R_Muscae</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</si>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</sst>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2"/>
      <color theme="1"/>
      <name val="Calibri"/>
      <family val="2"/>
      <scheme val="minor"/>
    </font>
    <font>
      <sz val="12"/>
      <color theme="0"/>
      <name val="Calibri"/>
      <family val="2"/>
      <scheme val="minor"/>
    </font>
    <font>
      <sz val="12"/>
      <color rgb="FF000000"/>
      <name val="Arial"/>
      <family val="2"/>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2" borderId="0" xfId="0" applyFont="1" applyFill="1"/>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right"/>
    </xf>
    <xf numFmtId="0" fontId="0" fillId="2" borderId="0" xfId="0" applyFill="1"/>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1" xfId="0" applyBorder="1"/>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0" fontId="2" fillId="0" borderId="0" xfId="0" applyFont="1"/>
    <xf numFmtId="0" fontId="3" fillId="0" borderId="0" xfId="1"/>
    <xf numFmtId="164" fontId="0" fillId="0" borderId="9" xfId="0" applyNumberFormat="1" applyBorder="1" applyAlignment="1">
      <alignment horizontal="center"/>
    </xf>
    <xf numFmtId="164" fontId="0" fillId="0" borderId="10" xfId="0" applyNumberFormat="1" applyBorder="1" applyAlignment="1">
      <alignment horizontal="center"/>
    </xf>
    <xf numFmtId="165" fontId="0" fillId="0" borderId="0" xfId="0" applyNumberFormat="1"/>
    <xf numFmtId="0" fontId="0" fillId="0" borderId="0" xfId="0" applyFill="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hyperlink" Target="https://adsabs.harvard.edu/full/1937PRCO....1...62O"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114170</xdr:colOff>
      <xdr:row>13</xdr:row>
      <xdr:rowOff>163837</xdr:rowOff>
    </xdr:from>
    <xdr:to>
      <xdr:col>20</xdr:col>
      <xdr:colOff>301878</xdr:colOff>
      <xdr:row>37</xdr:row>
      <xdr:rowOff>100360</xdr:rowOff>
    </xdr:to>
    <xdr:pic>
      <xdr:nvPicPr>
        <xdr:cNvPr id="2" name="Picture 1">
          <a:extLst>
            <a:ext uri="{FF2B5EF4-FFF2-40B4-BE49-F238E27FC236}">
              <a16:creationId xmlns:a16="http://schemas.microsoft.com/office/drawing/2014/main" id="{4347F228-157E-6AEF-47B9-90D13CC79806}"/>
            </a:ext>
          </a:extLst>
        </xdr:cNvPr>
        <xdr:cNvPicPr>
          <a:picLocks noChangeAspect="1"/>
        </xdr:cNvPicPr>
      </xdr:nvPicPr>
      <xdr:blipFill>
        <a:blip xmlns:r="http://schemas.openxmlformats.org/officeDocument/2006/relationships" r:embed="rId1">
          <a:alphaModFix amt="30000"/>
        </a:blip>
        <a:stretch>
          <a:fillRect/>
        </a:stretch>
      </xdr:blipFill>
      <xdr:spPr>
        <a:xfrm>
          <a:off x="2478130" y="1773342"/>
          <a:ext cx="9052560" cy="6361969"/>
        </a:xfrm>
        <a:prstGeom prst="rect">
          <a:avLst/>
        </a:prstGeom>
      </xdr:spPr>
    </xdr:pic>
    <xdr:clientData/>
  </xdr:twoCellAnchor>
  <xdr:twoCellAnchor editAs="oneCell">
    <xdr:from>
      <xdr:col>5</xdr:col>
      <xdr:colOff>114169</xdr:colOff>
      <xdr:row>13</xdr:row>
      <xdr:rowOff>163838</xdr:rowOff>
    </xdr:from>
    <xdr:to>
      <xdr:col>20</xdr:col>
      <xdr:colOff>301877</xdr:colOff>
      <xdr:row>37</xdr:row>
      <xdr:rowOff>100361</xdr:rowOff>
    </xdr:to>
    <xdr:pic>
      <xdr:nvPicPr>
        <xdr:cNvPr id="5" name="Picture 4">
          <a:extLst>
            <a:ext uri="{FF2B5EF4-FFF2-40B4-BE49-F238E27FC236}">
              <a16:creationId xmlns:a16="http://schemas.microsoft.com/office/drawing/2014/main" id="{737A0E73-D6EF-0846-87E1-52E5A94F6E93}"/>
            </a:ext>
          </a:extLst>
        </xdr:cNvPr>
        <xdr:cNvPicPr>
          <a:picLocks noChangeAspect="1"/>
        </xdr:cNvPicPr>
      </xdr:nvPicPr>
      <xdr:blipFill>
        <a:blip xmlns:r="http://schemas.openxmlformats.org/officeDocument/2006/relationships" r:embed="rId1">
          <a:alphaModFix amt="30000"/>
        </a:blip>
        <a:stretch>
          <a:fillRect/>
        </a:stretch>
      </xdr:blipFill>
      <xdr:spPr>
        <a:xfrm>
          <a:off x="3056545" y="2804432"/>
          <a:ext cx="9052560" cy="63619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698659</xdr:colOff>
      <xdr:row>24</xdr:row>
      <xdr:rowOff>21866</xdr:rowOff>
    </xdr:from>
    <xdr:to>
      <xdr:col>15</xdr:col>
      <xdr:colOff>348398</xdr:colOff>
      <xdr:row>62</xdr:row>
      <xdr:rowOff>117051</xdr:rowOff>
    </xdr:to>
    <xdr:pic>
      <xdr:nvPicPr>
        <xdr:cNvPr id="2" name="Picture 1">
          <a:extLst>
            <a:ext uri="{FF2B5EF4-FFF2-40B4-BE49-F238E27FC236}">
              <a16:creationId xmlns:a16="http://schemas.microsoft.com/office/drawing/2014/main" id="{22521931-9D5A-3DB1-40B3-C38803C8D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659" y="5049495"/>
          <a:ext cx="12022419" cy="8055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87218</xdr:colOff>
      <xdr:row>0</xdr:row>
      <xdr:rowOff>50799</xdr:rowOff>
    </xdr:from>
    <xdr:to>
      <xdr:col>35</xdr:col>
      <xdr:colOff>209028</xdr:colOff>
      <xdr:row>27</xdr:row>
      <xdr:rowOff>349602</xdr:rowOff>
    </xdr:to>
    <xdr:pic>
      <xdr:nvPicPr>
        <xdr:cNvPr id="2" name="Picture 1">
          <a:extLst>
            <a:ext uri="{FF2B5EF4-FFF2-40B4-BE49-F238E27FC236}">
              <a16:creationId xmlns:a16="http://schemas.microsoft.com/office/drawing/2014/main" id="{39C4E2DC-9F99-5D42-BD29-9C9048FDE49C}"/>
            </a:ext>
          </a:extLst>
        </xdr:cNvPr>
        <xdr:cNvPicPr>
          <a:picLocks noChangeAspect="1"/>
        </xdr:cNvPicPr>
      </xdr:nvPicPr>
      <xdr:blipFill>
        <a:blip xmlns:r="http://schemas.openxmlformats.org/officeDocument/2006/relationships" r:embed="rId1">
          <a:alphaModFix amt="50000"/>
        </a:blip>
        <a:stretch>
          <a:fillRect/>
        </a:stretch>
      </xdr:blipFill>
      <xdr:spPr>
        <a:xfrm>
          <a:off x="5116418" y="50799"/>
          <a:ext cx="15895210" cy="105858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336861</xdr:colOff>
      <xdr:row>15</xdr:row>
      <xdr:rowOff>52870</xdr:rowOff>
    </xdr:from>
    <xdr:to>
      <xdr:col>19</xdr:col>
      <xdr:colOff>253041</xdr:colOff>
      <xdr:row>40</xdr:row>
      <xdr:rowOff>194521</xdr:rowOff>
    </xdr:to>
    <xdr:pic>
      <xdr:nvPicPr>
        <xdr:cNvPr id="2" name="Picture 1">
          <a:hlinkClick xmlns:r="http://schemas.openxmlformats.org/officeDocument/2006/relationships" r:id="rId1"/>
          <a:extLst>
            <a:ext uri="{FF2B5EF4-FFF2-40B4-BE49-F238E27FC236}">
              <a16:creationId xmlns:a16="http://schemas.microsoft.com/office/drawing/2014/main" id="{B7B06AFB-E164-85C1-F59B-28CDCE0D2DC5}"/>
            </a:ext>
          </a:extLst>
        </xdr:cNvPr>
        <xdr:cNvPicPr>
          <a:picLocks noChangeAspect="1"/>
        </xdr:cNvPicPr>
      </xdr:nvPicPr>
      <xdr:blipFill>
        <a:blip xmlns:r="http://schemas.openxmlformats.org/officeDocument/2006/relationships" r:embed="rId2">
          <a:alphaModFix amt="70000"/>
        </a:blip>
        <a:stretch>
          <a:fillRect/>
        </a:stretch>
      </xdr:blipFill>
      <xdr:spPr>
        <a:xfrm>
          <a:off x="3649904" y="3108232"/>
          <a:ext cx="7444151" cy="48351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190500</xdr:colOff>
      <xdr:row>5</xdr:row>
      <xdr:rowOff>25400</xdr:rowOff>
    </xdr:from>
    <xdr:to>
      <xdr:col>13</xdr:col>
      <xdr:colOff>762000</xdr:colOff>
      <xdr:row>25</xdr:row>
      <xdr:rowOff>76200</xdr:rowOff>
    </xdr:to>
    <xdr:pic>
      <xdr:nvPicPr>
        <xdr:cNvPr id="5" name="Picture 4">
          <a:extLst>
            <a:ext uri="{FF2B5EF4-FFF2-40B4-BE49-F238E27FC236}">
              <a16:creationId xmlns:a16="http://schemas.microsoft.com/office/drawing/2014/main" id="{CBE4A60C-379E-5D45-BDF3-54A7CCF73770}"/>
            </a:ext>
          </a:extLst>
        </xdr:cNvPr>
        <xdr:cNvPicPr>
          <a:picLocks noChangeAspect="1"/>
        </xdr:cNvPicPr>
      </xdr:nvPicPr>
      <xdr:blipFill>
        <a:blip xmlns:r="http://schemas.openxmlformats.org/officeDocument/2006/relationships" r:embed="rId1"/>
        <a:stretch>
          <a:fillRect/>
        </a:stretch>
      </xdr:blipFill>
      <xdr:spPr>
        <a:xfrm>
          <a:off x="5143500" y="1054100"/>
          <a:ext cx="6350000" cy="4127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685800</xdr:colOff>
      <xdr:row>1</xdr:row>
      <xdr:rowOff>215900</xdr:rowOff>
    </xdr:from>
    <xdr:to>
      <xdr:col>17</xdr:col>
      <xdr:colOff>762000</xdr:colOff>
      <xdr:row>19</xdr:row>
      <xdr:rowOff>25937</xdr:rowOff>
    </xdr:to>
    <xdr:pic>
      <xdr:nvPicPr>
        <xdr:cNvPr id="2" name="Picture 1">
          <a:extLst>
            <a:ext uri="{FF2B5EF4-FFF2-40B4-BE49-F238E27FC236}">
              <a16:creationId xmlns:a16="http://schemas.microsoft.com/office/drawing/2014/main" id="{16F205F0-949A-6556-6BDD-3FB92C1135B7}"/>
            </a:ext>
          </a:extLst>
        </xdr:cNvPr>
        <xdr:cNvPicPr>
          <a:picLocks noChangeAspect="1"/>
        </xdr:cNvPicPr>
      </xdr:nvPicPr>
      <xdr:blipFill>
        <a:blip xmlns:r="http://schemas.openxmlformats.org/officeDocument/2006/relationships" r:embed="rId1">
          <a:alphaModFix amt="50000"/>
        </a:blip>
        <a:stretch>
          <a:fillRect/>
        </a:stretch>
      </xdr:blipFill>
      <xdr:spPr>
        <a:xfrm>
          <a:off x="4813300" y="495300"/>
          <a:ext cx="7315200" cy="4610637"/>
        </a:xfrm>
        <a:prstGeom prst="rect">
          <a:avLst/>
        </a:prstGeom>
      </xdr:spPr>
    </xdr:pic>
    <xdr:clientData/>
  </xdr:twoCellAnchor>
  <xdr:twoCellAnchor editAs="oneCell">
    <xdr:from>
      <xdr:col>5</xdr:col>
      <xdr:colOff>685800</xdr:colOff>
      <xdr:row>1</xdr:row>
      <xdr:rowOff>228600</xdr:rowOff>
    </xdr:from>
    <xdr:to>
      <xdr:col>17</xdr:col>
      <xdr:colOff>762000</xdr:colOff>
      <xdr:row>19</xdr:row>
      <xdr:rowOff>38637</xdr:rowOff>
    </xdr:to>
    <xdr:pic>
      <xdr:nvPicPr>
        <xdr:cNvPr id="3" name="Picture 2">
          <a:extLst>
            <a:ext uri="{FF2B5EF4-FFF2-40B4-BE49-F238E27FC236}">
              <a16:creationId xmlns:a16="http://schemas.microsoft.com/office/drawing/2014/main" id="{F7B1E26D-0E7D-6D49-BE3E-BDCC39F45C71}"/>
            </a:ext>
          </a:extLst>
        </xdr:cNvPr>
        <xdr:cNvPicPr>
          <a:picLocks noChangeAspect="1"/>
        </xdr:cNvPicPr>
      </xdr:nvPicPr>
      <xdr:blipFill>
        <a:blip xmlns:r="http://schemas.openxmlformats.org/officeDocument/2006/relationships" r:embed="rId1">
          <a:alphaModFix amt="50000"/>
        </a:blip>
        <a:stretch>
          <a:fillRect/>
        </a:stretch>
      </xdr:blipFill>
      <xdr:spPr>
        <a:xfrm>
          <a:off x="4813300" y="508000"/>
          <a:ext cx="7315200" cy="4610637"/>
        </a:xfrm>
        <a:prstGeom prst="rect">
          <a:avLst/>
        </a:prstGeom>
      </xdr:spPr>
    </xdr:pic>
    <xdr:clientData/>
  </xdr:twoCellAnchor>
  <xdr:twoCellAnchor editAs="oneCell">
    <xdr:from>
      <xdr:col>5</xdr:col>
      <xdr:colOff>698500</xdr:colOff>
      <xdr:row>1</xdr:row>
      <xdr:rowOff>241300</xdr:rowOff>
    </xdr:from>
    <xdr:to>
      <xdr:col>17</xdr:col>
      <xdr:colOff>774700</xdr:colOff>
      <xdr:row>19</xdr:row>
      <xdr:rowOff>51337</xdr:rowOff>
    </xdr:to>
    <xdr:pic>
      <xdr:nvPicPr>
        <xdr:cNvPr id="4" name="Picture 3">
          <a:extLst>
            <a:ext uri="{FF2B5EF4-FFF2-40B4-BE49-F238E27FC236}">
              <a16:creationId xmlns:a16="http://schemas.microsoft.com/office/drawing/2014/main" id="{D9F9B217-2EF9-8042-B4C4-47A20EEE18E7}"/>
            </a:ext>
          </a:extLst>
        </xdr:cNvPr>
        <xdr:cNvPicPr>
          <a:picLocks noChangeAspect="1"/>
        </xdr:cNvPicPr>
      </xdr:nvPicPr>
      <xdr:blipFill>
        <a:blip xmlns:r="http://schemas.openxmlformats.org/officeDocument/2006/relationships" r:embed="rId1">
          <a:alphaModFix amt="50000"/>
        </a:blip>
        <a:stretch>
          <a:fillRect/>
        </a:stretch>
      </xdr:blipFill>
      <xdr:spPr>
        <a:xfrm>
          <a:off x="4826000" y="520700"/>
          <a:ext cx="7315200" cy="46106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728133</xdr:colOff>
      <xdr:row>3</xdr:row>
      <xdr:rowOff>198967</xdr:rowOff>
    </xdr:from>
    <xdr:to>
      <xdr:col>13</xdr:col>
      <xdr:colOff>498148</xdr:colOff>
      <xdr:row>29</xdr:row>
      <xdr:rowOff>135467</xdr:rowOff>
    </xdr:to>
    <xdr:pic>
      <xdr:nvPicPr>
        <xdr:cNvPr id="2" name="Picture 1">
          <a:extLst>
            <a:ext uri="{FF2B5EF4-FFF2-40B4-BE49-F238E27FC236}">
              <a16:creationId xmlns:a16="http://schemas.microsoft.com/office/drawing/2014/main" id="{CD43E8E8-4786-405E-17D8-2E05F8117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7333" y="825500"/>
          <a:ext cx="8067348" cy="5236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612691</xdr:colOff>
      <xdr:row>1</xdr:row>
      <xdr:rowOff>44617</xdr:rowOff>
    </xdr:from>
    <xdr:to>
      <xdr:col>14</xdr:col>
      <xdr:colOff>591166</xdr:colOff>
      <xdr:row>30</xdr:row>
      <xdr:rowOff>48209</xdr:rowOff>
    </xdr:to>
    <xdr:pic>
      <xdr:nvPicPr>
        <xdr:cNvPr id="2" name="Picture 1">
          <a:extLst>
            <a:ext uri="{FF2B5EF4-FFF2-40B4-BE49-F238E27FC236}">
              <a16:creationId xmlns:a16="http://schemas.microsoft.com/office/drawing/2014/main" id="{67E7C547-1D22-F709-5BFE-5F76B653C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6509" y="263981"/>
          <a:ext cx="9122475" cy="6041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2438400</xdr:colOff>
      <xdr:row>15</xdr:row>
      <xdr:rowOff>50800</xdr:rowOff>
    </xdr:from>
    <xdr:to>
      <xdr:col>20</xdr:col>
      <xdr:colOff>500380</xdr:colOff>
      <xdr:row>54</xdr:row>
      <xdr:rowOff>185623</xdr:rowOff>
    </xdr:to>
    <xdr:pic>
      <xdr:nvPicPr>
        <xdr:cNvPr id="2" name="Picture 1">
          <a:extLst>
            <a:ext uri="{FF2B5EF4-FFF2-40B4-BE49-F238E27FC236}">
              <a16:creationId xmlns:a16="http://schemas.microsoft.com/office/drawing/2014/main" id="{F1140BB2-48A9-F3F6-6D8C-9F7B657DAEB5}"/>
            </a:ext>
          </a:extLst>
        </xdr:cNvPr>
        <xdr:cNvPicPr>
          <a:picLocks noChangeAspect="1" noChangeArrowheads="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rcRect/>
        <a:stretch>
          <a:fillRect/>
        </a:stretch>
      </xdr:blipFill>
      <xdr:spPr bwMode="auto">
        <a:xfrm>
          <a:off x="5740400" y="6172200"/>
          <a:ext cx="12984480" cy="8466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0</xdr:colOff>
      <xdr:row>14</xdr:row>
      <xdr:rowOff>0</xdr:rowOff>
    </xdr:from>
    <xdr:to>
      <xdr:col>5</xdr:col>
      <xdr:colOff>304800</xdr:colOff>
      <xdr:row>15</xdr:row>
      <xdr:rowOff>142240</xdr:rowOff>
    </xdr:to>
    <xdr:sp macro="" textlink="">
      <xdr:nvSpPr>
        <xdr:cNvPr id="4097" name="AutoShape 1"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41E487DA-AD91-7188-B867-82433B9EBF4B}"/>
            </a:ext>
          </a:extLst>
        </xdr:cNvPr>
        <xdr:cNvSpPr>
          <a:spLocks noChangeAspect="1" noChangeArrowheads="1"/>
        </xdr:cNvSpPr>
      </xdr:nvSpPr>
      <xdr:spPr bwMode="auto">
        <a:xfrm>
          <a:off x="41275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xdr:row>
      <xdr:rowOff>0</xdr:rowOff>
    </xdr:from>
    <xdr:to>
      <xdr:col>5</xdr:col>
      <xdr:colOff>304800</xdr:colOff>
      <xdr:row>15</xdr:row>
      <xdr:rowOff>142240</xdr:rowOff>
    </xdr:to>
    <xdr:sp macro="" textlink="">
      <xdr:nvSpPr>
        <xdr:cNvPr id="4098" name="AutoShape 2"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93C875F5-A10B-9A93-5E1B-6A6EAF787592}"/>
            </a:ext>
          </a:extLst>
        </xdr:cNvPr>
        <xdr:cNvSpPr>
          <a:spLocks noChangeAspect="1" noChangeArrowheads="1"/>
        </xdr:cNvSpPr>
      </xdr:nvSpPr>
      <xdr:spPr bwMode="auto">
        <a:xfrm>
          <a:off x="41275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497838</xdr:colOff>
      <xdr:row>7</xdr:row>
      <xdr:rowOff>124460</xdr:rowOff>
    </xdr:from>
    <xdr:to>
      <xdr:col>19</xdr:col>
      <xdr:colOff>73658</xdr:colOff>
      <xdr:row>32</xdr:row>
      <xdr:rowOff>185343</xdr:rowOff>
    </xdr:to>
    <xdr:pic>
      <xdr:nvPicPr>
        <xdr:cNvPr id="2" name="Picture 1">
          <a:extLst>
            <a:ext uri="{FF2B5EF4-FFF2-40B4-BE49-F238E27FC236}">
              <a16:creationId xmlns:a16="http://schemas.microsoft.com/office/drawing/2014/main" id="{05FDE768-6225-BB4D-3D2B-0EF2EDB8197E}"/>
            </a:ext>
          </a:extLst>
        </xdr:cNvPr>
        <xdr:cNvPicPr>
          <a:picLocks noChangeAspect="1"/>
        </xdr:cNvPicPr>
      </xdr:nvPicPr>
      <xdr:blipFill>
        <a:blip xmlns:r="http://schemas.openxmlformats.org/officeDocument/2006/relationships" r:embed="rId1">
          <a:alphaModFix amt="50000"/>
        </a:blip>
        <a:stretch>
          <a:fillRect/>
        </a:stretch>
      </xdr:blipFill>
      <xdr:spPr>
        <a:xfrm>
          <a:off x="4612638" y="1557020"/>
          <a:ext cx="5560060" cy="455160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14</xdr:row>
      <xdr:rowOff>0</xdr:rowOff>
    </xdr:from>
    <xdr:to>
      <xdr:col>5</xdr:col>
      <xdr:colOff>304800</xdr:colOff>
      <xdr:row>15</xdr:row>
      <xdr:rowOff>142240</xdr:rowOff>
    </xdr:to>
    <xdr:sp macro="" textlink="">
      <xdr:nvSpPr>
        <xdr:cNvPr id="2" name="AutoShape 1"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06B51C5C-2D2E-0B4B-AE8F-1F4D14DAC24A}"/>
            </a:ext>
          </a:extLst>
        </xdr:cNvPr>
        <xdr:cNvSpPr>
          <a:spLocks noChangeAspect="1" noChangeArrowheads="1"/>
        </xdr:cNvSpPr>
      </xdr:nvSpPr>
      <xdr:spPr bwMode="auto">
        <a:xfrm>
          <a:off x="4127500" y="28829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xdr:row>
      <xdr:rowOff>0</xdr:rowOff>
    </xdr:from>
    <xdr:to>
      <xdr:col>5</xdr:col>
      <xdr:colOff>304800</xdr:colOff>
      <xdr:row>15</xdr:row>
      <xdr:rowOff>142240</xdr:rowOff>
    </xdr:to>
    <xdr:sp macro="" textlink="">
      <xdr:nvSpPr>
        <xdr:cNvPr id="3" name="AutoShape 2"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742CA990-BC0F-E743-BAD5-EFF5DFFF1A8B}"/>
            </a:ext>
          </a:extLst>
        </xdr:cNvPr>
        <xdr:cNvSpPr>
          <a:spLocks noChangeAspect="1" noChangeArrowheads="1"/>
        </xdr:cNvSpPr>
      </xdr:nvSpPr>
      <xdr:spPr bwMode="auto">
        <a:xfrm>
          <a:off x="4127500" y="28829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487678</xdr:colOff>
      <xdr:row>7</xdr:row>
      <xdr:rowOff>124460</xdr:rowOff>
    </xdr:from>
    <xdr:to>
      <xdr:col>19</xdr:col>
      <xdr:colOff>63498</xdr:colOff>
      <xdr:row>32</xdr:row>
      <xdr:rowOff>195503</xdr:rowOff>
    </xdr:to>
    <xdr:pic>
      <xdr:nvPicPr>
        <xdr:cNvPr id="4" name="Picture 3">
          <a:extLst>
            <a:ext uri="{FF2B5EF4-FFF2-40B4-BE49-F238E27FC236}">
              <a16:creationId xmlns:a16="http://schemas.microsoft.com/office/drawing/2014/main" id="{EA13C165-8ED8-6940-AC92-EA2A8FFE219A}"/>
            </a:ext>
          </a:extLst>
        </xdr:cNvPr>
        <xdr:cNvPicPr>
          <a:picLocks noChangeAspect="1"/>
        </xdr:cNvPicPr>
      </xdr:nvPicPr>
      <xdr:blipFill>
        <a:blip xmlns:r="http://schemas.openxmlformats.org/officeDocument/2006/relationships" r:embed="rId1">
          <a:alphaModFix amt="50000"/>
        </a:blip>
        <a:stretch>
          <a:fillRect/>
        </a:stretch>
      </xdr:blipFill>
      <xdr:spPr>
        <a:xfrm>
          <a:off x="4602478" y="1557020"/>
          <a:ext cx="5560060" cy="455160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14</xdr:row>
      <xdr:rowOff>0</xdr:rowOff>
    </xdr:from>
    <xdr:to>
      <xdr:col>5</xdr:col>
      <xdr:colOff>304800</xdr:colOff>
      <xdr:row>15</xdr:row>
      <xdr:rowOff>142240</xdr:rowOff>
    </xdr:to>
    <xdr:sp macro="" textlink="">
      <xdr:nvSpPr>
        <xdr:cNvPr id="2" name="AutoShape 1"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CD46A653-63AC-4742-BB9A-418258C02310}"/>
            </a:ext>
          </a:extLst>
        </xdr:cNvPr>
        <xdr:cNvSpPr>
          <a:spLocks noChangeAspect="1" noChangeArrowheads="1"/>
        </xdr:cNvSpPr>
      </xdr:nvSpPr>
      <xdr:spPr bwMode="auto">
        <a:xfrm>
          <a:off x="4127500" y="28829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14</xdr:row>
      <xdr:rowOff>0</xdr:rowOff>
    </xdr:from>
    <xdr:to>
      <xdr:col>5</xdr:col>
      <xdr:colOff>304800</xdr:colOff>
      <xdr:row>15</xdr:row>
      <xdr:rowOff>142240</xdr:rowOff>
    </xdr:to>
    <xdr:sp macro="" textlink="">
      <xdr:nvSpPr>
        <xdr:cNvPr id="3" name="AutoShape 2" descr="The bolometric light curve for SN 2020oi (blue), plotted alongside the labeled type-Ic/Ic-BL SN sample from Lyman et al. (2016). Light curves have been aligned at peak and the shaded regions correspond to 1-í µí¼ confidence intervals, which incorporate only uncertainty in the bolometric corrections for each event. Uncertainties in distance modulus and extinction along each line of sight are not shown and may affect this comparison. The rise and decline rate of SN 2020oi is similar to that of the characteristic type-Ic event SN 1994I (shown in violet), which is identified as a rapidly declining event in Lyman et al. (2016). SN 2020oi appears more luminous than SN 1994I, but unaccounted-for extinction toward SN 1994I may also account for this difference (Richmond et al. 1996). The bolometric contribution from the SN 2020oi early-time bump can be seen in the first day of observations.">
          <a:extLst>
            <a:ext uri="{FF2B5EF4-FFF2-40B4-BE49-F238E27FC236}">
              <a16:creationId xmlns:a16="http://schemas.microsoft.com/office/drawing/2014/main" id="{BCE0E6FD-A600-0341-BDEB-EEAAB86CDFC3}"/>
            </a:ext>
          </a:extLst>
        </xdr:cNvPr>
        <xdr:cNvSpPr>
          <a:spLocks noChangeAspect="1" noChangeArrowheads="1"/>
        </xdr:cNvSpPr>
      </xdr:nvSpPr>
      <xdr:spPr bwMode="auto">
        <a:xfrm>
          <a:off x="4127500" y="28829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497838</xdr:colOff>
      <xdr:row>7</xdr:row>
      <xdr:rowOff>124460</xdr:rowOff>
    </xdr:from>
    <xdr:to>
      <xdr:col>19</xdr:col>
      <xdr:colOff>73658</xdr:colOff>
      <xdr:row>32</xdr:row>
      <xdr:rowOff>195503</xdr:rowOff>
    </xdr:to>
    <xdr:pic>
      <xdr:nvPicPr>
        <xdr:cNvPr id="4" name="Picture 3">
          <a:extLst>
            <a:ext uri="{FF2B5EF4-FFF2-40B4-BE49-F238E27FC236}">
              <a16:creationId xmlns:a16="http://schemas.microsoft.com/office/drawing/2014/main" id="{040B8E50-CC08-9043-97C7-FF269313B745}"/>
            </a:ext>
          </a:extLst>
        </xdr:cNvPr>
        <xdr:cNvPicPr>
          <a:picLocks noChangeAspect="1"/>
        </xdr:cNvPicPr>
      </xdr:nvPicPr>
      <xdr:blipFill>
        <a:blip xmlns:r="http://schemas.openxmlformats.org/officeDocument/2006/relationships" r:embed="rId1">
          <a:alphaModFix amt="50000"/>
        </a:blip>
        <a:stretch>
          <a:fillRect/>
        </a:stretch>
      </xdr:blipFill>
      <xdr:spPr>
        <a:xfrm>
          <a:off x="4625338" y="1559560"/>
          <a:ext cx="5557520" cy="45947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ww.phys.ksu.edu/personal/wysin/astro/magnitud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5D90-5FAE-2B45-B5D1-C2FC5FA8AFC6}">
  <sheetPr>
    <tabColor theme="7" tint="0.79998168889431442"/>
  </sheetPr>
  <dimension ref="A1:T50"/>
  <sheetViews>
    <sheetView topLeftCell="A2" zoomScale="101" workbookViewId="0">
      <selection activeCell="B30" sqref="B30"/>
    </sheetView>
  </sheetViews>
  <sheetFormatPr baseColWidth="10" defaultRowHeight="16" x14ac:dyDescent="0.2"/>
  <cols>
    <col min="1" max="1" width="7.6640625" customWidth="1"/>
    <col min="2" max="20" width="7.83203125" customWidth="1"/>
  </cols>
  <sheetData>
    <row r="1" spans="1:20" ht="17" thickBot="1" x14ac:dyDescent="0.25"/>
    <row r="2" spans="1:20" x14ac:dyDescent="0.2">
      <c r="A2" s="11">
        <v>4</v>
      </c>
      <c r="B2" s="2" t="s">
        <v>0</v>
      </c>
      <c r="C2" s="3" t="s">
        <v>1</v>
      </c>
    </row>
    <row r="3" spans="1:20" x14ac:dyDescent="0.2">
      <c r="A3" s="4">
        <v>0</v>
      </c>
      <c r="B3" s="4">
        <f>A3*$A$2</f>
        <v>0</v>
      </c>
      <c r="C3" s="5">
        <f>E27</f>
        <v>-1.85</v>
      </c>
    </row>
    <row r="4" spans="1:20" x14ac:dyDescent="0.2">
      <c r="A4" s="4">
        <v>0.1</v>
      </c>
      <c r="B4" s="4">
        <f t="shared" ref="B4:B13" si="0">A4*$A$2</f>
        <v>0.4</v>
      </c>
      <c r="C4" s="5">
        <f>E25</f>
        <v>-2.15</v>
      </c>
    </row>
    <row r="5" spans="1:20" x14ac:dyDescent="0.2">
      <c r="A5" s="4">
        <v>0.2</v>
      </c>
      <c r="B5" s="4">
        <f t="shared" si="0"/>
        <v>0.8</v>
      </c>
      <c r="C5" s="5">
        <f>E21</f>
        <v>-2.6</v>
      </c>
    </row>
    <row r="6" spans="1:20" x14ac:dyDescent="0.2">
      <c r="A6" s="4">
        <v>0.3</v>
      </c>
      <c r="B6" s="4">
        <f t="shared" si="0"/>
        <v>1.2</v>
      </c>
      <c r="C6" s="5">
        <f>E16</f>
        <v>-3.3</v>
      </c>
    </row>
    <row r="7" spans="1:20" x14ac:dyDescent="0.2">
      <c r="A7" s="4">
        <v>0.4</v>
      </c>
      <c r="B7" s="4">
        <f t="shared" si="0"/>
        <v>1.6</v>
      </c>
      <c r="C7" s="5">
        <f>E22</f>
        <v>-2.5</v>
      </c>
    </row>
    <row r="8" spans="1:20" x14ac:dyDescent="0.2">
      <c r="A8" s="4">
        <v>0.5</v>
      </c>
      <c r="B8" s="4">
        <f t="shared" si="0"/>
        <v>2</v>
      </c>
      <c r="C8" s="5">
        <f>E29</f>
        <v>-1.6</v>
      </c>
    </row>
    <row r="9" spans="1:20" x14ac:dyDescent="0.2">
      <c r="A9" s="4">
        <v>0.6</v>
      </c>
      <c r="B9" s="4">
        <f t="shared" si="0"/>
        <v>2.4</v>
      </c>
      <c r="C9" s="5">
        <f>E21</f>
        <v>-2.6</v>
      </c>
    </row>
    <row r="10" spans="1:20" x14ac:dyDescent="0.2">
      <c r="A10" s="4">
        <v>0.7</v>
      </c>
      <c r="B10" s="4">
        <f t="shared" si="0"/>
        <v>2.8</v>
      </c>
      <c r="C10" s="5">
        <f>E17</f>
        <v>-3.15</v>
      </c>
    </row>
    <row r="11" spans="1:20" x14ac:dyDescent="0.2">
      <c r="A11" s="4">
        <v>0.8</v>
      </c>
      <c r="B11" s="4">
        <f t="shared" si="0"/>
        <v>3.2</v>
      </c>
      <c r="C11" s="5">
        <f>E20</f>
        <v>-2.7</v>
      </c>
    </row>
    <row r="12" spans="1:20" x14ac:dyDescent="0.2">
      <c r="A12" s="4">
        <v>0.9</v>
      </c>
      <c r="B12" s="4">
        <f t="shared" si="0"/>
        <v>3.6</v>
      </c>
      <c r="C12" s="5">
        <f>E25</f>
        <v>-2.15</v>
      </c>
    </row>
    <row r="13" spans="1:20" ht="17" thickBot="1" x14ac:dyDescent="0.25">
      <c r="A13" s="4">
        <v>1</v>
      </c>
      <c r="B13" s="6">
        <f t="shared" si="0"/>
        <v>4</v>
      </c>
      <c r="C13" s="7">
        <f>E27</f>
        <v>-1.85</v>
      </c>
    </row>
    <row r="14" spans="1:20" ht="31" customHeight="1" x14ac:dyDescent="0.2">
      <c r="D14">
        <v>-3.5</v>
      </c>
      <c r="E14">
        <v>-3.5</v>
      </c>
      <c r="F14">
        <v>-0.02</v>
      </c>
      <c r="G14">
        <v>-0.02</v>
      </c>
      <c r="H14">
        <v>-0.02</v>
      </c>
      <c r="I14">
        <v>-0.02</v>
      </c>
      <c r="J14">
        <v>-0.02</v>
      </c>
      <c r="K14">
        <v>-0.02</v>
      </c>
      <c r="L14">
        <v>-0.02</v>
      </c>
      <c r="M14">
        <v>-0.02</v>
      </c>
      <c r="N14">
        <v>-0.02</v>
      </c>
      <c r="O14">
        <v>-0.02</v>
      </c>
      <c r="P14">
        <v>-0.02</v>
      </c>
      <c r="Q14">
        <v>-0.02</v>
      </c>
      <c r="R14">
        <v>-0.02</v>
      </c>
      <c r="S14">
        <v>-0.02</v>
      </c>
      <c r="T14">
        <v>-0.02</v>
      </c>
    </row>
    <row r="15" spans="1:20" ht="23" customHeight="1" x14ac:dyDescent="0.2">
      <c r="D15">
        <f>(D14+D16)/2</f>
        <v>-3.4</v>
      </c>
      <c r="E15">
        <v>-3.4</v>
      </c>
      <c r="F15">
        <v>-1.7500000000000002E-2</v>
      </c>
      <c r="G15">
        <v>-1.7500000000000002E-2</v>
      </c>
      <c r="H15">
        <v>-1.7500000000000002E-2</v>
      </c>
      <c r="I15">
        <v>-1.7500000000000002E-2</v>
      </c>
      <c r="J15">
        <v>-1.7500000000000002E-2</v>
      </c>
      <c r="K15">
        <v>-1.7500000000000002E-2</v>
      </c>
      <c r="L15">
        <v>-1.7500000000000002E-2</v>
      </c>
      <c r="M15">
        <v>-1.7500000000000002E-2</v>
      </c>
      <c r="N15">
        <v>-1.7500000000000002E-2</v>
      </c>
      <c r="O15">
        <v>-1.7500000000000002E-2</v>
      </c>
      <c r="P15">
        <v>-1.7500000000000002E-2</v>
      </c>
      <c r="Q15">
        <v>-1.7500000000000002E-2</v>
      </c>
      <c r="R15">
        <v>-1.7500000000000002E-2</v>
      </c>
      <c r="S15">
        <v>-1.7500000000000002E-2</v>
      </c>
      <c r="T15">
        <v>-1.7500000000000002E-2</v>
      </c>
    </row>
    <row r="16" spans="1:20" ht="23" customHeight="1" x14ac:dyDescent="0.2">
      <c r="D16">
        <v>-3.3</v>
      </c>
      <c r="E16">
        <v>-3.3</v>
      </c>
      <c r="F16">
        <v>-1.4999999999999999E-2</v>
      </c>
      <c r="G16">
        <v>-1.4999999999999999E-2</v>
      </c>
      <c r="H16">
        <v>-1.4999999999999999E-2</v>
      </c>
      <c r="I16">
        <v>-1.4999999999999999E-2</v>
      </c>
      <c r="J16">
        <v>-1.4999999999999999E-2</v>
      </c>
      <c r="K16">
        <v>-1.4999999999999999E-2</v>
      </c>
      <c r="L16" s="1">
        <v>-1.4999999999999999E-2</v>
      </c>
      <c r="M16">
        <v>-1.4999999999999999E-2</v>
      </c>
      <c r="N16">
        <v>-1.4999999999999999E-2</v>
      </c>
      <c r="O16">
        <v>-1.4999999999999999E-2</v>
      </c>
      <c r="P16">
        <v>-1.4999999999999999E-2</v>
      </c>
      <c r="Q16">
        <v>-1.4999999999999999E-2</v>
      </c>
      <c r="R16">
        <v>-1.4999999999999999E-2</v>
      </c>
      <c r="S16">
        <v>-1.4999999999999999E-2</v>
      </c>
      <c r="T16">
        <v>-1.4999999999999999E-2</v>
      </c>
    </row>
    <row r="17" spans="4:20" ht="23" customHeight="1" x14ac:dyDescent="0.2">
      <c r="D17">
        <f>(D16+D18)/2</f>
        <v>-3.15</v>
      </c>
      <c r="E17">
        <v>-3.15</v>
      </c>
      <c r="F17">
        <v>-1.2500000000000001E-2</v>
      </c>
      <c r="G17">
        <v>-1.2500000000000001E-2</v>
      </c>
      <c r="H17">
        <v>-1.2500000000000001E-2</v>
      </c>
      <c r="I17">
        <v>-1.2500000000000001E-2</v>
      </c>
      <c r="J17">
        <v>-1.2500000000000001E-2</v>
      </c>
      <c r="K17">
        <v>-1.2500000000000001E-2</v>
      </c>
      <c r="L17">
        <v>-1.2500000000000001E-2</v>
      </c>
      <c r="M17">
        <v>-1.2500000000000001E-2</v>
      </c>
      <c r="N17">
        <v>-1.2500000000000001E-2</v>
      </c>
      <c r="O17">
        <v>-1.2500000000000001E-2</v>
      </c>
      <c r="P17" s="1">
        <v>-1.2500000000000001E-2</v>
      </c>
      <c r="Q17">
        <v>-1.2500000000000001E-2</v>
      </c>
      <c r="R17">
        <v>-1.2500000000000001E-2</v>
      </c>
      <c r="S17">
        <v>-1.2500000000000001E-2</v>
      </c>
      <c r="T17">
        <v>-1.2500000000000001E-2</v>
      </c>
    </row>
    <row r="18" spans="4:20" ht="23" customHeight="1" x14ac:dyDescent="0.2">
      <c r="D18">
        <v>-3</v>
      </c>
      <c r="E18">
        <v>-3</v>
      </c>
      <c r="F18">
        <v>-0.01</v>
      </c>
      <c r="G18">
        <v>-0.01</v>
      </c>
      <c r="H18">
        <v>-0.01</v>
      </c>
      <c r="I18">
        <v>-0.01</v>
      </c>
      <c r="J18">
        <v>-0.01</v>
      </c>
      <c r="K18">
        <v>-0.01</v>
      </c>
      <c r="L18">
        <v>-0.01</v>
      </c>
      <c r="M18">
        <v>-0.01</v>
      </c>
      <c r="N18">
        <v>-0.01</v>
      </c>
      <c r="O18">
        <v>-0.01</v>
      </c>
      <c r="P18">
        <v>-0.01</v>
      </c>
      <c r="Q18">
        <v>-0.01</v>
      </c>
      <c r="R18">
        <v>-0.01</v>
      </c>
      <c r="S18">
        <v>-0.01</v>
      </c>
      <c r="T18">
        <v>-0.01</v>
      </c>
    </row>
    <row r="19" spans="4:20" ht="23" customHeight="1" x14ac:dyDescent="0.2">
      <c r="D19">
        <f>(D18+D20)/2</f>
        <v>-2.85</v>
      </c>
      <c r="E19">
        <v>-2.85</v>
      </c>
      <c r="F19">
        <v>-7.4999999999999997E-3</v>
      </c>
      <c r="G19">
        <v>-7.4999999999999997E-3</v>
      </c>
      <c r="H19">
        <v>-7.4999999999999997E-3</v>
      </c>
      <c r="I19">
        <v>-7.4999999999999997E-3</v>
      </c>
      <c r="J19">
        <v>-7.4999999999999997E-3</v>
      </c>
      <c r="K19">
        <v>-7.4999999999999997E-3</v>
      </c>
      <c r="L19">
        <v>-7.4999999999999997E-3</v>
      </c>
      <c r="M19">
        <v>-7.4999999999999997E-3</v>
      </c>
      <c r="N19">
        <v>-7.4999999999999997E-3</v>
      </c>
      <c r="O19">
        <v>-7.4999999999999997E-3</v>
      </c>
      <c r="P19">
        <v>-7.4999999999999997E-3</v>
      </c>
      <c r="Q19">
        <v>-7.4999999999999997E-3</v>
      </c>
      <c r="R19">
        <v>-7.4999999999999997E-3</v>
      </c>
      <c r="S19">
        <v>-7.4999999999999997E-3</v>
      </c>
      <c r="T19">
        <v>-7.4999999999999997E-3</v>
      </c>
    </row>
    <row r="20" spans="4:20" ht="23" customHeight="1" x14ac:dyDescent="0.2">
      <c r="D20">
        <v>-2.7</v>
      </c>
      <c r="E20">
        <v>-2.7</v>
      </c>
      <c r="F20">
        <v>-5.0000000000000001E-3</v>
      </c>
      <c r="G20">
        <v>-5.0000000000000001E-3</v>
      </c>
      <c r="H20">
        <v>-5.0000000000000001E-3</v>
      </c>
      <c r="I20">
        <v>-5.0000000000000001E-3</v>
      </c>
      <c r="J20">
        <v>-5.0000000000000001E-3</v>
      </c>
      <c r="K20">
        <v>-5.0000000000000001E-3</v>
      </c>
      <c r="L20">
        <v>-5.0000000000000001E-3</v>
      </c>
      <c r="M20">
        <v>-5.0000000000000001E-3</v>
      </c>
      <c r="N20">
        <v>-5.0000000000000001E-3</v>
      </c>
      <c r="O20">
        <v>-5.0000000000000001E-3</v>
      </c>
      <c r="P20">
        <v>-5.0000000000000001E-3</v>
      </c>
      <c r="Q20" s="1">
        <v>-5.0000000000000001E-3</v>
      </c>
      <c r="R20">
        <v>-5.0000000000000001E-3</v>
      </c>
      <c r="S20">
        <v>-5.0000000000000001E-3</v>
      </c>
      <c r="T20">
        <v>-5.0000000000000001E-3</v>
      </c>
    </row>
    <row r="21" spans="4:20" ht="23" customHeight="1" x14ac:dyDescent="0.2">
      <c r="D21">
        <f>(D20+D22)/2</f>
        <v>-2.6</v>
      </c>
      <c r="E21">
        <v>-2.6</v>
      </c>
      <c r="F21">
        <v>-2.5000000000000001E-3</v>
      </c>
      <c r="G21">
        <v>-2.5000000000000001E-3</v>
      </c>
      <c r="H21">
        <v>-2.5000000000000001E-3</v>
      </c>
      <c r="I21">
        <v>-2.5000000000000001E-3</v>
      </c>
      <c r="J21">
        <v>-2.5000000000000001E-3</v>
      </c>
      <c r="K21" s="1">
        <v>-2.5000000000000001E-3</v>
      </c>
      <c r="L21">
        <v>-2.5000000000000001E-3</v>
      </c>
      <c r="M21">
        <v>-2.5000000000000001E-3</v>
      </c>
      <c r="N21">
        <v>-2.5000000000000001E-3</v>
      </c>
      <c r="O21" s="1">
        <v>-2.5000000000000001E-3</v>
      </c>
      <c r="P21">
        <v>-2.5000000000000001E-3</v>
      </c>
      <c r="Q21">
        <v>-2.5000000000000001E-3</v>
      </c>
      <c r="R21">
        <v>-2.5000000000000001E-3</v>
      </c>
      <c r="S21">
        <v>-2.5000000000000001E-3</v>
      </c>
      <c r="T21">
        <v>-2.5000000000000001E-3</v>
      </c>
    </row>
    <row r="22" spans="4:20" ht="23" customHeight="1" x14ac:dyDescent="0.2">
      <c r="D22">
        <v>-2.5</v>
      </c>
      <c r="E22">
        <v>-2.5</v>
      </c>
      <c r="F22">
        <v>0</v>
      </c>
      <c r="G22">
        <v>0</v>
      </c>
      <c r="H22">
        <v>0</v>
      </c>
      <c r="I22">
        <v>0</v>
      </c>
      <c r="J22">
        <v>0</v>
      </c>
      <c r="K22">
        <v>0</v>
      </c>
      <c r="L22">
        <v>0</v>
      </c>
      <c r="M22" s="1">
        <v>0</v>
      </c>
      <c r="N22">
        <v>0</v>
      </c>
      <c r="O22">
        <v>0</v>
      </c>
      <c r="P22">
        <v>0</v>
      </c>
      <c r="Q22">
        <v>0</v>
      </c>
      <c r="R22">
        <v>0</v>
      </c>
      <c r="S22">
        <v>0</v>
      </c>
      <c r="T22">
        <v>0</v>
      </c>
    </row>
    <row r="23" spans="4:20" ht="23" customHeight="1" x14ac:dyDescent="0.2">
      <c r="D23">
        <f>(D22+D24)/2</f>
        <v>-2.4</v>
      </c>
      <c r="E23">
        <v>-2.4</v>
      </c>
      <c r="F23">
        <v>2.5000000000000001E-3</v>
      </c>
      <c r="G23">
        <v>2.5000000000000001E-3</v>
      </c>
      <c r="H23">
        <v>2.5000000000000001E-3</v>
      </c>
      <c r="I23">
        <v>2.5000000000000001E-3</v>
      </c>
      <c r="J23">
        <v>2.5000000000000001E-3</v>
      </c>
      <c r="K23">
        <v>2.5000000000000001E-3</v>
      </c>
      <c r="L23">
        <v>2.5000000000000001E-3</v>
      </c>
      <c r="M23">
        <v>2.5000000000000001E-3</v>
      </c>
      <c r="N23">
        <v>2.5000000000000001E-3</v>
      </c>
      <c r="O23">
        <v>2.5000000000000001E-3</v>
      </c>
      <c r="P23">
        <v>2.5000000000000001E-3</v>
      </c>
      <c r="Q23">
        <v>2.5000000000000001E-3</v>
      </c>
      <c r="R23">
        <v>2.5000000000000001E-3</v>
      </c>
      <c r="S23">
        <v>2.5000000000000001E-3</v>
      </c>
      <c r="T23">
        <v>2.5000000000000001E-3</v>
      </c>
    </row>
    <row r="24" spans="4:20" ht="23" customHeight="1" x14ac:dyDescent="0.2">
      <c r="D24">
        <v>-2.2999999999999998</v>
      </c>
      <c r="E24">
        <v>-2.2999999999999998</v>
      </c>
      <c r="F24">
        <v>5.0000000000000001E-3</v>
      </c>
      <c r="G24">
        <v>5.0000000000000001E-3</v>
      </c>
      <c r="H24">
        <v>5.0000000000000001E-3</v>
      </c>
      <c r="I24">
        <v>5.0000000000000001E-3</v>
      </c>
      <c r="J24">
        <v>5.0000000000000001E-3</v>
      </c>
      <c r="K24">
        <v>5.0000000000000001E-3</v>
      </c>
      <c r="L24">
        <v>5.0000000000000001E-3</v>
      </c>
      <c r="M24">
        <v>5.0000000000000001E-3</v>
      </c>
      <c r="N24">
        <v>5.0000000000000001E-3</v>
      </c>
      <c r="O24">
        <v>5.0000000000000001E-3</v>
      </c>
      <c r="P24">
        <v>5.0000000000000001E-3</v>
      </c>
      <c r="Q24">
        <v>5.0000000000000001E-3</v>
      </c>
      <c r="R24">
        <v>5.0000000000000001E-3</v>
      </c>
      <c r="S24">
        <v>5.0000000000000001E-3</v>
      </c>
      <c r="T24">
        <v>5.0000000000000001E-3</v>
      </c>
    </row>
    <row r="25" spans="4:20" ht="23" customHeight="1" x14ac:dyDescent="0.2">
      <c r="D25">
        <f>(D24+D26)/2</f>
        <v>-2.15</v>
      </c>
      <c r="E25">
        <v>-2.15</v>
      </c>
      <c r="F25">
        <v>7.4999999999999997E-3</v>
      </c>
      <c r="G25">
        <v>7.4999999999999997E-3</v>
      </c>
      <c r="H25">
        <v>7.4999999999999997E-3</v>
      </c>
      <c r="I25">
        <v>7.4999999999999997E-3</v>
      </c>
      <c r="J25" s="1">
        <v>7.4999999999999997E-3</v>
      </c>
      <c r="K25">
        <v>7.4999999999999997E-3</v>
      </c>
      <c r="L25">
        <v>7.4999999999999997E-3</v>
      </c>
      <c r="M25">
        <v>7.4999999999999997E-3</v>
      </c>
      <c r="N25">
        <v>7.4999999999999997E-3</v>
      </c>
      <c r="O25">
        <v>7.4999999999999997E-3</v>
      </c>
      <c r="P25">
        <v>7.4999999999999997E-3</v>
      </c>
      <c r="Q25">
        <v>7.4999999999999997E-3</v>
      </c>
      <c r="R25" s="1">
        <v>7.4999999999999997E-3</v>
      </c>
      <c r="S25">
        <v>7.4999999999999997E-3</v>
      </c>
      <c r="T25">
        <v>7.4999999999999997E-3</v>
      </c>
    </row>
    <row r="26" spans="4:20" ht="23" customHeight="1" x14ac:dyDescent="0.2">
      <c r="D26">
        <v>-2</v>
      </c>
      <c r="E26">
        <v>-2</v>
      </c>
      <c r="F26">
        <v>0.01</v>
      </c>
      <c r="G26">
        <v>0.01</v>
      </c>
      <c r="H26">
        <v>0.01</v>
      </c>
      <c r="I26">
        <v>0.01</v>
      </c>
      <c r="J26">
        <v>0.01</v>
      </c>
      <c r="K26">
        <v>0.01</v>
      </c>
      <c r="L26">
        <v>0.01</v>
      </c>
      <c r="M26">
        <v>0.01</v>
      </c>
      <c r="N26">
        <v>0.01</v>
      </c>
      <c r="O26">
        <v>0.01</v>
      </c>
      <c r="P26">
        <v>0.01</v>
      </c>
      <c r="Q26">
        <v>0.01</v>
      </c>
      <c r="R26">
        <v>0.01</v>
      </c>
      <c r="S26">
        <v>0.01</v>
      </c>
      <c r="T26">
        <v>0.01</v>
      </c>
    </row>
    <row r="27" spans="4:20" ht="23" customHeight="1" x14ac:dyDescent="0.2">
      <c r="D27">
        <f>(D26+D28)/2</f>
        <v>-1.85</v>
      </c>
      <c r="E27">
        <v>-1.85</v>
      </c>
      <c r="F27">
        <v>1.2500000000000001E-2</v>
      </c>
      <c r="G27">
        <v>1.2500000000000001E-2</v>
      </c>
      <c r="H27">
        <v>1.2500000000000001E-2</v>
      </c>
      <c r="I27" s="1">
        <v>1.2500000000000001E-2</v>
      </c>
      <c r="J27">
        <v>1.2500000000000001E-2</v>
      </c>
      <c r="K27">
        <v>1.2500000000000001E-2</v>
      </c>
      <c r="L27">
        <v>1.2500000000000001E-2</v>
      </c>
      <c r="M27">
        <v>1.2500000000000001E-2</v>
      </c>
      <c r="N27">
        <v>1.2500000000000001E-2</v>
      </c>
      <c r="O27">
        <v>1.2500000000000001E-2</v>
      </c>
      <c r="P27">
        <v>1.2500000000000001E-2</v>
      </c>
      <c r="Q27">
        <v>1.2500000000000001E-2</v>
      </c>
      <c r="R27">
        <v>1.2500000000000001E-2</v>
      </c>
      <c r="S27" s="1">
        <v>1.2500000000000001E-2</v>
      </c>
      <c r="T27">
        <v>1.2500000000000001E-2</v>
      </c>
    </row>
    <row r="28" spans="4:20" ht="23" customHeight="1" x14ac:dyDescent="0.2">
      <c r="D28">
        <v>-1.7</v>
      </c>
      <c r="E28">
        <v>-1.7</v>
      </c>
      <c r="F28">
        <v>1.4999999999999999E-2</v>
      </c>
      <c r="G28">
        <v>1.4999999999999999E-2</v>
      </c>
      <c r="H28">
        <v>1.4999999999999999E-2</v>
      </c>
      <c r="I28">
        <v>1.4999999999999999E-2</v>
      </c>
      <c r="J28">
        <v>1.4999999999999999E-2</v>
      </c>
      <c r="K28">
        <v>1.4999999999999999E-2</v>
      </c>
      <c r="L28">
        <v>1.4999999999999999E-2</v>
      </c>
      <c r="M28">
        <v>1.4999999999999999E-2</v>
      </c>
      <c r="N28">
        <v>1.4999999999999999E-2</v>
      </c>
      <c r="O28">
        <v>1.4999999999999999E-2</v>
      </c>
      <c r="P28">
        <v>1.4999999999999999E-2</v>
      </c>
      <c r="Q28">
        <v>1.4999999999999999E-2</v>
      </c>
      <c r="R28">
        <v>1.4999999999999999E-2</v>
      </c>
      <c r="S28">
        <v>1.4999999999999999E-2</v>
      </c>
      <c r="T28">
        <v>1.4999999999999999E-2</v>
      </c>
    </row>
    <row r="29" spans="4:20" ht="23" customHeight="1" x14ac:dyDescent="0.2">
      <c r="D29">
        <f>(D28+D30)/2</f>
        <v>-1.6</v>
      </c>
      <c r="E29">
        <v>-1.6</v>
      </c>
      <c r="F29">
        <v>1.7500000000000002E-2</v>
      </c>
      <c r="G29">
        <v>1.7500000000000002E-2</v>
      </c>
      <c r="H29">
        <v>1.7500000000000002E-2</v>
      </c>
      <c r="I29">
        <v>1.7500000000000002E-2</v>
      </c>
      <c r="J29">
        <v>1.7500000000000002E-2</v>
      </c>
      <c r="K29">
        <v>1.7500000000000002E-2</v>
      </c>
      <c r="L29">
        <v>1.7500000000000002E-2</v>
      </c>
      <c r="M29">
        <v>1.7500000000000002E-2</v>
      </c>
      <c r="N29" s="1">
        <v>1.7500000000000002E-2</v>
      </c>
      <c r="O29">
        <v>1.7500000000000002E-2</v>
      </c>
      <c r="P29">
        <v>1.7500000000000002E-2</v>
      </c>
      <c r="Q29">
        <v>1.7500000000000002E-2</v>
      </c>
      <c r="R29">
        <v>1.7500000000000002E-2</v>
      </c>
      <c r="S29">
        <v>1.7500000000000002E-2</v>
      </c>
      <c r="T29">
        <v>1.7500000000000002E-2</v>
      </c>
    </row>
    <row r="30" spans="4:20" ht="23" customHeight="1" x14ac:dyDescent="0.2">
      <c r="D30">
        <v>-1.5</v>
      </c>
      <c r="E30">
        <v>-1.5</v>
      </c>
      <c r="F30">
        <v>0.02</v>
      </c>
      <c r="G30">
        <v>0.02</v>
      </c>
      <c r="H30">
        <v>0.02</v>
      </c>
      <c r="I30">
        <v>0.02</v>
      </c>
      <c r="J30">
        <v>0.02</v>
      </c>
      <c r="K30">
        <v>0.02</v>
      </c>
      <c r="L30">
        <v>0.02</v>
      </c>
      <c r="M30">
        <v>0.02</v>
      </c>
      <c r="N30">
        <v>0.02</v>
      </c>
      <c r="O30">
        <v>0.02</v>
      </c>
      <c r="P30">
        <v>0.02</v>
      </c>
      <c r="Q30">
        <v>0.02</v>
      </c>
      <c r="R30">
        <v>0.02</v>
      </c>
      <c r="S30">
        <v>0.02</v>
      </c>
      <c r="T30">
        <v>0.02</v>
      </c>
    </row>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hidden="1" x14ac:dyDescent="0.2"/>
    <row r="50" hidden="1"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69AA-6325-764F-987C-573ADE32F507}">
  <sheetPr>
    <tabColor theme="9"/>
  </sheetPr>
  <dimension ref="A1:I24"/>
  <sheetViews>
    <sheetView tabSelected="1" zoomScale="97" workbookViewId="0">
      <selection activeCell="I3" sqref="I3"/>
    </sheetView>
  </sheetViews>
  <sheetFormatPr baseColWidth="10" defaultRowHeight="16" x14ac:dyDescent="0.2"/>
  <sheetData>
    <row r="1" spans="1:9" ht="17" thickBot="1" x14ac:dyDescent="0.25"/>
    <row r="2" spans="1:9" x14ac:dyDescent="0.2">
      <c r="A2">
        <f>1.56/24</f>
        <v>6.5000000000000002E-2</v>
      </c>
      <c r="B2" s="2" t="s">
        <v>0</v>
      </c>
      <c r="C2" s="3" t="s">
        <v>1</v>
      </c>
      <c r="E2" s="25">
        <f>(E23-E3)/20</f>
        <v>0.32500000000000001</v>
      </c>
    </row>
    <row r="3" spans="1:9" x14ac:dyDescent="0.2">
      <c r="A3" s="4">
        <v>0</v>
      </c>
      <c r="B3" s="4">
        <f>A$2*A3</f>
        <v>0</v>
      </c>
      <c r="C3" s="26">
        <f>E4</f>
        <v>-4.45174</v>
      </c>
      <c r="E3">
        <v>-4.7767400000000002</v>
      </c>
      <c r="F3" s="8">
        <v>-1</v>
      </c>
      <c r="H3" t="s">
        <v>7</v>
      </c>
      <c r="I3" s="29" t="s">
        <v>6</v>
      </c>
    </row>
    <row r="4" spans="1:9" x14ac:dyDescent="0.2">
      <c r="A4" s="4">
        <v>0.1</v>
      </c>
      <c r="B4" s="4">
        <f t="shared" ref="B4:B12" si="0">A$2*A4</f>
        <v>6.5000000000000006E-3</v>
      </c>
      <c r="C4" s="26">
        <f>E6</f>
        <v>-3.8017399999999997</v>
      </c>
      <c r="E4">
        <f>E3+$E$2</f>
        <v>-4.45174</v>
      </c>
      <c r="F4" s="11">
        <v>-0.09</v>
      </c>
      <c r="I4" t="s">
        <v>8</v>
      </c>
    </row>
    <row r="5" spans="1:9" x14ac:dyDescent="0.2">
      <c r="A5" s="4">
        <v>0.2</v>
      </c>
      <c r="B5" s="4">
        <f t="shared" si="0"/>
        <v>1.3000000000000001E-2</v>
      </c>
      <c r="C5" s="26">
        <f>E9</f>
        <v>-2.8267399999999991</v>
      </c>
      <c r="E5">
        <f t="shared" ref="E5:E22" si="1">E4+$E$2</f>
        <v>-4.1267399999999999</v>
      </c>
      <c r="F5" s="8">
        <v>-0.08</v>
      </c>
    </row>
    <row r="6" spans="1:9" x14ac:dyDescent="0.2">
      <c r="A6" s="4">
        <v>0.3</v>
      </c>
      <c r="B6" s="4">
        <f t="shared" si="0"/>
        <v>1.95E-2</v>
      </c>
      <c r="C6" s="26">
        <f>E13</f>
        <v>-1.5267399999999989</v>
      </c>
      <c r="E6">
        <f t="shared" si="1"/>
        <v>-3.8017399999999997</v>
      </c>
      <c r="F6" s="8">
        <v>-7.0000000000000007E-2</v>
      </c>
    </row>
    <row r="7" spans="1:9" x14ac:dyDescent="0.2">
      <c r="A7" s="4">
        <v>0.4</v>
      </c>
      <c r="B7" s="4">
        <f t="shared" si="0"/>
        <v>2.6000000000000002E-2</v>
      </c>
      <c r="C7" s="26">
        <f>E14</f>
        <v>-1.2017399999999989</v>
      </c>
      <c r="E7">
        <f t="shared" si="1"/>
        <v>-3.4767399999999995</v>
      </c>
      <c r="F7" s="8">
        <v>-0.06</v>
      </c>
    </row>
    <row r="8" spans="1:9" x14ac:dyDescent="0.2">
      <c r="A8" s="4">
        <v>0.5</v>
      </c>
      <c r="B8" s="4">
        <f t="shared" si="0"/>
        <v>3.2500000000000001E-2</v>
      </c>
      <c r="C8" s="26">
        <f>E17</f>
        <v>-0.226739999999999</v>
      </c>
      <c r="E8">
        <f t="shared" si="1"/>
        <v>-3.1517399999999993</v>
      </c>
      <c r="F8" s="8">
        <v>-0.05</v>
      </c>
    </row>
    <row r="9" spans="1:9" x14ac:dyDescent="0.2">
      <c r="A9" s="4">
        <v>0.6</v>
      </c>
      <c r="B9" s="4">
        <f t="shared" si="0"/>
        <v>3.9E-2</v>
      </c>
      <c r="C9" s="26">
        <f>E18</f>
        <v>9.8260000000001013E-2</v>
      </c>
      <c r="E9">
        <f t="shared" si="1"/>
        <v>-2.8267399999999991</v>
      </c>
      <c r="F9" s="8">
        <v>-0.04</v>
      </c>
    </row>
    <row r="10" spans="1:9" x14ac:dyDescent="0.2">
      <c r="A10" s="4">
        <v>0.7</v>
      </c>
      <c r="B10" s="4">
        <f t="shared" si="0"/>
        <v>4.5499999999999999E-2</v>
      </c>
      <c r="C10" s="26">
        <f>E19</f>
        <v>0.42326000000000102</v>
      </c>
      <c r="E10">
        <f t="shared" si="1"/>
        <v>-2.501739999999999</v>
      </c>
      <c r="F10" s="8">
        <v>-0.03</v>
      </c>
    </row>
    <row r="11" spans="1:9" x14ac:dyDescent="0.2">
      <c r="A11" s="4">
        <v>0.8</v>
      </c>
      <c r="B11" s="4">
        <f t="shared" si="0"/>
        <v>5.2000000000000005E-2</v>
      </c>
      <c r="C11" s="26">
        <f>E17</f>
        <v>-0.226739999999999</v>
      </c>
      <c r="E11">
        <f t="shared" si="1"/>
        <v>-2.1767399999999988</v>
      </c>
      <c r="F11" s="8">
        <v>-0.02</v>
      </c>
    </row>
    <row r="12" spans="1:9" x14ac:dyDescent="0.2">
      <c r="A12" s="4">
        <v>0.9</v>
      </c>
      <c r="B12" s="4">
        <f t="shared" si="0"/>
        <v>5.8500000000000003E-2</v>
      </c>
      <c r="C12" s="26">
        <f>E13</f>
        <v>-1.5267399999999989</v>
      </c>
      <c r="E12">
        <f t="shared" si="1"/>
        <v>-1.8517399999999988</v>
      </c>
      <c r="F12" s="8">
        <v>-0.01</v>
      </c>
    </row>
    <row r="13" spans="1:9" ht="17" thickBot="1" x14ac:dyDescent="0.25">
      <c r="A13" s="4">
        <v>1</v>
      </c>
      <c r="B13" s="6">
        <f t="shared" ref="B13" si="2">(1.56/24)*A13</f>
        <v>6.5000000000000002E-2</v>
      </c>
      <c r="C13" s="27">
        <f>E5</f>
        <v>-4.1267399999999999</v>
      </c>
      <c r="E13">
        <f t="shared" si="1"/>
        <v>-1.5267399999999989</v>
      </c>
      <c r="F13" s="8">
        <v>0</v>
      </c>
    </row>
    <row r="14" spans="1:9" x14ac:dyDescent="0.2">
      <c r="E14">
        <f t="shared" si="1"/>
        <v>-1.2017399999999989</v>
      </c>
      <c r="F14" s="8">
        <v>0.01</v>
      </c>
    </row>
    <row r="15" spans="1:9" x14ac:dyDescent="0.2">
      <c r="E15">
        <f t="shared" si="1"/>
        <v>-0.87673999999999896</v>
      </c>
      <c r="F15" s="8">
        <v>0.02</v>
      </c>
    </row>
    <row r="16" spans="1:9" x14ac:dyDescent="0.2">
      <c r="E16">
        <f t="shared" si="1"/>
        <v>-0.55173999999999901</v>
      </c>
      <c r="F16" s="8">
        <v>0.03</v>
      </c>
    </row>
    <row r="17" spans="5:6" x14ac:dyDescent="0.2">
      <c r="E17">
        <f t="shared" si="1"/>
        <v>-0.226739999999999</v>
      </c>
      <c r="F17" s="8">
        <v>0.04</v>
      </c>
    </row>
    <row r="18" spans="5:6" x14ac:dyDescent="0.2">
      <c r="E18">
        <f t="shared" si="1"/>
        <v>9.8260000000001013E-2</v>
      </c>
      <c r="F18" s="8">
        <v>0.05</v>
      </c>
    </row>
    <row r="19" spans="5:6" x14ac:dyDescent="0.2">
      <c r="E19">
        <f t="shared" si="1"/>
        <v>0.42326000000000102</v>
      </c>
      <c r="F19" s="8">
        <v>0.06</v>
      </c>
    </row>
    <row r="20" spans="5:6" x14ac:dyDescent="0.2">
      <c r="E20">
        <f t="shared" si="1"/>
        <v>0.74826000000000104</v>
      </c>
      <c r="F20" s="8">
        <v>7.0000000000000007E-2</v>
      </c>
    </row>
    <row r="21" spans="5:6" x14ac:dyDescent="0.2">
      <c r="E21">
        <f t="shared" si="1"/>
        <v>1.073260000000001</v>
      </c>
      <c r="F21" s="8">
        <v>0.08</v>
      </c>
    </row>
    <row r="22" spans="5:6" x14ac:dyDescent="0.2">
      <c r="E22">
        <f t="shared" si="1"/>
        <v>1.3982600000000009</v>
      </c>
      <c r="F22" s="8">
        <v>0.09</v>
      </c>
    </row>
    <row r="23" spans="5:6" x14ac:dyDescent="0.2">
      <c r="E23">
        <v>1.72326</v>
      </c>
      <c r="F23" s="8">
        <v>0.1</v>
      </c>
    </row>
    <row r="24" spans="5:6" x14ac:dyDescent="0.2">
      <c r="F24" s="8"/>
    </row>
  </sheetData>
  <hyperlinks>
    <hyperlink ref="I3" r:id="rId1" xr:uid="{9F9C998C-5E44-0B4B-9EA5-796AD20A3FD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3231-02AA-6A47-A083-265E748431EC}">
  <dimension ref="A1:AF33"/>
  <sheetViews>
    <sheetView topLeftCell="A8" zoomScale="50" workbookViewId="0">
      <selection activeCell="D13" sqref="D13"/>
    </sheetView>
  </sheetViews>
  <sheetFormatPr baseColWidth="10" defaultRowHeight="16" x14ac:dyDescent="0.2"/>
  <cols>
    <col min="2" max="3" width="10.83203125" style="11"/>
    <col min="7" max="16" width="9.6640625" customWidth="1"/>
    <col min="17" max="32" width="4.83203125" customWidth="1"/>
    <col min="33" max="34" width="9.6640625" customWidth="1"/>
  </cols>
  <sheetData>
    <row r="1" spans="1:28" ht="30" customHeight="1" thickBot="1" x14ac:dyDescent="0.25">
      <c r="A1">
        <f>2000/16</f>
        <v>125</v>
      </c>
    </row>
    <row r="2" spans="1:28" ht="30" customHeight="1" x14ac:dyDescent="0.2">
      <c r="B2" s="23" t="s">
        <v>0</v>
      </c>
      <c r="C2" s="24" t="s">
        <v>1</v>
      </c>
    </row>
    <row r="3" spans="1:28" ht="30" customHeight="1" x14ac:dyDescent="0.2">
      <c r="B3" s="4">
        <v>0</v>
      </c>
      <c r="C3" s="21">
        <f>E17</f>
        <v>10.8</v>
      </c>
    </row>
    <row r="4" spans="1:28" ht="30" customHeight="1" x14ac:dyDescent="0.2">
      <c r="B4" s="4">
        <f>B3+$A$1</f>
        <v>125</v>
      </c>
      <c r="C4" s="21">
        <f>E14</f>
        <v>10.199999999999999</v>
      </c>
    </row>
    <row r="5" spans="1:28" ht="30" customHeight="1" x14ac:dyDescent="0.2">
      <c r="B5" s="4">
        <f t="shared" ref="B5:B18" si="0">B4+$A$1</f>
        <v>250</v>
      </c>
      <c r="C5" s="21">
        <f>E16</f>
        <v>10.6</v>
      </c>
    </row>
    <row r="6" spans="1:28" ht="30" customHeight="1" x14ac:dyDescent="0.2">
      <c r="B6" s="4">
        <f t="shared" si="0"/>
        <v>375</v>
      </c>
      <c r="C6" s="21">
        <f>E19</f>
        <v>11.2</v>
      </c>
    </row>
    <row r="7" spans="1:28" ht="30" customHeight="1" x14ac:dyDescent="0.2">
      <c r="B7" s="4">
        <f t="shared" si="0"/>
        <v>500</v>
      </c>
      <c r="C7" s="21">
        <f>E21</f>
        <v>11.6</v>
      </c>
    </row>
    <row r="8" spans="1:28" ht="30" customHeight="1" x14ac:dyDescent="0.2">
      <c r="B8" s="4">
        <f t="shared" si="0"/>
        <v>625</v>
      </c>
      <c r="C8" s="21">
        <f>E27</f>
        <v>12.8</v>
      </c>
    </row>
    <row r="9" spans="1:28" ht="30" customHeight="1" x14ac:dyDescent="0.2">
      <c r="B9" s="4">
        <f t="shared" si="0"/>
        <v>750</v>
      </c>
      <c r="C9" s="21">
        <f>E15</f>
        <v>10.4</v>
      </c>
    </row>
    <row r="10" spans="1:28" ht="30" customHeight="1" x14ac:dyDescent="0.2">
      <c r="B10" s="4">
        <f t="shared" si="0"/>
        <v>875</v>
      </c>
      <c r="C10" s="21">
        <f>E17</f>
        <v>10.8</v>
      </c>
    </row>
    <row r="11" spans="1:28" ht="30" customHeight="1" x14ac:dyDescent="0.2">
      <c r="B11" s="4">
        <f t="shared" si="0"/>
        <v>1000</v>
      </c>
      <c r="C11" s="21">
        <f>E19</f>
        <v>11.2</v>
      </c>
    </row>
    <row r="12" spans="1:28" ht="30" customHeight="1" x14ac:dyDescent="0.2">
      <c r="B12" s="4">
        <f t="shared" si="0"/>
        <v>1125</v>
      </c>
      <c r="C12" s="21">
        <f>E26</f>
        <v>12.6</v>
      </c>
    </row>
    <row r="13" spans="1:28" ht="30" customHeight="1" x14ac:dyDescent="0.2">
      <c r="B13" s="4">
        <f t="shared" si="0"/>
        <v>1250</v>
      </c>
      <c r="C13" s="21">
        <f>E16</f>
        <v>10.6</v>
      </c>
      <c r="E13" s="34">
        <v>10</v>
      </c>
      <c r="F13" s="34"/>
      <c r="G13" s="34"/>
      <c r="H13" s="34"/>
      <c r="I13" s="34"/>
      <c r="J13" s="34"/>
      <c r="K13" s="34"/>
      <c r="L13" s="34"/>
      <c r="M13" s="34"/>
      <c r="N13" s="34"/>
      <c r="O13" s="34"/>
      <c r="P13" s="34"/>
    </row>
    <row r="14" spans="1:28" ht="30" customHeight="1" x14ac:dyDescent="0.2">
      <c r="B14" s="4">
        <f t="shared" si="0"/>
        <v>1375</v>
      </c>
      <c r="C14" s="21">
        <f>E14</f>
        <v>10.199999999999999</v>
      </c>
      <c r="E14" s="34">
        <v>10.199999999999999</v>
      </c>
      <c r="F14" s="34"/>
      <c r="G14" s="34"/>
      <c r="H14" s="34"/>
      <c r="I14" s="34"/>
      <c r="J14" s="34"/>
      <c r="K14" s="34"/>
      <c r="L14" s="34"/>
      <c r="M14" s="34"/>
      <c r="N14" s="34"/>
      <c r="O14" s="34"/>
      <c r="P14" s="34"/>
      <c r="R14" s="14"/>
      <c r="AA14" s="33"/>
      <c r="AB14" s="14"/>
    </row>
    <row r="15" spans="1:28" ht="30" customHeight="1" x14ac:dyDescent="0.2">
      <c r="B15" s="4">
        <f t="shared" si="0"/>
        <v>1500</v>
      </c>
      <c r="C15" s="21">
        <f>E18</f>
        <v>11</v>
      </c>
      <c r="E15" s="34">
        <v>10.4</v>
      </c>
      <c r="F15" s="34"/>
      <c r="G15" s="34"/>
      <c r="H15" s="34"/>
      <c r="I15" s="34"/>
      <c r="J15" s="34"/>
      <c r="K15" s="34"/>
      <c r="L15" s="34"/>
      <c r="M15" s="34"/>
      <c r="N15" s="34"/>
      <c r="O15" s="34"/>
      <c r="P15" s="34"/>
      <c r="W15" s="14"/>
    </row>
    <row r="16" spans="1:28" ht="30" customHeight="1" x14ac:dyDescent="0.2">
      <c r="B16" s="4">
        <f t="shared" si="0"/>
        <v>1625</v>
      </c>
      <c r="C16" s="21">
        <f>E20</f>
        <v>11.4</v>
      </c>
      <c r="E16" s="34">
        <v>10.6</v>
      </c>
      <c r="F16" s="34"/>
      <c r="G16" s="34"/>
      <c r="H16" s="34"/>
      <c r="I16" s="34"/>
      <c r="J16" s="34"/>
      <c r="K16" s="34"/>
      <c r="L16" s="34"/>
      <c r="M16" s="34"/>
      <c r="N16" s="34"/>
      <c r="O16" s="34"/>
      <c r="P16" s="34"/>
      <c r="S16" s="14"/>
      <c r="AA16" s="14"/>
    </row>
    <row r="17" spans="2:32" ht="30" customHeight="1" x14ac:dyDescent="0.2">
      <c r="B17" s="4">
        <f t="shared" si="0"/>
        <v>1750</v>
      </c>
      <c r="C17" s="21">
        <f>E27</f>
        <v>12.8</v>
      </c>
      <c r="E17" s="34">
        <v>10.8</v>
      </c>
      <c r="F17" s="34"/>
      <c r="G17" s="34"/>
      <c r="H17" s="34"/>
      <c r="I17" s="34"/>
      <c r="J17" s="34"/>
      <c r="K17" s="34"/>
      <c r="L17" s="34"/>
      <c r="M17" s="34"/>
      <c r="N17" s="34"/>
      <c r="O17" s="34"/>
      <c r="P17" s="34"/>
      <c r="Q17" s="14"/>
      <c r="X17" s="14"/>
    </row>
    <row r="18" spans="2:32" ht="30" customHeight="1" x14ac:dyDescent="0.2">
      <c r="B18" s="4">
        <f t="shared" si="0"/>
        <v>1875</v>
      </c>
      <c r="C18" s="21">
        <f>E20</f>
        <v>11.4</v>
      </c>
      <c r="E18" s="34">
        <v>11</v>
      </c>
      <c r="F18" s="34"/>
      <c r="G18" s="34"/>
      <c r="H18" s="34"/>
      <c r="I18" s="34"/>
      <c r="J18" s="34"/>
      <c r="K18" s="34"/>
      <c r="L18" s="34"/>
      <c r="M18" s="34"/>
      <c r="N18" s="34"/>
      <c r="O18" s="34"/>
      <c r="P18" s="34"/>
      <c r="AC18" s="14"/>
    </row>
    <row r="19" spans="2:32" ht="30" customHeight="1" thickBot="1" x14ac:dyDescent="0.25">
      <c r="B19" s="6">
        <v>2000</v>
      </c>
      <c r="C19" s="22">
        <f>E16</f>
        <v>10.6</v>
      </c>
      <c r="E19" s="34">
        <v>11.2</v>
      </c>
      <c r="F19" s="34"/>
      <c r="G19" s="34"/>
      <c r="H19" s="34"/>
      <c r="I19" s="34"/>
      <c r="J19" s="34"/>
      <c r="K19" s="34"/>
      <c r="L19" s="34"/>
      <c r="M19" s="34"/>
      <c r="N19" s="34"/>
      <c r="O19" s="34"/>
      <c r="P19" s="34"/>
      <c r="T19" s="14"/>
      <c r="Y19" s="14"/>
    </row>
    <row r="20" spans="2:32" ht="30" customHeight="1" x14ac:dyDescent="0.2">
      <c r="E20" s="34">
        <v>11.4</v>
      </c>
      <c r="F20" s="34"/>
      <c r="G20" s="34"/>
      <c r="H20" s="34"/>
      <c r="I20" s="34"/>
      <c r="J20" s="34"/>
      <c r="K20" s="34"/>
      <c r="L20" s="34"/>
      <c r="M20" s="34"/>
      <c r="N20" s="34"/>
      <c r="O20" s="34"/>
      <c r="P20" s="34"/>
      <c r="AD20" s="14"/>
      <c r="AF20" s="14"/>
    </row>
    <row r="21" spans="2:32" ht="30" customHeight="1" x14ac:dyDescent="0.2">
      <c r="E21" s="34">
        <v>11.6</v>
      </c>
      <c r="F21" s="34"/>
      <c r="G21" s="34"/>
      <c r="H21" s="34"/>
      <c r="I21" s="34"/>
      <c r="J21" s="34"/>
      <c r="K21" s="34"/>
      <c r="L21" s="34"/>
      <c r="M21" s="34"/>
      <c r="N21" s="34"/>
      <c r="O21" s="34"/>
      <c r="P21" s="34"/>
      <c r="U21" s="14"/>
    </row>
    <row r="22" spans="2:32" ht="30" customHeight="1" x14ac:dyDescent="0.2">
      <c r="E22" s="34">
        <v>11.8</v>
      </c>
      <c r="F22" s="34"/>
      <c r="G22" s="34"/>
      <c r="H22" s="34"/>
      <c r="I22" s="34"/>
      <c r="J22" s="34"/>
      <c r="K22" s="34"/>
      <c r="L22" s="34"/>
      <c r="M22" s="34"/>
      <c r="N22" s="34"/>
      <c r="O22" s="34"/>
      <c r="P22" s="34"/>
    </row>
    <row r="23" spans="2:32" ht="30" customHeight="1" x14ac:dyDescent="0.2">
      <c r="E23" s="34">
        <v>12</v>
      </c>
      <c r="F23" s="34"/>
      <c r="G23" s="34"/>
      <c r="H23" s="34"/>
      <c r="I23" s="34"/>
      <c r="J23" s="34"/>
      <c r="K23" s="34"/>
      <c r="L23" s="34"/>
      <c r="M23" s="34"/>
      <c r="N23" s="34"/>
      <c r="O23" s="34"/>
      <c r="P23" s="34"/>
    </row>
    <row r="24" spans="2:32" ht="30" customHeight="1" x14ac:dyDescent="0.2">
      <c r="E24" s="34">
        <v>12.2</v>
      </c>
      <c r="F24" s="34"/>
      <c r="G24" s="34"/>
      <c r="H24" s="34"/>
      <c r="I24" s="34"/>
      <c r="J24" s="34"/>
      <c r="K24" s="34"/>
      <c r="L24" s="34"/>
      <c r="M24" s="34"/>
      <c r="N24" s="34"/>
      <c r="O24" s="34"/>
      <c r="P24" s="34"/>
    </row>
    <row r="25" spans="2:32" ht="30" customHeight="1" x14ac:dyDescent="0.2">
      <c r="E25" s="34">
        <v>12.4</v>
      </c>
      <c r="F25" s="34"/>
      <c r="G25" s="34"/>
      <c r="H25" s="34"/>
      <c r="I25" s="34"/>
      <c r="J25" s="34"/>
      <c r="K25" s="34"/>
      <c r="L25" s="34"/>
      <c r="M25" s="34"/>
      <c r="N25" s="34"/>
      <c r="O25" s="34"/>
      <c r="P25" s="34"/>
    </row>
    <row r="26" spans="2:32" ht="30" customHeight="1" x14ac:dyDescent="0.2">
      <c r="E26" s="34">
        <v>12.6</v>
      </c>
      <c r="F26" s="34"/>
      <c r="G26" s="34"/>
      <c r="H26" s="34"/>
      <c r="I26" s="34"/>
      <c r="J26" s="34"/>
      <c r="K26" s="34"/>
      <c r="L26" s="34"/>
      <c r="M26" s="34"/>
      <c r="N26" s="34"/>
      <c r="O26" s="34"/>
      <c r="P26" s="34"/>
      <c r="Z26" s="14"/>
    </row>
    <row r="27" spans="2:32" ht="30" customHeight="1" x14ac:dyDescent="0.2">
      <c r="E27" s="34">
        <v>12.8</v>
      </c>
      <c r="F27" s="34"/>
      <c r="G27" s="34"/>
      <c r="H27" s="34"/>
      <c r="I27" s="34"/>
      <c r="J27" s="34"/>
      <c r="K27" s="34"/>
      <c r="L27" s="34"/>
      <c r="M27" s="34"/>
      <c r="N27" s="34"/>
      <c r="O27" s="34"/>
      <c r="P27" s="34"/>
      <c r="V27" s="14"/>
      <c r="AE27" s="14"/>
    </row>
    <row r="28" spans="2:32" ht="30" customHeight="1" x14ac:dyDescent="0.2">
      <c r="E28" s="34">
        <v>13</v>
      </c>
      <c r="F28" s="34"/>
      <c r="G28" s="34"/>
      <c r="H28" s="34"/>
      <c r="I28" s="34"/>
      <c r="J28" s="34"/>
      <c r="K28" s="34"/>
      <c r="L28" s="34"/>
      <c r="M28" s="34"/>
      <c r="N28" s="34"/>
      <c r="O28" s="34"/>
      <c r="P28" s="34"/>
    </row>
    <row r="29" spans="2:32" ht="30" customHeight="1" x14ac:dyDescent="0.2"/>
    <row r="30" spans="2:32" ht="32" customHeight="1" x14ac:dyDescent="0.2"/>
    <row r="31" spans="2:32" ht="32" customHeight="1" x14ac:dyDescent="0.2"/>
    <row r="32" spans="2:32" ht="32" customHeight="1" x14ac:dyDescent="0.2"/>
    <row r="33" ht="32" customHeight="1" x14ac:dyDescent="0.2"/>
  </sheetData>
  <mergeCells count="16">
    <mergeCell ref="E25:P25"/>
    <mergeCell ref="E26:P26"/>
    <mergeCell ref="E27:P27"/>
    <mergeCell ref="E28:P28"/>
    <mergeCell ref="E19:P19"/>
    <mergeCell ref="E20:P20"/>
    <mergeCell ref="E21:P21"/>
    <mergeCell ref="E22:P22"/>
    <mergeCell ref="E23:P23"/>
    <mergeCell ref="E24:P24"/>
    <mergeCell ref="E13:P13"/>
    <mergeCell ref="E14:P14"/>
    <mergeCell ref="E15:P15"/>
    <mergeCell ref="E16:P16"/>
    <mergeCell ref="E17:P17"/>
    <mergeCell ref="E18:P1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ECB65-06A3-6E49-9CB8-6BAF0557342D}">
  <dimension ref="A1"/>
  <sheetViews>
    <sheetView workbookViewId="0">
      <selection activeCell="D13" sqref="D13"/>
    </sheetView>
  </sheetViews>
  <sheetFormatPr baseColWidth="10" defaultRowHeight="16" x14ac:dyDescent="0.2"/>
  <sheetData>
    <row r="1" spans="1:1" x14ac:dyDescent="0.2">
      <c r="A1"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26A84-3B98-204A-862D-26738D970891}">
  <dimension ref="B1:R38"/>
  <sheetViews>
    <sheetView zoomScale="93" workbookViewId="0">
      <selection activeCell="D13" sqref="D13"/>
    </sheetView>
  </sheetViews>
  <sheetFormatPr baseColWidth="10" defaultRowHeight="16" x14ac:dyDescent="0.2"/>
  <cols>
    <col min="6" max="19" width="6.33203125" customWidth="1"/>
    <col min="20" max="30" width="3.5" customWidth="1"/>
  </cols>
  <sheetData>
    <row r="1" spans="2:3" ht="17" thickBot="1" x14ac:dyDescent="0.25">
      <c r="B1" s="11" t="s">
        <v>3</v>
      </c>
    </row>
    <row r="2" spans="2:3" x14ac:dyDescent="0.2">
      <c r="B2" s="15" t="s">
        <v>0</v>
      </c>
      <c r="C2" s="16" t="s">
        <v>1</v>
      </c>
    </row>
    <row r="3" spans="2:3" x14ac:dyDescent="0.2">
      <c r="B3" s="17">
        <v>0</v>
      </c>
      <c r="C3" s="18">
        <f>D33</f>
        <v>11.5</v>
      </c>
    </row>
    <row r="4" spans="2:3" x14ac:dyDescent="0.2">
      <c r="B4" s="17">
        <v>1</v>
      </c>
      <c r="C4" s="18">
        <f>D36</f>
        <v>11.8</v>
      </c>
    </row>
    <row r="5" spans="2:3" x14ac:dyDescent="0.2">
      <c r="B5" s="17">
        <v>2</v>
      </c>
      <c r="C5" s="18">
        <f>D35</f>
        <v>11.7</v>
      </c>
    </row>
    <row r="6" spans="2:3" x14ac:dyDescent="0.2">
      <c r="B6" s="17">
        <v>3</v>
      </c>
      <c r="C6" s="18">
        <f>D31</f>
        <v>11.3</v>
      </c>
    </row>
    <row r="7" spans="2:3" x14ac:dyDescent="0.2">
      <c r="B7" s="17">
        <v>4</v>
      </c>
      <c r="C7" s="18">
        <f>D27</f>
        <v>10.9</v>
      </c>
    </row>
    <row r="8" spans="2:3" x14ac:dyDescent="0.2">
      <c r="B8" s="17">
        <v>5</v>
      </c>
      <c r="C8" s="18">
        <f>D25</f>
        <v>10.7</v>
      </c>
    </row>
    <row r="9" spans="2:3" x14ac:dyDescent="0.2">
      <c r="B9" s="17">
        <v>6</v>
      </c>
      <c r="C9" s="18">
        <f>D18</f>
        <v>10</v>
      </c>
    </row>
    <row r="10" spans="2:3" x14ac:dyDescent="0.2">
      <c r="B10" s="17">
        <v>7</v>
      </c>
      <c r="C10" s="18">
        <f>D23</f>
        <v>10.5</v>
      </c>
    </row>
    <row r="11" spans="2:3" x14ac:dyDescent="0.2">
      <c r="B11" s="17">
        <v>8</v>
      </c>
      <c r="C11" s="18">
        <f>D25</f>
        <v>10.7</v>
      </c>
    </row>
    <row r="12" spans="2:3" x14ac:dyDescent="0.2">
      <c r="B12" s="17">
        <v>9</v>
      </c>
      <c r="C12" s="18">
        <f>D27</f>
        <v>10.9</v>
      </c>
    </row>
    <row r="13" spans="2:3" x14ac:dyDescent="0.2">
      <c r="B13" s="17">
        <v>10</v>
      </c>
      <c r="C13" s="18">
        <f>D29</f>
        <v>11.1</v>
      </c>
    </row>
    <row r="14" spans="2:3" x14ac:dyDescent="0.2">
      <c r="B14" s="17">
        <v>11</v>
      </c>
      <c r="C14" s="18">
        <f>D31</f>
        <v>11.3</v>
      </c>
    </row>
    <row r="15" spans="2:3" x14ac:dyDescent="0.2">
      <c r="B15" s="17">
        <v>12</v>
      </c>
      <c r="C15" s="18">
        <f>D35</f>
        <v>11.7</v>
      </c>
    </row>
    <row r="16" spans="2:3" ht="17" thickBot="1" x14ac:dyDescent="0.25">
      <c r="B16" s="19">
        <v>13</v>
      </c>
      <c r="C16" s="20">
        <f>D36</f>
        <v>11.8</v>
      </c>
    </row>
    <row r="18" spans="4:16" ht="15" customHeight="1" x14ac:dyDescent="0.2">
      <c r="D18">
        <v>10</v>
      </c>
      <c r="K18" s="14"/>
    </row>
    <row r="19" spans="4:16" ht="15" customHeight="1" x14ac:dyDescent="0.2">
      <c r="D19">
        <v>10.1</v>
      </c>
    </row>
    <row r="20" spans="4:16" ht="15" customHeight="1" x14ac:dyDescent="0.2">
      <c r="D20">
        <v>10.199999999999999</v>
      </c>
    </row>
    <row r="21" spans="4:16" ht="15" customHeight="1" x14ac:dyDescent="0.2">
      <c r="D21">
        <v>10.3</v>
      </c>
    </row>
    <row r="22" spans="4:16" ht="15" customHeight="1" x14ac:dyDescent="0.2">
      <c r="D22">
        <v>10.4</v>
      </c>
    </row>
    <row r="23" spans="4:16" ht="15" customHeight="1" x14ac:dyDescent="0.2">
      <c r="D23">
        <v>10.5</v>
      </c>
      <c r="L23" s="14"/>
    </row>
    <row r="24" spans="4:16" ht="15" customHeight="1" x14ac:dyDescent="0.2">
      <c r="D24">
        <v>10.6</v>
      </c>
    </row>
    <row r="25" spans="4:16" ht="15" customHeight="1" x14ac:dyDescent="0.2">
      <c r="D25">
        <v>10.7</v>
      </c>
      <c r="J25" s="14"/>
      <c r="M25" s="14"/>
    </row>
    <row r="26" spans="4:16" ht="15" customHeight="1" x14ac:dyDescent="0.2">
      <c r="D26">
        <v>10.8</v>
      </c>
    </row>
    <row r="27" spans="4:16" ht="15" customHeight="1" x14ac:dyDescent="0.2">
      <c r="D27">
        <v>10.9</v>
      </c>
      <c r="I27" s="14"/>
      <c r="N27" s="14"/>
    </row>
    <row r="28" spans="4:16" ht="15" customHeight="1" x14ac:dyDescent="0.2">
      <c r="D28">
        <v>11</v>
      </c>
    </row>
    <row r="29" spans="4:16" ht="15" customHeight="1" x14ac:dyDescent="0.2">
      <c r="D29">
        <v>11.1</v>
      </c>
      <c r="O29" s="14"/>
    </row>
    <row r="30" spans="4:16" ht="15" customHeight="1" x14ac:dyDescent="0.2">
      <c r="D30">
        <v>11.2</v>
      </c>
    </row>
    <row r="31" spans="4:16" ht="15" customHeight="1" x14ac:dyDescent="0.2">
      <c r="D31">
        <v>11.3</v>
      </c>
      <c r="H31" s="14"/>
      <c r="P31" s="14"/>
    </row>
    <row r="32" spans="4:16" ht="15" customHeight="1" x14ac:dyDescent="0.2">
      <c r="D32">
        <v>11.4</v>
      </c>
    </row>
    <row r="33" spans="2:18" ht="15" customHeight="1" x14ac:dyDescent="0.2">
      <c r="D33">
        <v>11.5</v>
      </c>
      <c r="E33" s="1"/>
    </row>
    <row r="34" spans="2:18" ht="15" customHeight="1" x14ac:dyDescent="0.2">
      <c r="D34">
        <v>11.6</v>
      </c>
    </row>
    <row r="35" spans="2:18" ht="15" customHeight="1" x14ac:dyDescent="0.2">
      <c r="D35">
        <v>11.7</v>
      </c>
      <c r="G35" s="14"/>
      <c r="Q35" s="14"/>
    </row>
    <row r="36" spans="2:18" ht="15" customHeight="1" x14ac:dyDescent="0.2">
      <c r="D36">
        <v>11.8</v>
      </c>
      <c r="F36" s="14"/>
      <c r="R36" s="14"/>
    </row>
    <row r="37" spans="2:18" ht="15" customHeight="1" x14ac:dyDescent="0.2">
      <c r="B37" t="s">
        <v>10</v>
      </c>
      <c r="D37">
        <v>11.9</v>
      </c>
    </row>
    <row r="38" spans="2:18" ht="15" customHeight="1" x14ac:dyDescent="0.2">
      <c r="D38">
        <v>12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623AA-515A-6F44-AFF3-B2F5F41C1F5D}">
  <sheetPr>
    <tabColor theme="2" tint="-9.9978637043366805E-2"/>
  </sheetPr>
  <dimension ref="A1:C13"/>
  <sheetViews>
    <sheetView workbookViewId="0">
      <selection activeCell="D13" sqref="D13"/>
    </sheetView>
  </sheetViews>
  <sheetFormatPr baseColWidth="10" defaultRowHeight="16" x14ac:dyDescent="0.2"/>
  <sheetData>
    <row r="1" spans="1:3" ht="17" thickBot="1" x14ac:dyDescent="0.25">
      <c r="A1" t="s">
        <v>4</v>
      </c>
      <c r="B1" s="11" t="s">
        <v>3</v>
      </c>
    </row>
    <row r="2" spans="1:3" x14ac:dyDescent="0.2">
      <c r="B2" s="2" t="s">
        <v>0</v>
      </c>
      <c r="C2" s="3" t="s">
        <v>1</v>
      </c>
    </row>
    <row r="3" spans="1:3" x14ac:dyDescent="0.2">
      <c r="A3" s="4">
        <v>0</v>
      </c>
      <c r="B3" s="9">
        <f>A$2*A3</f>
        <v>0</v>
      </c>
      <c r="C3" s="5">
        <f>E4</f>
        <v>0</v>
      </c>
    </row>
    <row r="4" spans="1:3" x14ac:dyDescent="0.2">
      <c r="A4" s="4">
        <v>0.1</v>
      </c>
      <c r="B4" s="9">
        <f t="shared" ref="B4:B13" si="0">A$2*A4</f>
        <v>0</v>
      </c>
      <c r="C4" s="5">
        <f>E3</f>
        <v>0</v>
      </c>
    </row>
    <row r="5" spans="1:3" x14ac:dyDescent="0.2">
      <c r="A5" s="4">
        <v>0.2</v>
      </c>
      <c r="B5" s="9">
        <f t="shared" si="0"/>
        <v>0</v>
      </c>
      <c r="C5" s="5">
        <f>E7</f>
        <v>0</v>
      </c>
    </row>
    <row r="6" spans="1:3" x14ac:dyDescent="0.2">
      <c r="A6" s="4">
        <v>0.3</v>
      </c>
      <c r="B6" s="9">
        <f t="shared" si="0"/>
        <v>0</v>
      </c>
      <c r="C6" s="5">
        <f>E14</f>
        <v>0</v>
      </c>
    </row>
    <row r="7" spans="1:3" x14ac:dyDescent="0.2">
      <c r="A7" s="4">
        <v>0.4</v>
      </c>
      <c r="B7" s="9">
        <f t="shared" si="0"/>
        <v>0</v>
      </c>
      <c r="C7" s="5">
        <f>E7</f>
        <v>0</v>
      </c>
    </row>
    <row r="8" spans="1:3" x14ac:dyDescent="0.2">
      <c r="A8" s="4">
        <v>0.5</v>
      </c>
      <c r="B8" s="9">
        <f t="shared" si="0"/>
        <v>0</v>
      </c>
      <c r="C8" s="5">
        <f>E3</f>
        <v>0</v>
      </c>
    </row>
    <row r="9" spans="1:3" x14ac:dyDescent="0.2">
      <c r="A9" s="4">
        <v>0.6</v>
      </c>
      <c r="B9" s="9">
        <f t="shared" si="0"/>
        <v>0</v>
      </c>
      <c r="C9" s="5">
        <f>E4</f>
        <v>0</v>
      </c>
    </row>
    <row r="10" spans="1:3" x14ac:dyDescent="0.2">
      <c r="A10" s="4">
        <v>0.7</v>
      </c>
      <c r="B10" s="9">
        <f t="shared" si="0"/>
        <v>0</v>
      </c>
      <c r="C10" s="5">
        <f>E7</f>
        <v>0</v>
      </c>
    </row>
    <row r="11" spans="1:3" x14ac:dyDescent="0.2">
      <c r="A11" s="4">
        <v>0.8</v>
      </c>
      <c r="B11" s="9">
        <f t="shared" si="0"/>
        <v>0</v>
      </c>
      <c r="C11" s="5">
        <f>E14</f>
        <v>0</v>
      </c>
    </row>
    <row r="12" spans="1:3" x14ac:dyDescent="0.2">
      <c r="A12" s="4">
        <v>0.9</v>
      </c>
      <c r="B12" s="9">
        <f t="shared" si="0"/>
        <v>0</v>
      </c>
      <c r="C12" s="5">
        <f>E8</f>
        <v>0</v>
      </c>
    </row>
    <row r="13" spans="1:3" ht="17" thickBot="1" x14ac:dyDescent="0.25">
      <c r="A13" s="4">
        <v>1</v>
      </c>
      <c r="B13" s="10">
        <f t="shared" si="0"/>
        <v>0</v>
      </c>
      <c r="C13" s="7">
        <f>E4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70EF-8B22-B947-97B3-92285CAF55EF}">
  <sheetPr>
    <tabColor theme="2" tint="-9.9978637043366805E-2"/>
  </sheetPr>
  <dimension ref="A1"/>
  <sheetViews>
    <sheetView workbookViewId="0">
      <selection activeCell="D13" sqref="D13"/>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759FC-3B2E-C646-A43D-561C61B7FEB9}">
  <sheetPr>
    <tabColor theme="7" tint="0.79998168889431442"/>
  </sheetPr>
  <dimension ref="A1:F13"/>
  <sheetViews>
    <sheetView workbookViewId="0">
      <selection activeCell="F7" sqref="F7"/>
    </sheetView>
  </sheetViews>
  <sheetFormatPr baseColWidth="10" defaultRowHeight="16" x14ac:dyDescent="0.2"/>
  <sheetData>
    <row r="1" spans="1:6" ht="17" thickBot="1" x14ac:dyDescent="0.25"/>
    <row r="2" spans="1:6" x14ac:dyDescent="0.2">
      <c r="A2">
        <v>0.64251999999999998</v>
      </c>
      <c r="B2" s="23" t="s">
        <v>0</v>
      </c>
      <c r="C2" s="24" t="s">
        <v>1</v>
      </c>
      <c r="D2">
        <v>-0.72</v>
      </c>
    </row>
    <row r="3" spans="1:6" x14ac:dyDescent="0.2">
      <c r="A3" s="4">
        <v>0</v>
      </c>
      <c r="B3" s="9">
        <f>$A$2*A3</f>
        <v>0</v>
      </c>
      <c r="C3" s="21">
        <f>D3-$F$4</f>
        <v>-0.63999999999999968</v>
      </c>
      <c r="D3" s="8">
        <v>4.66</v>
      </c>
    </row>
    <row r="4" spans="1:6" x14ac:dyDescent="0.2">
      <c r="A4" s="4">
        <v>0.1</v>
      </c>
      <c r="B4" s="9">
        <f t="shared" ref="B4:B13" si="0">$A$2*A4</f>
        <v>6.4252000000000004E-2</v>
      </c>
      <c r="C4" s="21">
        <f t="shared" ref="C4:C13" si="1">D4-$F$4</f>
        <v>-0.71999999999999975</v>
      </c>
      <c r="D4" s="8">
        <v>4.58</v>
      </c>
      <c r="F4">
        <f>D4-D2</f>
        <v>5.3</v>
      </c>
    </row>
    <row r="5" spans="1:6" x14ac:dyDescent="0.2">
      <c r="A5" s="4">
        <v>0.2</v>
      </c>
      <c r="B5" s="9">
        <f t="shared" si="0"/>
        <v>0.12850400000000001</v>
      </c>
      <c r="C5" s="21">
        <f t="shared" si="1"/>
        <v>-0.79999999999999982</v>
      </c>
      <c r="D5" s="8">
        <v>4.5</v>
      </c>
    </row>
    <row r="6" spans="1:6" x14ac:dyDescent="0.2">
      <c r="A6" s="4">
        <v>0.3</v>
      </c>
      <c r="B6" s="9">
        <f t="shared" si="0"/>
        <v>0.19275599999999998</v>
      </c>
      <c r="C6" s="21">
        <f t="shared" si="1"/>
        <v>-0.79999999999999982</v>
      </c>
      <c r="D6" s="8">
        <v>4.5</v>
      </c>
    </row>
    <row r="7" spans="1:6" x14ac:dyDescent="0.2">
      <c r="A7" s="4">
        <v>0.4</v>
      </c>
      <c r="B7" s="9">
        <f t="shared" si="0"/>
        <v>0.25700800000000001</v>
      </c>
      <c r="C7" s="21">
        <f t="shared" si="1"/>
        <v>-0.74000000000000021</v>
      </c>
      <c r="D7" s="8">
        <v>4.5599999999999996</v>
      </c>
    </row>
    <row r="8" spans="1:6" x14ac:dyDescent="0.2">
      <c r="A8" s="4">
        <v>0.5</v>
      </c>
      <c r="B8" s="9">
        <f t="shared" si="0"/>
        <v>0.32125999999999999</v>
      </c>
      <c r="C8" s="21">
        <f t="shared" si="1"/>
        <v>-0.63999999999999968</v>
      </c>
      <c r="D8" s="8">
        <v>4.66</v>
      </c>
    </row>
    <row r="9" spans="1:6" x14ac:dyDescent="0.2">
      <c r="A9" s="4">
        <v>0.6</v>
      </c>
      <c r="B9" s="9">
        <f t="shared" si="0"/>
        <v>0.38551199999999997</v>
      </c>
      <c r="C9" s="21">
        <f t="shared" si="1"/>
        <v>-0.71999999999999975</v>
      </c>
      <c r="D9" s="8">
        <v>4.58</v>
      </c>
    </row>
    <row r="10" spans="1:6" x14ac:dyDescent="0.2">
      <c r="A10" s="4">
        <v>0.7</v>
      </c>
      <c r="B10" s="9">
        <f t="shared" si="0"/>
        <v>0.44976399999999994</v>
      </c>
      <c r="C10" s="21">
        <f t="shared" si="1"/>
        <v>-0.79999999999999982</v>
      </c>
      <c r="D10" s="8">
        <v>4.5</v>
      </c>
    </row>
    <row r="11" spans="1:6" x14ac:dyDescent="0.2">
      <c r="A11" s="4">
        <v>0.8</v>
      </c>
      <c r="B11" s="9">
        <f t="shared" si="0"/>
        <v>0.51401600000000003</v>
      </c>
      <c r="C11" s="21">
        <f t="shared" si="1"/>
        <v>-0.79999999999999982</v>
      </c>
      <c r="D11" s="8">
        <v>4.5</v>
      </c>
    </row>
    <row r="12" spans="1:6" x14ac:dyDescent="0.2">
      <c r="A12" s="4">
        <v>0.9</v>
      </c>
      <c r="B12" s="9">
        <f t="shared" si="0"/>
        <v>0.578268</v>
      </c>
      <c r="C12" s="21">
        <f t="shared" si="1"/>
        <v>-0.74000000000000021</v>
      </c>
      <c r="D12" s="8">
        <v>4.5599999999999996</v>
      </c>
    </row>
    <row r="13" spans="1:6" ht="17" thickBot="1" x14ac:dyDescent="0.25">
      <c r="A13" s="4">
        <v>1</v>
      </c>
      <c r="B13" s="10">
        <f t="shared" si="0"/>
        <v>0.64251999999999998</v>
      </c>
      <c r="C13" s="22">
        <f t="shared" si="1"/>
        <v>-0.66000000000000014</v>
      </c>
      <c r="D13" s="8">
        <v>4.6399999999999997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D9D8-250D-024C-ABF0-4D4CCEA1B5F5}">
  <sheetPr>
    <tabColor theme="7" tint="0.79998168889431442"/>
  </sheetPr>
  <dimension ref="A1:R25"/>
  <sheetViews>
    <sheetView workbookViewId="0">
      <selection activeCell="F7" sqref="F7"/>
    </sheetView>
  </sheetViews>
  <sheetFormatPr baseColWidth="10" defaultRowHeight="16" x14ac:dyDescent="0.2"/>
  <cols>
    <col min="8" max="17" width="7.33203125" customWidth="1"/>
  </cols>
  <sheetData>
    <row r="1" spans="1:18" ht="22" customHeight="1" thickBot="1" x14ac:dyDescent="0.25">
      <c r="A1" t="s">
        <v>2</v>
      </c>
      <c r="B1" s="11" t="s">
        <v>3</v>
      </c>
    </row>
    <row r="2" spans="1:18" ht="22" customHeight="1" x14ac:dyDescent="0.2">
      <c r="A2">
        <f>17.2/24</f>
        <v>0.71666666666666667</v>
      </c>
      <c r="B2" s="2" t="s">
        <v>0</v>
      </c>
      <c r="C2" s="3" t="s">
        <v>1</v>
      </c>
      <c r="E2">
        <v>10.1</v>
      </c>
      <c r="F2">
        <v>10.1</v>
      </c>
      <c r="G2">
        <v>10.1</v>
      </c>
      <c r="H2">
        <v>10.1</v>
      </c>
      <c r="I2">
        <v>10.1</v>
      </c>
      <c r="J2">
        <v>10.1</v>
      </c>
      <c r="K2">
        <v>10.1</v>
      </c>
      <c r="L2">
        <v>10.1</v>
      </c>
      <c r="M2">
        <v>10.1</v>
      </c>
      <c r="N2">
        <v>10.1</v>
      </c>
      <c r="O2">
        <v>10.1</v>
      </c>
      <c r="P2">
        <v>10.1</v>
      </c>
      <c r="Q2">
        <v>10.1</v>
      </c>
      <c r="R2">
        <v>10.1</v>
      </c>
    </row>
    <row r="3" spans="1:18" ht="22" customHeight="1" x14ac:dyDescent="0.2">
      <c r="A3" s="4">
        <v>0</v>
      </c>
      <c r="B3" s="9">
        <f>A$2*A3</f>
        <v>0</v>
      </c>
      <c r="C3" s="5">
        <f>D3-$F$25</f>
        <v>3.6499999999999986</v>
      </c>
      <c r="D3" s="8">
        <f>F4</f>
        <v>10.199999999999999</v>
      </c>
      <c r="E3">
        <v>10.15</v>
      </c>
      <c r="F3">
        <v>10.15</v>
      </c>
      <c r="G3">
        <v>10.15</v>
      </c>
      <c r="H3" s="1">
        <v>10.15</v>
      </c>
      <c r="I3">
        <v>10.15</v>
      </c>
      <c r="J3">
        <v>10.15</v>
      </c>
      <c r="K3">
        <v>10.15</v>
      </c>
      <c r="L3" s="1">
        <v>10.15</v>
      </c>
      <c r="M3">
        <v>10.15</v>
      </c>
      <c r="N3">
        <v>10.15</v>
      </c>
      <c r="O3">
        <v>10.15</v>
      </c>
      <c r="P3">
        <v>10.15</v>
      </c>
      <c r="Q3">
        <v>10.15</v>
      </c>
      <c r="R3">
        <v>10.15</v>
      </c>
    </row>
    <row r="4" spans="1:18" ht="22" customHeight="1" x14ac:dyDescent="0.2">
      <c r="A4" s="4">
        <v>0.1</v>
      </c>
      <c r="B4" s="9">
        <f t="shared" ref="B4:B13" si="0">A$2*A4</f>
        <v>7.166666666666667E-2</v>
      </c>
      <c r="C4" s="5">
        <f t="shared" ref="C4:C13" si="1">D4-$F$25</f>
        <v>3.5999999999999996</v>
      </c>
      <c r="D4" s="8">
        <f>F3</f>
        <v>10.15</v>
      </c>
      <c r="E4">
        <v>10.199999999999999</v>
      </c>
      <c r="F4">
        <v>10.199999999999999</v>
      </c>
      <c r="G4" s="1">
        <v>10.199999999999999</v>
      </c>
      <c r="H4">
        <v>10.199999999999999</v>
      </c>
      <c r="I4">
        <v>10.199999999999999</v>
      </c>
      <c r="J4">
        <v>10.199999999999999</v>
      </c>
      <c r="K4">
        <v>10.199999999999999</v>
      </c>
      <c r="L4">
        <v>10.199999999999999</v>
      </c>
      <c r="M4" s="1">
        <v>10.199999999999999</v>
      </c>
      <c r="N4">
        <v>10.199999999999999</v>
      </c>
      <c r="O4">
        <v>10.199999999999999</v>
      </c>
      <c r="P4">
        <v>10.199999999999999</v>
      </c>
      <c r="Q4" s="1">
        <v>10.199999999999999</v>
      </c>
      <c r="R4">
        <v>10.199999999999999</v>
      </c>
    </row>
    <row r="5" spans="1:18" ht="22" customHeight="1" x14ac:dyDescent="0.2">
      <c r="A5" s="4">
        <v>0.2</v>
      </c>
      <c r="B5" s="9">
        <f t="shared" si="0"/>
        <v>0.14333333333333334</v>
      </c>
      <c r="C5" s="5">
        <f t="shared" si="1"/>
        <v>3.7999999999999989</v>
      </c>
      <c r="D5" s="8">
        <f>F7</f>
        <v>10.35</v>
      </c>
      <c r="E5">
        <v>10.25</v>
      </c>
      <c r="F5">
        <v>10.25</v>
      </c>
      <c r="G5">
        <v>10.25</v>
      </c>
      <c r="H5">
        <v>10.25</v>
      </c>
      <c r="I5">
        <v>10.25</v>
      </c>
      <c r="J5">
        <v>10.25</v>
      </c>
      <c r="K5">
        <v>10.25</v>
      </c>
      <c r="L5">
        <v>10.25</v>
      </c>
      <c r="M5">
        <v>10.25</v>
      </c>
      <c r="N5">
        <v>10.25</v>
      </c>
      <c r="O5">
        <v>10.25</v>
      </c>
      <c r="P5">
        <v>10.25</v>
      </c>
      <c r="Q5">
        <v>10.25</v>
      </c>
      <c r="R5">
        <v>10.25</v>
      </c>
    </row>
    <row r="6" spans="1:18" ht="22" customHeight="1" x14ac:dyDescent="0.2">
      <c r="A6" s="4">
        <v>0.3</v>
      </c>
      <c r="B6" s="9">
        <f t="shared" si="0"/>
        <v>0.215</v>
      </c>
      <c r="C6" s="5">
        <f t="shared" si="1"/>
        <v>4.1499999999999986</v>
      </c>
      <c r="D6" s="8">
        <f>F14</f>
        <v>10.7</v>
      </c>
      <c r="E6">
        <v>10.3</v>
      </c>
      <c r="F6">
        <v>10.3</v>
      </c>
      <c r="G6">
        <v>10.3</v>
      </c>
      <c r="H6">
        <v>10.3</v>
      </c>
      <c r="I6">
        <v>10.3</v>
      </c>
      <c r="J6">
        <v>10.3</v>
      </c>
      <c r="K6">
        <v>10.3</v>
      </c>
      <c r="L6">
        <v>10.3</v>
      </c>
      <c r="M6">
        <v>10.3</v>
      </c>
      <c r="N6">
        <v>10.3</v>
      </c>
      <c r="O6">
        <v>10.3</v>
      </c>
      <c r="P6">
        <v>10.3</v>
      </c>
      <c r="Q6">
        <v>10.3</v>
      </c>
      <c r="R6">
        <v>10.3</v>
      </c>
    </row>
    <row r="7" spans="1:18" ht="22" customHeight="1" x14ac:dyDescent="0.2">
      <c r="A7" s="4">
        <v>0.4</v>
      </c>
      <c r="B7" s="9">
        <f t="shared" si="0"/>
        <v>0.28666666666666668</v>
      </c>
      <c r="C7" s="5">
        <f t="shared" si="1"/>
        <v>3.7999999999999989</v>
      </c>
      <c r="D7" s="8">
        <f>F7</f>
        <v>10.35</v>
      </c>
      <c r="E7">
        <v>10.35</v>
      </c>
      <c r="F7">
        <v>10.35</v>
      </c>
      <c r="G7">
        <v>10.35</v>
      </c>
      <c r="H7">
        <v>10.35</v>
      </c>
      <c r="I7" s="1">
        <v>10.35</v>
      </c>
      <c r="J7">
        <v>10.35</v>
      </c>
      <c r="K7" s="1">
        <v>10.35</v>
      </c>
      <c r="L7">
        <v>10.35</v>
      </c>
      <c r="M7">
        <v>10.35</v>
      </c>
      <c r="N7" s="1">
        <v>10.35</v>
      </c>
      <c r="O7">
        <v>10.35</v>
      </c>
      <c r="P7">
        <v>10.35</v>
      </c>
      <c r="Q7">
        <v>10.35</v>
      </c>
      <c r="R7">
        <v>10.35</v>
      </c>
    </row>
    <row r="8" spans="1:18" ht="22" customHeight="1" x14ac:dyDescent="0.2">
      <c r="A8" s="4">
        <v>0.5</v>
      </c>
      <c r="B8" s="9">
        <f t="shared" si="0"/>
        <v>0.35833333333333334</v>
      </c>
      <c r="C8" s="5">
        <f t="shared" si="1"/>
        <v>3.5999999999999996</v>
      </c>
      <c r="D8" s="8">
        <f>F3</f>
        <v>10.15</v>
      </c>
      <c r="E8">
        <v>10.4</v>
      </c>
      <c r="F8">
        <v>10.4</v>
      </c>
      <c r="G8">
        <v>10.4</v>
      </c>
      <c r="H8">
        <v>10.4</v>
      </c>
      <c r="I8">
        <v>10.4</v>
      </c>
      <c r="J8">
        <v>10.4</v>
      </c>
      <c r="K8">
        <v>10.4</v>
      </c>
      <c r="L8">
        <v>10.4</v>
      </c>
      <c r="M8">
        <v>10.4</v>
      </c>
      <c r="N8">
        <v>10.4</v>
      </c>
      <c r="O8">
        <v>10.4</v>
      </c>
      <c r="P8" s="1">
        <v>10.4</v>
      </c>
      <c r="Q8">
        <v>10.4</v>
      </c>
      <c r="R8">
        <v>10.4</v>
      </c>
    </row>
    <row r="9" spans="1:18" ht="22" customHeight="1" x14ac:dyDescent="0.2">
      <c r="A9" s="4">
        <v>0.6</v>
      </c>
      <c r="B9" s="9">
        <f t="shared" si="0"/>
        <v>0.43</v>
      </c>
      <c r="C9" s="5">
        <f t="shared" si="1"/>
        <v>3.6499999999999986</v>
      </c>
      <c r="D9" s="8">
        <f>F4</f>
        <v>10.199999999999999</v>
      </c>
      <c r="E9">
        <v>10.45</v>
      </c>
      <c r="F9">
        <v>10.45</v>
      </c>
      <c r="G9">
        <v>10.45</v>
      </c>
      <c r="H9">
        <v>10.45</v>
      </c>
      <c r="I9">
        <v>10.45</v>
      </c>
      <c r="J9">
        <v>10.45</v>
      </c>
      <c r="K9">
        <v>10.45</v>
      </c>
      <c r="L9">
        <v>10.45</v>
      </c>
      <c r="M9">
        <v>10.45</v>
      </c>
      <c r="N9">
        <v>10.45</v>
      </c>
      <c r="O9">
        <v>10.45</v>
      </c>
      <c r="P9">
        <v>10.45</v>
      </c>
      <c r="Q9">
        <v>10.45</v>
      </c>
      <c r="R9">
        <v>10.45</v>
      </c>
    </row>
    <row r="10" spans="1:18" ht="22" customHeight="1" x14ac:dyDescent="0.2">
      <c r="A10" s="4">
        <v>0.7</v>
      </c>
      <c r="B10" s="9">
        <f t="shared" si="0"/>
        <v>0.50166666666666659</v>
      </c>
      <c r="C10" s="5">
        <f t="shared" si="1"/>
        <v>3.7999999999999989</v>
      </c>
      <c r="D10" s="8">
        <f>F7</f>
        <v>10.35</v>
      </c>
      <c r="E10">
        <v>10.5</v>
      </c>
      <c r="F10">
        <v>10.5</v>
      </c>
      <c r="G10">
        <v>10.5</v>
      </c>
      <c r="H10">
        <v>10.5</v>
      </c>
      <c r="I10">
        <v>10.5</v>
      </c>
      <c r="J10">
        <v>10.5</v>
      </c>
      <c r="K10">
        <v>10.5</v>
      </c>
      <c r="L10">
        <v>10.5</v>
      </c>
      <c r="M10">
        <v>10.5</v>
      </c>
      <c r="N10">
        <v>10.5</v>
      </c>
      <c r="O10">
        <v>10.5</v>
      </c>
      <c r="P10">
        <v>10.5</v>
      </c>
      <c r="Q10">
        <v>10.5</v>
      </c>
      <c r="R10">
        <v>10.5</v>
      </c>
    </row>
    <row r="11" spans="1:18" ht="22" customHeight="1" x14ac:dyDescent="0.2">
      <c r="A11" s="4">
        <v>0.8</v>
      </c>
      <c r="B11" s="9">
        <f t="shared" si="0"/>
        <v>0.57333333333333336</v>
      </c>
      <c r="C11" s="5">
        <f t="shared" si="1"/>
        <v>4.1499999999999986</v>
      </c>
      <c r="D11" s="8">
        <f>F14</f>
        <v>10.7</v>
      </c>
      <c r="E11">
        <v>10.55</v>
      </c>
      <c r="F11">
        <v>10.55</v>
      </c>
      <c r="G11">
        <v>10.55</v>
      </c>
      <c r="H11">
        <v>10.55</v>
      </c>
      <c r="I11">
        <v>10.55</v>
      </c>
      <c r="J11">
        <v>10.55</v>
      </c>
      <c r="K11">
        <v>10.55</v>
      </c>
      <c r="L11">
        <v>10.55</v>
      </c>
      <c r="M11">
        <v>10.55</v>
      </c>
      <c r="N11">
        <v>10.55</v>
      </c>
      <c r="O11">
        <v>10.55</v>
      </c>
      <c r="P11">
        <v>10.55</v>
      </c>
      <c r="Q11">
        <v>10.55</v>
      </c>
      <c r="R11">
        <v>10.55</v>
      </c>
    </row>
    <row r="12" spans="1:18" ht="22" customHeight="1" x14ac:dyDescent="0.2">
      <c r="A12" s="4">
        <v>0.9</v>
      </c>
      <c r="B12" s="9">
        <f t="shared" si="0"/>
        <v>0.64500000000000002</v>
      </c>
      <c r="C12" s="5">
        <f t="shared" si="1"/>
        <v>3.8499999999999996</v>
      </c>
      <c r="D12" s="8">
        <f>F8</f>
        <v>10.4</v>
      </c>
      <c r="E12">
        <v>10.6</v>
      </c>
      <c r="F12">
        <v>10.6</v>
      </c>
      <c r="G12">
        <v>10.6</v>
      </c>
      <c r="H12">
        <v>10.6</v>
      </c>
      <c r="I12">
        <v>10.6</v>
      </c>
      <c r="J12">
        <v>10.6</v>
      </c>
      <c r="K12">
        <v>10.6</v>
      </c>
      <c r="L12">
        <v>10.6</v>
      </c>
      <c r="M12">
        <v>10.6</v>
      </c>
      <c r="N12">
        <v>10.6</v>
      </c>
      <c r="O12">
        <v>10.6</v>
      </c>
      <c r="P12">
        <v>10.6</v>
      </c>
      <c r="Q12">
        <v>10.6</v>
      </c>
      <c r="R12">
        <v>10.6</v>
      </c>
    </row>
    <row r="13" spans="1:18" ht="22" customHeight="1" thickBot="1" x14ac:dyDescent="0.25">
      <c r="A13" s="4">
        <v>1</v>
      </c>
      <c r="B13" s="10">
        <f t="shared" si="0"/>
        <v>0.71666666666666667</v>
      </c>
      <c r="C13" s="7">
        <f t="shared" si="1"/>
        <v>3.6499999999999986</v>
      </c>
      <c r="D13" s="8">
        <f>F4</f>
        <v>10.199999999999999</v>
      </c>
      <c r="E13">
        <v>10.65</v>
      </c>
      <c r="F13">
        <v>10.65</v>
      </c>
      <c r="G13">
        <v>10.65</v>
      </c>
      <c r="H13">
        <v>10.65</v>
      </c>
      <c r="I13">
        <v>10.65</v>
      </c>
      <c r="J13">
        <v>10.65</v>
      </c>
      <c r="K13">
        <v>10.65</v>
      </c>
      <c r="L13">
        <v>10.65</v>
      </c>
      <c r="M13">
        <v>10.65</v>
      </c>
      <c r="N13">
        <v>10.65</v>
      </c>
      <c r="O13">
        <v>10.65</v>
      </c>
      <c r="P13">
        <v>10.65</v>
      </c>
      <c r="Q13">
        <v>10.65</v>
      </c>
      <c r="R13">
        <v>10.65</v>
      </c>
    </row>
    <row r="14" spans="1:18" ht="22" customHeight="1" x14ac:dyDescent="0.2">
      <c r="E14">
        <v>10.7</v>
      </c>
      <c r="F14">
        <v>10.7</v>
      </c>
      <c r="G14">
        <v>10.7</v>
      </c>
      <c r="H14">
        <v>10.7</v>
      </c>
      <c r="I14">
        <v>10.7</v>
      </c>
      <c r="J14" s="1">
        <v>10.7</v>
      </c>
      <c r="K14">
        <v>10.7</v>
      </c>
      <c r="L14">
        <v>10.7</v>
      </c>
      <c r="M14">
        <v>10.7</v>
      </c>
      <c r="N14">
        <v>10.7</v>
      </c>
      <c r="O14" s="1">
        <v>10.7</v>
      </c>
      <c r="P14">
        <v>10.7</v>
      </c>
      <c r="Q14">
        <v>10.7</v>
      </c>
      <c r="R14">
        <v>10.7</v>
      </c>
    </row>
    <row r="15" spans="1:18" ht="22" customHeight="1" x14ac:dyDescent="0.2">
      <c r="E15">
        <v>10.75</v>
      </c>
      <c r="F15">
        <v>10.75</v>
      </c>
      <c r="G15">
        <v>10.75</v>
      </c>
      <c r="H15">
        <v>10.75</v>
      </c>
      <c r="I15">
        <v>10.75</v>
      </c>
      <c r="J15">
        <v>10.75</v>
      </c>
      <c r="K15">
        <v>10.75</v>
      </c>
      <c r="L15">
        <v>10.75</v>
      </c>
      <c r="M15">
        <v>10.75</v>
      </c>
      <c r="N15">
        <v>10.75</v>
      </c>
      <c r="O15">
        <v>10.75</v>
      </c>
      <c r="P15">
        <v>10.75</v>
      </c>
      <c r="Q15">
        <v>10.75</v>
      </c>
      <c r="R15">
        <v>10.75</v>
      </c>
    </row>
    <row r="16" spans="1:18" ht="22" customHeight="1" x14ac:dyDescent="0.2"/>
    <row r="20" spans="1:6" x14ac:dyDescent="0.2">
      <c r="A20" t="s">
        <v>9</v>
      </c>
    </row>
    <row r="25" spans="1:6" x14ac:dyDescent="0.2">
      <c r="D25">
        <v>10.32</v>
      </c>
      <c r="E25">
        <v>3.77</v>
      </c>
      <c r="F25">
        <f>D25-E25</f>
        <v>6.5500000000000007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F4710-8C5B-2848-8C3A-7ACA16A90163}">
  <sheetPr>
    <tabColor theme="7" tint="0.79998168889431442"/>
  </sheetPr>
  <dimension ref="A1:C51"/>
  <sheetViews>
    <sheetView zoomScale="75" workbookViewId="0">
      <selection activeCell="F7" sqref="F7"/>
    </sheetView>
  </sheetViews>
  <sheetFormatPr baseColWidth="10" defaultRowHeight="16" x14ac:dyDescent="0.2"/>
  <sheetData>
    <row r="1" spans="1:3" ht="17" thickBot="1" x14ac:dyDescent="0.25">
      <c r="B1" t="s">
        <v>11</v>
      </c>
    </row>
    <row r="2" spans="1:3" x14ac:dyDescent="0.2">
      <c r="A2">
        <v>3.4</v>
      </c>
      <c r="B2" s="15" t="s">
        <v>0</v>
      </c>
      <c r="C2" s="16" t="s">
        <v>1</v>
      </c>
    </row>
    <row r="3" spans="1:3" x14ac:dyDescent="0.2">
      <c r="A3">
        <v>0</v>
      </c>
      <c r="B3" s="17">
        <f>A3*$A$2</f>
        <v>0</v>
      </c>
      <c r="C3" s="30">
        <f>A48</f>
        <v>2.8599999999999959</v>
      </c>
    </row>
    <row r="4" spans="1:3" x14ac:dyDescent="0.2">
      <c r="A4">
        <v>0.1</v>
      </c>
      <c r="B4" s="17">
        <f t="shared" ref="B4:B13" si="0">A4*$A$2</f>
        <v>0.34</v>
      </c>
      <c r="C4" s="30">
        <f>A45</f>
        <v>2.7989285714285677</v>
      </c>
    </row>
    <row r="5" spans="1:3" x14ac:dyDescent="0.2">
      <c r="A5">
        <v>0.2</v>
      </c>
      <c r="B5" s="17">
        <f t="shared" si="0"/>
        <v>0.68</v>
      </c>
      <c r="C5" s="30">
        <f>A30</f>
        <v>2.4935714285714266</v>
      </c>
    </row>
    <row r="6" spans="1:3" x14ac:dyDescent="0.2">
      <c r="A6">
        <v>0.3</v>
      </c>
      <c r="B6" s="17">
        <f t="shared" si="0"/>
        <v>1.02</v>
      </c>
      <c r="C6" s="30">
        <f>A20</f>
        <v>2.2899999999999991</v>
      </c>
    </row>
    <row r="7" spans="1:3" x14ac:dyDescent="0.2">
      <c r="A7">
        <v>0.4</v>
      </c>
      <c r="B7" s="17">
        <f t="shared" si="0"/>
        <v>1.36</v>
      </c>
      <c r="C7" s="30">
        <f>A24</f>
        <v>2.3714285714285701</v>
      </c>
    </row>
    <row r="8" spans="1:3" x14ac:dyDescent="0.2">
      <c r="A8">
        <v>0.5</v>
      </c>
      <c r="B8" s="17">
        <f t="shared" si="0"/>
        <v>1.7</v>
      </c>
      <c r="C8" s="30">
        <f>A30</f>
        <v>2.4935714285714266</v>
      </c>
    </row>
    <row r="9" spans="1:3" x14ac:dyDescent="0.2">
      <c r="A9">
        <v>0.6</v>
      </c>
      <c r="B9" s="17">
        <f t="shared" si="0"/>
        <v>2.04</v>
      </c>
      <c r="C9" s="30">
        <f>A36</f>
        <v>2.615714285714283</v>
      </c>
    </row>
    <row r="10" spans="1:3" x14ac:dyDescent="0.2">
      <c r="A10">
        <v>0.7</v>
      </c>
      <c r="B10" s="17">
        <f t="shared" si="0"/>
        <v>2.38</v>
      </c>
      <c r="C10" s="30">
        <f>A40</f>
        <v>2.697142857142854</v>
      </c>
    </row>
    <row r="11" spans="1:3" x14ac:dyDescent="0.2">
      <c r="A11">
        <v>0.8</v>
      </c>
      <c r="B11" s="17">
        <f t="shared" si="0"/>
        <v>2.72</v>
      </c>
      <c r="C11" s="30">
        <f>A44</f>
        <v>2.7785714285714249</v>
      </c>
    </row>
    <row r="12" spans="1:3" x14ac:dyDescent="0.2">
      <c r="A12">
        <v>0.9</v>
      </c>
      <c r="B12" s="17">
        <f t="shared" si="0"/>
        <v>3.06</v>
      </c>
      <c r="C12" s="30">
        <f>A47</f>
        <v>2.8396428571428531</v>
      </c>
    </row>
    <row r="13" spans="1:3" ht="17" thickBot="1" x14ac:dyDescent="0.25">
      <c r="A13">
        <v>1</v>
      </c>
      <c r="B13" s="19">
        <f t="shared" si="0"/>
        <v>3.4</v>
      </c>
      <c r="C13" s="31">
        <f>A48</f>
        <v>2.8599999999999959</v>
      </c>
    </row>
    <row r="19" spans="1:3" x14ac:dyDescent="0.2">
      <c r="C19">
        <f>(C48-C20)/28</f>
        <v>2.0357142857142869E-2</v>
      </c>
    </row>
    <row r="20" spans="1:3" x14ac:dyDescent="0.2">
      <c r="A20" s="32">
        <f>C20-$C$51</f>
        <v>2.2899999999999991</v>
      </c>
      <c r="B20">
        <v>1</v>
      </c>
      <c r="C20">
        <v>6.33</v>
      </c>
    </row>
    <row r="21" spans="1:3" x14ac:dyDescent="0.2">
      <c r="A21">
        <f t="shared" ref="A21:A46" si="1">A20+$C$19</f>
        <v>2.3103571428571419</v>
      </c>
      <c r="B21">
        <v>0.99</v>
      </c>
      <c r="C21">
        <f t="shared" ref="C21:C47" si="2">C20+$C$19</f>
        <v>6.3503571428571428</v>
      </c>
    </row>
    <row r="22" spans="1:3" x14ac:dyDescent="0.2">
      <c r="A22">
        <f t="shared" si="1"/>
        <v>2.3307142857142846</v>
      </c>
      <c r="B22">
        <v>0.98</v>
      </c>
      <c r="C22">
        <f t="shared" si="2"/>
        <v>6.3707142857142856</v>
      </c>
    </row>
    <row r="23" spans="1:3" x14ac:dyDescent="0.2">
      <c r="A23">
        <f t="shared" si="1"/>
        <v>2.3510714285714274</v>
      </c>
      <c r="B23">
        <v>0.97</v>
      </c>
      <c r="C23">
        <f t="shared" si="2"/>
        <v>6.3910714285714283</v>
      </c>
    </row>
    <row r="24" spans="1:3" x14ac:dyDescent="0.2">
      <c r="A24">
        <f t="shared" si="1"/>
        <v>2.3714285714285701</v>
      </c>
      <c r="B24">
        <v>0.96</v>
      </c>
      <c r="C24">
        <f t="shared" si="2"/>
        <v>6.411428571428571</v>
      </c>
    </row>
    <row r="25" spans="1:3" x14ac:dyDescent="0.2">
      <c r="A25">
        <f t="shared" si="1"/>
        <v>2.3917857142857128</v>
      </c>
      <c r="B25">
        <v>0.95</v>
      </c>
      <c r="C25">
        <f t="shared" si="2"/>
        <v>6.4317857142857138</v>
      </c>
    </row>
    <row r="26" spans="1:3" x14ac:dyDescent="0.2">
      <c r="A26">
        <f t="shared" si="1"/>
        <v>2.4121428571428556</v>
      </c>
      <c r="B26">
        <v>0.94</v>
      </c>
      <c r="C26">
        <f t="shared" si="2"/>
        <v>6.4521428571428565</v>
      </c>
    </row>
    <row r="27" spans="1:3" x14ac:dyDescent="0.2">
      <c r="A27">
        <f t="shared" si="1"/>
        <v>2.4324999999999983</v>
      </c>
      <c r="B27">
        <v>0.93</v>
      </c>
      <c r="C27">
        <f t="shared" si="2"/>
        <v>6.4724999999999993</v>
      </c>
    </row>
    <row r="28" spans="1:3" x14ac:dyDescent="0.2">
      <c r="A28">
        <f t="shared" si="1"/>
        <v>2.4528571428571411</v>
      </c>
      <c r="B28">
        <v>0.92</v>
      </c>
      <c r="C28">
        <f t="shared" si="2"/>
        <v>6.492857142857142</v>
      </c>
    </row>
    <row r="29" spans="1:3" x14ac:dyDescent="0.2">
      <c r="A29">
        <f t="shared" si="1"/>
        <v>2.4732142857142838</v>
      </c>
      <c r="B29">
        <v>0.91</v>
      </c>
      <c r="C29">
        <f t="shared" si="2"/>
        <v>6.5132142857142847</v>
      </c>
    </row>
    <row r="30" spans="1:3" x14ac:dyDescent="0.2">
      <c r="A30">
        <f t="shared" si="1"/>
        <v>2.4935714285714266</v>
      </c>
      <c r="B30">
        <v>0.9</v>
      </c>
      <c r="C30">
        <f t="shared" si="2"/>
        <v>6.5335714285714275</v>
      </c>
    </row>
    <row r="31" spans="1:3" x14ac:dyDescent="0.2">
      <c r="A31">
        <f t="shared" si="1"/>
        <v>2.5139285714285693</v>
      </c>
      <c r="B31">
        <v>0.89</v>
      </c>
      <c r="C31">
        <f t="shared" si="2"/>
        <v>6.5539285714285702</v>
      </c>
    </row>
    <row r="32" spans="1:3" x14ac:dyDescent="0.2">
      <c r="A32">
        <f t="shared" si="1"/>
        <v>2.534285714285712</v>
      </c>
      <c r="B32">
        <v>0.88</v>
      </c>
      <c r="C32">
        <f t="shared" si="2"/>
        <v>6.574285714285713</v>
      </c>
    </row>
    <row r="33" spans="1:3" x14ac:dyDescent="0.2">
      <c r="A33">
        <f t="shared" si="1"/>
        <v>2.5546428571428548</v>
      </c>
      <c r="B33">
        <v>0.87</v>
      </c>
      <c r="C33">
        <f t="shared" si="2"/>
        <v>6.5946428571428557</v>
      </c>
    </row>
    <row r="34" spans="1:3" x14ac:dyDescent="0.2">
      <c r="A34">
        <f t="shared" si="1"/>
        <v>2.5749999999999975</v>
      </c>
      <c r="B34">
        <v>0.86</v>
      </c>
      <c r="C34">
        <f t="shared" si="2"/>
        <v>6.6149999999999984</v>
      </c>
    </row>
    <row r="35" spans="1:3" x14ac:dyDescent="0.2">
      <c r="A35">
        <f t="shared" si="1"/>
        <v>2.5953571428571403</v>
      </c>
      <c r="B35">
        <v>0.85</v>
      </c>
      <c r="C35">
        <f t="shared" si="2"/>
        <v>6.6353571428571412</v>
      </c>
    </row>
    <row r="36" spans="1:3" x14ac:dyDescent="0.2">
      <c r="A36">
        <f t="shared" si="1"/>
        <v>2.615714285714283</v>
      </c>
      <c r="B36">
        <v>0.84</v>
      </c>
      <c r="C36">
        <f t="shared" si="2"/>
        <v>6.6557142857142839</v>
      </c>
    </row>
    <row r="37" spans="1:3" x14ac:dyDescent="0.2">
      <c r="A37">
        <f t="shared" si="1"/>
        <v>2.6360714285714257</v>
      </c>
      <c r="B37">
        <v>0.83</v>
      </c>
      <c r="C37">
        <f t="shared" si="2"/>
        <v>6.6760714285714267</v>
      </c>
    </row>
    <row r="38" spans="1:3" x14ac:dyDescent="0.2">
      <c r="A38">
        <f t="shared" si="1"/>
        <v>2.6564285714285685</v>
      </c>
      <c r="B38">
        <v>0.82</v>
      </c>
      <c r="C38">
        <f t="shared" si="2"/>
        <v>6.6964285714285694</v>
      </c>
    </row>
    <row r="39" spans="1:3" x14ac:dyDescent="0.2">
      <c r="A39">
        <f t="shared" si="1"/>
        <v>2.6767857142857112</v>
      </c>
      <c r="B39">
        <v>0.81</v>
      </c>
      <c r="C39">
        <f t="shared" si="2"/>
        <v>6.7167857142857121</v>
      </c>
    </row>
    <row r="40" spans="1:3" x14ac:dyDescent="0.2">
      <c r="A40">
        <f t="shared" si="1"/>
        <v>2.697142857142854</v>
      </c>
      <c r="B40">
        <v>0.8</v>
      </c>
      <c r="C40">
        <f t="shared" si="2"/>
        <v>6.7371428571428549</v>
      </c>
    </row>
    <row r="41" spans="1:3" x14ac:dyDescent="0.2">
      <c r="A41">
        <f t="shared" si="1"/>
        <v>2.7174999999999967</v>
      </c>
      <c r="B41">
        <v>0.79</v>
      </c>
      <c r="C41">
        <f t="shared" si="2"/>
        <v>6.7574999999999976</v>
      </c>
    </row>
    <row r="42" spans="1:3" x14ac:dyDescent="0.2">
      <c r="A42">
        <f t="shared" si="1"/>
        <v>2.7378571428571394</v>
      </c>
      <c r="B42">
        <v>0.78</v>
      </c>
      <c r="C42">
        <f t="shared" si="2"/>
        <v>6.7778571428571404</v>
      </c>
    </row>
    <row r="43" spans="1:3" x14ac:dyDescent="0.2">
      <c r="A43">
        <f t="shared" si="1"/>
        <v>2.7582142857142822</v>
      </c>
      <c r="B43">
        <v>0.77</v>
      </c>
      <c r="C43">
        <f t="shared" si="2"/>
        <v>6.7982142857142831</v>
      </c>
    </row>
    <row r="44" spans="1:3" x14ac:dyDescent="0.2">
      <c r="A44">
        <f t="shared" si="1"/>
        <v>2.7785714285714249</v>
      </c>
      <c r="B44">
        <v>0.76</v>
      </c>
      <c r="C44">
        <f t="shared" si="2"/>
        <v>6.8185714285714258</v>
      </c>
    </row>
    <row r="45" spans="1:3" x14ac:dyDescent="0.2">
      <c r="A45">
        <f t="shared" si="1"/>
        <v>2.7989285714285677</v>
      </c>
      <c r="B45">
        <v>0.75</v>
      </c>
      <c r="C45">
        <f t="shared" si="2"/>
        <v>6.8389285714285686</v>
      </c>
    </row>
    <row r="46" spans="1:3" x14ac:dyDescent="0.2">
      <c r="A46">
        <f t="shared" si="1"/>
        <v>2.8192857142857104</v>
      </c>
      <c r="B46">
        <v>0.74</v>
      </c>
      <c r="C46">
        <f t="shared" si="2"/>
        <v>6.8592857142857113</v>
      </c>
    </row>
    <row r="47" spans="1:3" x14ac:dyDescent="0.2">
      <c r="A47">
        <f t="shared" ref="A47:A48" si="3">A46+$C$19</f>
        <v>2.8396428571428531</v>
      </c>
      <c r="B47">
        <v>0.73</v>
      </c>
      <c r="C47">
        <f t="shared" si="2"/>
        <v>6.8796428571428541</v>
      </c>
    </row>
    <row r="48" spans="1:3" x14ac:dyDescent="0.2">
      <c r="A48">
        <f t="shared" si="3"/>
        <v>2.8599999999999959</v>
      </c>
      <c r="B48">
        <v>0.72</v>
      </c>
      <c r="C48">
        <v>6.9</v>
      </c>
    </row>
    <row r="51" spans="1:3" x14ac:dyDescent="0.2">
      <c r="A51">
        <v>6.73</v>
      </c>
      <c r="B51">
        <v>2.69</v>
      </c>
      <c r="C51">
        <f>A51-B51</f>
        <v>4.0400000000000009</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8420-A876-A146-B47F-BAEF07C552FE}">
  <sheetPr>
    <tabColor theme="7" tint="0.79998168889431442"/>
  </sheetPr>
  <dimension ref="A1:C29"/>
  <sheetViews>
    <sheetView zoomScale="110" workbookViewId="0">
      <selection activeCell="F7" sqref="F7"/>
    </sheetView>
  </sheetViews>
  <sheetFormatPr baseColWidth="10" defaultRowHeight="16" x14ac:dyDescent="0.2"/>
  <sheetData>
    <row r="1" spans="1:3" ht="17" thickBot="1" x14ac:dyDescent="0.25"/>
    <row r="2" spans="1:3" x14ac:dyDescent="0.2">
      <c r="A2">
        <v>7.5</v>
      </c>
      <c r="B2" s="15" t="s">
        <v>0</v>
      </c>
      <c r="C2" s="16" t="s">
        <v>1</v>
      </c>
    </row>
    <row r="3" spans="1:3" x14ac:dyDescent="0.2">
      <c r="A3">
        <v>0</v>
      </c>
      <c r="B3" s="17">
        <f>A3*$A$2</f>
        <v>0</v>
      </c>
      <c r="C3" s="30">
        <f>B29</f>
        <v>-3.2199999999999989</v>
      </c>
    </row>
    <row r="4" spans="1:3" x14ac:dyDescent="0.2">
      <c r="A4">
        <v>0.1</v>
      </c>
      <c r="B4" s="17">
        <f t="shared" ref="B4:B13" si="0">A4*$A$2</f>
        <v>0.75</v>
      </c>
      <c r="C4" s="30">
        <f>B27</f>
        <v>-3.419999999999999</v>
      </c>
    </row>
    <row r="5" spans="1:3" x14ac:dyDescent="0.2">
      <c r="A5">
        <v>0.2</v>
      </c>
      <c r="B5" s="17">
        <f t="shared" si="0"/>
        <v>1.5</v>
      </c>
      <c r="C5" s="30">
        <f>B24</f>
        <v>-3.7199999999999989</v>
      </c>
    </row>
    <row r="6" spans="1:3" x14ac:dyDescent="0.2">
      <c r="A6">
        <v>0.3</v>
      </c>
      <c r="B6" s="17">
        <f t="shared" si="0"/>
        <v>2.25</v>
      </c>
      <c r="C6" s="30">
        <f>B21</f>
        <v>-4.0199999999999996</v>
      </c>
    </row>
    <row r="7" spans="1:3" x14ac:dyDescent="0.2">
      <c r="A7">
        <v>0.4</v>
      </c>
      <c r="B7" s="17">
        <f t="shared" si="0"/>
        <v>3</v>
      </c>
      <c r="C7" s="30">
        <f>B22</f>
        <v>-3.919999999999999</v>
      </c>
    </row>
    <row r="8" spans="1:3" x14ac:dyDescent="0.2">
      <c r="A8">
        <v>0.5</v>
      </c>
      <c r="B8" s="17">
        <f t="shared" si="0"/>
        <v>3.75</v>
      </c>
      <c r="C8" s="30">
        <f>B23</f>
        <v>-3.8199999999999994</v>
      </c>
    </row>
    <row r="9" spans="1:3" x14ac:dyDescent="0.2">
      <c r="A9">
        <v>0.6</v>
      </c>
      <c r="B9" s="17">
        <f t="shared" si="0"/>
        <v>4.5</v>
      </c>
      <c r="C9" s="30">
        <f>B23</f>
        <v>-3.8199999999999994</v>
      </c>
    </row>
    <row r="10" spans="1:3" x14ac:dyDescent="0.2">
      <c r="A10">
        <v>0.7</v>
      </c>
      <c r="B10" s="17">
        <f t="shared" si="0"/>
        <v>5.25</v>
      </c>
      <c r="C10" s="30">
        <f>B26</f>
        <v>-3.5199999999999996</v>
      </c>
    </row>
    <row r="11" spans="1:3" x14ac:dyDescent="0.2">
      <c r="A11">
        <v>0.8</v>
      </c>
      <c r="B11" s="17">
        <f t="shared" si="0"/>
        <v>6</v>
      </c>
      <c r="C11" s="30">
        <f>B27</f>
        <v>-3.419999999999999</v>
      </c>
    </row>
    <row r="12" spans="1:3" x14ac:dyDescent="0.2">
      <c r="A12">
        <v>0.9</v>
      </c>
      <c r="B12" s="17">
        <f t="shared" si="0"/>
        <v>6.75</v>
      </c>
      <c r="C12" s="30">
        <f>B28</f>
        <v>-3.3199999999999994</v>
      </c>
    </row>
    <row r="13" spans="1:3" ht="17" thickBot="1" x14ac:dyDescent="0.25">
      <c r="A13">
        <v>1</v>
      </c>
      <c r="B13" s="19">
        <f t="shared" si="0"/>
        <v>7.5</v>
      </c>
      <c r="C13" s="31">
        <f>B29</f>
        <v>-3.2199999999999989</v>
      </c>
    </row>
    <row r="20" spans="1:3" x14ac:dyDescent="0.2">
      <c r="A20">
        <f>(A29-A21)/8</f>
        <v>0.10000000000000009</v>
      </c>
      <c r="B20">
        <f>A25-B25</f>
        <v>9.9499999999999993</v>
      </c>
    </row>
    <row r="21" spans="1:3" x14ac:dyDescent="0.2">
      <c r="A21" s="28">
        <v>5.93</v>
      </c>
      <c r="B21">
        <f>A21-$B$20</f>
        <v>-4.0199999999999996</v>
      </c>
      <c r="C21">
        <v>1</v>
      </c>
    </row>
    <row r="22" spans="1:3" x14ac:dyDescent="0.2">
      <c r="A22" s="28">
        <v>6.03</v>
      </c>
      <c r="B22">
        <f t="shared" ref="B22:B24" si="1">A22-$B$20</f>
        <v>-3.919999999999999</v>
      </c>
      <c r="C22">
        <f>(C21+C23)/2</f>
        <v>0.95</v>
      </c>
    </row>
    <row r="23" spans="1:3" x14ac:dyDescent="0.2">
      <c r="A23" s="28">
        <v>6.13</v>
      </c>
      <c r="B23">
        <f t="shared" si="1"/>
        <v>-3.8199999999999994</v>
      </c>
      <c r="C23">
        <v>0.9</v>
      </c>
    </row>
    <row r="24" spans="1:3" x14ac:dyDescent="0.2">
      <c r="A24" s="28">
        <v>6.23</v>
      </c>
      <c r="B24">
        <f t="shared" si="1"/>
        <v>-3.7199999999999989</v>
      </c>
      <c r="C24">
        <f>(C23+C25)/2</f>
        <v>0.85000000000000009</v>
      </c>
    </row>
    <row r="25" spans="1:3" x14ac:dyDescent="0.2">
      <c r="A25" s="28">
        <v>6.33</v>
      </c>
      <c r="B25">
        <v>-3.62</v>
      </c>
      <c r="C25">
        <v>0.8</v>
      </c>
    </row>
    <row r="26" spans="1:3" x14ac:dyDescent="0.2">
      <c r="A26" s="28">
        <v>6.43</v>
      </c>
      <c r="B26">
        <f>A26-$B$20</f>
        <v>-3.5199999999999996</v>
      </c>
      <c r="C26">
        <f>(C25+C27)/2</f>
        <v>0.75</v>
      </c>
    </row>
    <row r="27" spans="1:3" x14ac:dyDescent="0.2">
      <c r="A27" s="28">
        <v>6.53</v>
      </c>
      <c r="B27">
        <f t="shared" ref="B27:B29" si="2">A27-$B$20</f>
        <v>-3.419999999999999</v>
      </c>
      <c r="C27">
        <v>0.7</v>
      </c>
    </row>
    <row r="28" spans="1:3" x14ac:dyDescent="0.2">
      <c r="A28" s="28">
        <v>6.63</v>
      </c>
      <c r="B28">
        <f t="shared" si="2"/>
        <v>-3.3199999999999994</v>
      </c>
      <c r="C28">
        <f>(C27+C29)/2</f>
        <v>0.64999999999999991</v>
      </c>
    </row>
    <row r="29" spans="1:3" x14ac:dyDescent="0.2">
      <c r="A29" s="28">
        <v>6.73</v>
      </c>
      <c r="B29">
        <f t="shared" si="2"/>
        <v>-3.2199999999999989</v>
      </c>
      <c r="C29">
        <v>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048B-BA40-3A40-B954-F2249B3CDEE7}">
  <sheetPr>
    <tabColor theme="7" tint="0.79998168889431442"/>
  </sheetPr>
  <dimension ref="A1:V52"/>
  <sheetViews>
    <sheetView zoomScale="75" workbookViewId="0">
      <selection activeCell="F7" sqref="F7"/>
    </sheetView>
  </sheetViews>
  <sheetFormatPr baseColWidth="10" defaultRowHeight="16" x14ac:dyDescent="0.2"/>
  <cols>
    <col min="4" max="4" width="10.83203125" style="12"/>
    <col min="5" max="5" width="90.83203125" style="12" customWidth="1"/>
    <col min="6" max="21" width="7" style="12" customWidth="1"/>
    <col min="22" max="22" width="10.83203125" style="12"/>
  </cols>
  <sheetData>
    <row r="1" spans="1:3" ht="17" thickBot="1" x14ac:dyDescent="0.25">
      <c r="B1" s="11" t="s">
        <v>3</v>
      </c>
    </row>
    <row r="2" spans="1:3" x14ac:dyDescent="0.2">
      <c r="A2">
        <f>6.8/24</f>
        <v>0.28333333333333333</v>
      </c>
      <c r="B2" s="2" t="s">
        <v>0</v>
      </c>
      <c r="C2" s="3" t="s">
        <v>1</v>
      </c>
    </row>
    <row r="3" spans="1:3" x14ac:dyDescent="0.2">
      <c r="A3" s="4">
        <v>0</v>
      </c>
      <c r="B3" s="9">
        <f>A$2*A3</f>
        <v>0</v>
      </c>
      <c r="C3" s="26">
        <f>C49</f>
        <v>-3.3889655172413828</v>
      </c>
    </row>
    <row r="4" spans="1:3" x14ac:dyDescent="0.2">
      <c r="A4" s="4">
        <v>0.1</v>
      </c>
      <c r="B4" s="9">
        <f t="shared" ref="B4:B13" si="0">A$2*A4</f>
        <v>2.8333333333333335E-2</v>
      </c>
      <c r="C4" s="26">
        <f>C43</f>
        <v>-3.4965517241379303</v>
      </c>
    </row>
    <row r="5" spans="1:3" x14ac:dyDescent="0.2">
      <c r="A5" s="4">
        <v>0.2</v>
      </c>
      <c r="B5" s="9">
        <f t="shared" si="0"/>
        <v>5.6666666666666671E-2</v>
      </c>
      <c r="C5" s="26">
        <f>C32</f>
        <v>-3.6937931034482769</v>
      </c>
    </row>
    <row r="6" spans="1:3" x14ac:dyDescent="0.2">
      <c r="A6" s="4">
        <v>0.3</v>
      </c>
      <c r="B6" s="9">
        <f t="shared" si="0"/>
        <v>8.4999999999999992E-2</v>
      </c>
      <c r="C6" s="26">
        <f>C20</f>
        <v>-3.9089655172413824</v>
      </c>
    </row>
    <row r="7" spans="1:3" x14ac:dyDescent="0.2">
      <c r="A7" s="4">
        <v>0.4</v>
      </c>
      <c r="B7" s="9">
        <f t="shared" si="0"/>
        <v>0.11333333333333334</v>
      </c>
      <c r="C7" s="26">
        <f>C22</f>
        <v>-3.8731034482758648</v>
      </c>
    </row>
    <row r="8" spans="1:3" x14ac:dyDescent="0.2">
      <c r="A8" s="4">
        <v>0.5</v>
      </c>
      <c r="B8" s="9">
        <f t="shared" si="0"/>
        <v>0.14166666666666666</v>
      </c>
      <c r="C8" s="26">
        <f>C27</f>
        <v>-3.7834482758620709</v>
      </c>
    </row>
    <row r="9" spans="1:3" x14ac:dyDescent="0.2">
      <c r="A9" s="4">
        <v>0.6</v>
      </c>
      <c r="B9" s="9">
        <f t="shared" si="0"/>
        <v>0.16999999999999998</v>
      </c>
      <c r="C9" s="26">
        <f>C30</f>
        <v>-3.7296551724137945</v>
      </c>
    </row>
    <row r="10" spans="1:3" x14ac:dyDescent="0.2">
      <c r="A10" s="4">
        <v>0.7</v>
      </c>
      <c r="B10" s="9">
        <f t="shared" si="0"/>
        <v>0.19833333333333331</v>
      </c>
      <c r="C10" s="26">
        <f>C35</f>
        <v>-3.6400000000000006</v>
      </c>
    </row>
    <row r="11" spans="1:3" x14ac:dyDescent="0.2">
      <c r="A11" s="4">
        <v>0.8</v>
      </c>
      <c r="B11" s="9">
        <f t="shared" si="0"/>
        <v>0.22666666666666668</v>
      </c>
      <c r="C11" s="26">
        <f>C40</f>
        <v>-3.5503448275862066</v>
      </c>
    </row>
    <row r="12" spans="1:3" x14ac:dyDescent="0.2">
      <c r="A12" s="4">
        <v>0.9</v>
      </c>
      <c r="B12" s="9">
        <f t="shared" si="0"/>
        <v>0.255</v>
      </c>
      <c r="C12" s="26">
        <f>C45</f>
        <v>-3.4606896551724127</v>
      </c>
    </row>
    <row r="13" spans="1:3" ht="17" thickBot="1" x14ac:dyDescent="0.25">
      <c r="A13" s="4">
        <v>1</v>
      </c>
      <c r="B13" s="10">
        <f t="shared" si="0"/>
        <v>0.28333333333333333</v>
      </c>
      <c r="C13" s="27">
        <f>C49</f>
        <v>-3.3889655172413828</v>
      </c>
    </row>
    <row r="19" spans="2:22" x14ac:dyDescent="0.2">
      <c r="B19">
        <f>(B49-B20)/29</f>
        <v>1.7931034482758606E-2</v>
      </c>
      <c r="C19">
        <f>B35-D19</f>
        <v>10.308965517241383</v>
      </c>
      <c r="D19">
        <v>-3.64</v>
      </c>
    </row>
    <row r="20" spans="2:22" x14ac:dyDescent="0.2">
      <c r="B20">
        <v>6.4</v>
      </c>
      <c r="C20">
        <f>B20-$C$19</f>
        <v>-3.9089655172413824</v>
      </c>
      <c r="D20" s="12">
        <v>1</v>
      </c>
      <c r="E20" s="12">
        <v>1</v>
      </c>
      <c r="F20" s="12">
        <v>1</v>
      </c>
      <c r="G20" s="12">
        <v>1</v>
      </c>
      <c r="H20" s="13">
        <v>1</v>
      </c>
      <c r="I20" s="12">
        <v>1</v>
      </c>
      <c r="J20" s="12">
        <v>1</v>
      </c>
      <c r="K20" s="12">
        <v>1</v>
      </c>
      <c r="L20" s="12">
        <v>1</v>
      </c>
      <c r="M20" s="12">
        <v>1</v>
      </c>
      <c r="N20" s="12">
        <v>1</v>
      </c>
      <c r="O20" s="12">
        <v>1</v>
      </c>
      <c r="P20" s="12">
        <v>1</v>
      </c>
      <c r="Q20" s="12">
        <v>1</v>
      </c>
      <c r="R20" s="12">
        <v>1</v>
      </c>
      <c r="S20" s="12">
        <v>1</v>
      </c>
      <c r="T20" s="12">
        <v>1</v>
      </c>
      <c r="U20" s="12">
        <v>1</v>
      </c>
      <c r="V20" s="12">
        <v>1</v>
      </c>
    </row>
    <row r="21" spans="2:22" ht="17" customHeight="1" x14ac:dyDescent="0.2">
      <c r="B21">
        <f>B20+$B$19</f>
        <v>6.4179310344827591</v>
      </c>
      <c r="C21">
        <f t="shared" ref="C21:C49" si="1">B21-$C$19</f>
        <v>-3.8910344827586236</v>
      </c>
      <c r="D21" s="12">
        <v>0.99</v>
      </c>
      <c r="E21" s="12">
        <v>0.99</v>
      </c>
      <c r="F21" s="12">
        <v>0.99</v>
      </c>
      <c r="G21" s="12">
        <v>0.99</v>
      </c>
      <c r="H21" s="12">
        <v>0.99</v>
      </c>
      <c r="I21" s="12">
        <v>0.99</v>
      </c>
      <c r="J21" s="12">
        <v>0.99</v>
      </c>
      <c r="K21" s="12">
        <v>0.99</v>
      </c>
      <c r="L21" s="12">
        <v>0.99</v>
      </c>
      <c r="M21" s="12">
        <v>0.99</v>
      </c>
      <c r="N21" s="12">
        <v>0.99</v>
      </c>
      <c r="O21" s="12">
        <v>0.99</v>
      </c>
      <c r="P21" s="12">
        <v>0.99</v>
      </c>
      <c r="Q21" s="12">
        <v>0.99</v>
      </c>
      <c r="R21" s="12">
        <v>0.99</v>
      </c>
      <c r="S21" s="12">
        <v>0.99</v>
      </c>
      <c r="T21" s="12">
        <v>0.99</v>
      </c>
      <c r="U21" s="12">
        <v>0.99</v>
      </c>
      <c r="V21" s="12">
        <v>0.99</v>
      </c>
    </row>
    <row r="22" spans="2:22" ht="17" customHeight="1" x14ac:dyDescent="0.2">
      <c r="B22">
        <f t="shared" ref="B22:B48" si="2">B21+$B$19</f>
        <v>6.4358620689655179</v>
      </c>
      <c r="C22">
        <f t="shared" si="1"/>
        <v>-3.8731034482758648</v>
      </c>
      <c r="D22" s="12">
        <v>0.98</v>
      </c>
      <c r="E22" s="12">
        <v>0.98</v>
      </c>
      <c r="F22" s="12">
        <v>0.98</v>
      </c>
      <c r="G22" s="12">
        <v>0.98</v>
      </c>
      <c r="H22" s="12">
        <v>0.98</v>
      </c>
      <c r="I22" s="13">
        <v>0.98</v>
      </c>
      <c r="J22" s="12">
        <v>0.98</v>
      </c>
      <c r="K22" s="12">
        <v>0.98</v>
      </c>
      <c r="L22" s="12">
        <v>0.98</v>
      </c>
      <c r="M22" s="12">
        <v>0.98</v>
      </c>
      <c r="N22" s="12">
        <v>0.98</v>
      </c>
      <c r="O22" s="12">
        <v>0.98</v>
      </c>
      <c r="P22" s="12">
        <v>0.98</v>
      </c>
      <c r="Q22" s="12">
        <v>0.98</v>
      </c>
      <c r="R22" s="12">
        <v>0.98</v>
      </c>
      <c r="S22" s="12">
        <v>0.98</v>
      </c>
      <c r="T22" s="12">
        <v>0.98</v>
      </c>
      <c r="U22" s="12">
        <v>0.98</v>
      </c>
      <c r="V22" s="12">
        <v>0.98</v>
      </c>
    </row>
    <row r="23" spans="2:22" ht="17" customHeight="1" x14ac:dyDescent="0.2">
      <c r="B23">
        <f t="shared" si="2"/>
        <v>6.4537931034482767</v>
      </c>
      <c r="C23">
        <f t="shared" si="1"/>
        <v>-3.855172413793106</v>
      </c>
      <c r="D23" s="12">
        <v>0.97</v>
      </c>
      <c r="E23" s="12">
        <v>0.97</v>
      </c>
      <c r="F23" s="12">
        <v>0.97</v>
      </c>
      <c r="G23" s="12">
        <v>0.97</v>
      </c>
      <c r="H23" s="12">
        <v>0.97</v>
      </c>
      <c r="I23" s="12">
        <v>0.97</v>
      </c>
      <c r="J23" s="12">
        <v>0.97</v>
      </c>
      <c r="K23" s="12">
        <v>0.97</v>
      </c>
      <c r="L23" s="12">
        <v>0.97</v>
      </c>
      <c r="M23" s="12">
        <v>0.97</v>
      </c>
      <c r="N23" s="12">
        <v>0.97</v>
      </c>
      <c r="O23" s="12">
        <v>0.97</v>
      </c>
      <c r="P23" s="12">
        <v>0.97</v>
      </c>
      <c r="Q23" s="12">
        <v>0.97</v>
      </c>
      <c r="R23" s="12">
        <v>0.97</v>
      </c>
      <c r="S23" s="12">
        <v>0.97</v>
      </c>
      <c r="T23" s="12">
        <v>0.97</v>
      </c>
      <c r="U23" s="12">
        <v>0.97</v>
      </c>
      <c r="V23" s="12">
        <v>0.97</v>
      </c>
    </row>
    <row r="24" spans="2:22" ht="17" customHeight="1" x14ac:dyDescent="0.2">
      <c r="B24">
        <f t="shared" si="2"/>
        <v>6.4717241379310355</v>
      </c>
      <c r="C24">
        <f t="shared" si="1"/>
        <v>-3.8372413793103473</v>
      </c>
      <c r="D24" s="12">
        <v>0.96</v>
      </c>
      <c r="E24" s="12">
        <v>0.96</v>
      </c>
      <c r="F24" s="12">
        <v>0.96</v>
      </c>
      <c r="G24" s="12">
        <v>0.96</v>
      </c>
      <c r="H24" s="12">
        <v>0.96</v>
      </c>
      <c r="I24" s="12">
        <v>0.96</v>
      </c>
      <c r="J24" s="12">
        <v>0.96</v>
      </c>
      <c r="K24" s="12">
        <v>0.96</v>
      </c>
      <c r="L24" s="12">
        <v>0.96</v>
      </c>
      <c r="M24" s="12">
        <v>0.96</v>
      </c>
      <c r="N24" s="12">
        <v>0.96</v>
      </c>
      <c r="O24" s="12">
        <v>0.96</v>
      </c>
      <c r="P24" s="12">
        <v>0.96</v>
      </c>
      <c r="Q24" s="12">
        <v>0.96</v>
      </c>
      <c r="R24" s="12">
        <v>0.96</v>
      </c>
      <c r="S24" s="12">
        <v>0.96</v>
      </c>
      <c r="T24" s="12">
        <v>0.96</v>
      </c>
      <c r="U24" s="12">
        <v>0.96</v>
      </c>
      <c r="V24" s="12">
        <v>0.96</v>
      </c>
    </row>
    <row r="25" spans="2:22" ht="17" customHeight="1" x14ac:dyDescent="0.2">
      <c r="B25">
        <f t="shared" si="2"/>
        <v>6.4896551724137943</v>
      </c>
      <c r="C25">
        <f t="shared" si="1"/>
        <v>-3.8193103448275885</v>
      </c>
      <c r="D25" s="12">
        <v>0.95</v>
      </c>
      <c r="E25" s="12">
        <v>0.95</v>
      </c>
      <c r="F25" s="12">
        <v>0.95</v>
      </c>
      <c r="G25" s="12">
        <v>0.95</v>
      </c>
      <c r="H25" s="12">
        <v>0.95</v>
      </c>
      <c r="I25" s="12">
        <v>0.95</v>
      </c>
      <c r="J25" s="12">
        <v>0.95</v>
      </c>
      <c r="K25" s="12">
        <v>0.95</v>
      </c>
      <c r="L25" s="12">
        <v>0.95</v>
      </c>
      <c r="M25" s="12">
        <v>0.95</v>
      </c>
      <c r="N25" s="12">
        <v>0.95</v>
      </c>
      <c r="O25" s="12">
        <v>0.95</v>
      </c>
      <c r="P25" s="12">
        <v>0.95</v>
      </c>
      <c r="Q25" s="12">
        <v>0.95</v>
      </c>
      <c r="R25" s="12">
        <v>0.95</v>
      </c>
      <c r="S25" s="12">
        <v>0.95</v>
      </c>
      <c r="T25" s="12">
        <v>0.95</v>
      </c>
      <c r="U25" s="12">
        <v>0.95</v>
      </c>
      <c r="V25" s="12">
        <v>0.95</v>
      </c>
    </row>
    <row r="26" spans="2:22" ht="17" customHeight="1" x14ac:dyDescent="0.2">
      <c r="B26">
        <f t="shared" si="2"/>
        <v>6.5075862068965531</v>
      </c>
      <c r="C26">
        <f t="shared" si="1"/>
        <v>-3.8013793103448297</v>
      </c>
      <c r="D26" s="12">
        <v>0.94</v>
      </c>
      <c r="E26" s="12">
        <v>0.94</v>
      </c>
      <c r="F26" s="12">
        <v>0.94</v>
      </c>
      <c r="G26" s="12">
        <v>0.94</v>
      </c>
      <c r="H26" s="12">
        <v>0.94</v>
      </c>
      <c r="I26" s="12">
        <v>0.94</v>
      </c>
      <c r="J26" s="12">
        <v>0.94</v>
      </c>
      <c r="K26" s="12">
        <v>0.94</v>
      </c>
      <c r="L26" s="12">
        <v>0.94</v>
      </c>
      <c r="M26" s="12">
        <v>0.94</v>
      </c>
      <c r="N26" s="12">
        <v>0.94</v>
      </c>
      <c r="O26" s="12">
        <v>0.94</v>
      </c>
      <c r="P26" s="12">
        <v>0.94</v>
      </c>
      <c r="Q26" s="12">
        <v>0.94</v>
      </c>
      <c r="R26" s="12">
        <v>0.94</v>
      </c>
      <c r="S26" s="12">
        <v>0.94</v>
      </c>
      <c r="T26" s="12">
        <v>0.94</v>
      </c>
      <c r="U26" s="12">
        <v>0.94</v>
      </c>
      <c r="V26" s="12">
        <v>0.94</v>
      </c>
    </row>
    <row r="27" spans="2:22" ht="17" customHeight="1" x14ac:dyDescent="0.2">
      <c r="B27">
        <f t="shared" si="2"/>
        <v>6.5255172413793119</v>
      </c>
      <c r="C27">
        <f t="shared" si="1"/>
        <v>-3.7834482758620709</v>
      </c>
      <c r="D27" s="12">
        <v>0.93</v>
      </c>
      <c r="E27" s="12">
        <v>0.93</v>
      </c>
      <c r="F27" s="12">
        <v>0.93</v>
      </c>
      <c r="G27" s="12">
        <v>0.93</v>
      </c>
      <c r="H27" s="12">
        <v>0.93</v>
      </c>
      <c r="I27" s="12">
        <v>0.93</v>
      </c>
      <c r="J27" s="13">
        <v>0.93</v>
      </c>
      <c r="K27" s="12">
        <v>0.93</v>
      </c>
      <c r="L27" s="12">
        <v>0.93</v>
      </c>
      <c r="M27" s="12">
        <v>0.93</v>
      </c>
      <c r="N27" s="12">
        <v>0.93</v>
      </c>
      <c r="O27" s="12">
        <v>0.93</v>
      </c>
      <c r="P27" s="12">
        <v>0.93</v>
      </c>
      <c r="Q27" s="12">
        <v>0.93</v>
      </c>
      <c r="R27" s="12">
        <v>0.93</v>
      </c>
      <c r="S27" s="12">
        <v>0.93</v>
      </c>
      <c r="T27" s="12">
        <v>0.93</v>
      </c>
      <c r="U27" s="12">
        <v>0.93</v>
      </c>
      <c r="V27" s="12">
        <v>0.93</v>
      </c>
    </row>
    <row r="28" spans="2:22" ht="17" customHeight="1" x14ac:dyDescent="0.2">
      <c r="B28">
        <f t="shared" si="2"/>
        <v>6.5434482758620707</v>
      </c>
      <c r="C28">
        <f t="shared" si="1"/>
        <v>-3.7655172413793121</v>
      </c>
      <c r="D28" s="12">
        <v>0.92</v>
      </c>
      <c r="E28" s="12">
        <v>0.92</v>
      </c>
      <c r="F28" s="12">
        <v>0.92</v>
      </c>
      <c r="G28" s="12">
        <v>0.92</v>
      </c>
      <c r="H28" s="12">
        <v>0.92</v>
      </c>
      <c r="I28" s="12">
        <v>0.92</v>
      </c>
      <c r="J28" s="12">
        <v>0.92</v>
      </c>
      <c r="K28" s="12">
        <v>0.92</v>
      </c>
      <c r="L28" s="12">
        <v>0.92</v>
      </c>
      <c r="M28" s="12">
        <v>0.92</v>
      </c>
      <c r="N28" s="12">
        <v>0.92</v>
      </c>
      <c r="O28" s="12">
        <v>0.92</v>
      </c>
      <c r="P28" s="12">
        <v>0.92</v>
      </c>
      <c r="Q28" s="12">
        <v>0.92</v>
      </c>
      <c r="R28" s="12">
        <v>0.92</v>
      </c>
      <c r="S28" s="12">
        <v>0.92</v>
      </c>
      <c r="T28" s="12">
        <v>0.92</v>
      </c>
      <c r="U28" s="12">
        <v>0.92</v>
      </c>
      <c r="V28" s="12">
        <v>0.92</v>
      </c>
    </row>
    <row r="29" spans="2:22" ht="17" customHeight="1" x14ac:dyDescent="0.2">
      <c r="B29">
        <f t="shared" si="2"/>
        <v>6.5613793103448295</v>
      </c>
      <c r="C29">
        <f t="shared" si="1"/>
        <v>-3.7475862068965533</v>
      </c>
      <c r="D29" s="12">
        <v>0.91</v>
      </c>
      <c r="E29" s="12">
        <v>0.91</v>
      </c>
      <c r="F29" s="12">
        <v>0.91</v>
      </c>
      <c r="G29" s="12">
        <v>0.91</v>
      </c>
      <c r="H29" s="12">
        <v>0.91</v>
      </c>
      <c r="I29" s="12">
        <v>0.91</v>
      </c>
      <c r="J29" s="12">
        <v>0.91</v>
      </c>
      <c r="K29" s="12">
        <v>0.91</v>
      </c>
      <c r="L29" s="12">
        <v>0.91</v>
      </c>
      <c r="M29" s="12">
        <v>0.91</v>
      </c>
      <c r="N29" s="12">
        <v>0.91</v>
      </c>
      <c r="O29" s="12">
        <v>0.91</v>
      </c>
      <c r="P29" s="12">
        <v>0.91</v>
      </c>
      <c r="Q29" s="12">
        <v>0.91</v>
      </c>
      <c r="R29" s="12">
        <v>0.91</v>
      </c>
      <c r="S29" s="12">
        <v>0.91</v>
      </c>
      <c r="T29" s="12">
        <v>0.91</v>
      </c>
      <c r="U29" s="12">
        <v>0.91</v>
      </c>
      <c r="V29" s="12">
        <v>0.91</v>
      </c>
    </row>
    <row r="30" spans="2:22" ht="17" customHeight="1" x14ac:dyDescent="0.2">
      <c r="B30">
        <f t="shared" si="2"/>
        <v>6.5793103448275883</v>
      </c>
      <c r="C30">
        <f t="shared" si="1"/>
        <v>-3.7296551724137945</v>
      </c>
      <c r="D30" s="12">
        <v>0.9</v>
      </c>
      <c r="E30" s="12">
        <v>0.9</v>
      </c>
      <c r="F30" s="12">
        <v>0.9</v>
      </c>
      <c r="G30" s="12">
        <v>0.9</v>
      </c>
      <c r="H30" s="12">
        <v>0.9</v>
      </c>
      <c r="I30" s="12">
        <v>0.9</v>
      </c>
      <c r="J30" s="12">
        <v>0.9</v>
      </c>
      <c r="K30" s="13">
        <v>0.9</v>
      </c>
      <c r="L30" s="12">
        <v>0.9</v>
      </c>
      <c r="M30" s="12">
        <v>0.9</v>
      </c>
      <c r="N30" s="12">
        <v>0.9</v>
      </c>
      <c r="O30" s="12">
        <v>0.9</v>
      </c>
      <c r="P30" s="12">
        <v>0.9</v>
      </c>
      <c r="Q30" s="12">
        <v>0.9</v>
      </c>
      <c r="R30" s="12">
        <v>0.9</v>
      </c>
      <c r="S30" s="12">
        <v>0.9</v>
      </c>
      <c r="T30" s="12">
        <v>0.9</v>
      </c>
      <c r="U30" s="12">
        <v>0.9</v>
      </c>
      <c r="V30" s="12">
        <v>0.9</v>
      </c>
    </row>
    <row r="31" spans="2:22" ht="17" customHeight="1" x14ac:dyDescent="0.2">
      <c r="B31">
        <f t="shared" si="2"/>
        <v>6.597241379310347</v>
      </c>
      <c r="C31">
        <f t="shared" si="1"/>
        <v>-3.7117241379310357</v>
      </c>
      <c r="D31" s="12">
        <v>0.89</v>
      </c>
      <c r="E31" s="12">
        <v>0.89</v>
      </c>
      <c r="F31" s="12">
        <v>0.89</v>
      </c>
      <c r="G31" s="12">
        <v>0.89</v>
      </c>
      <c r="H31" s="12">
        <v>0.89</v>
      </c>
      <c r="I31" s="12">
        <v>0.89</v>
      </c>
      <c r="J31" s="12">
        <v>0.89</v>
      </c>
      <c r="K31" s="12">
        <v>0.89</v>
      </c>
      <c r="L31" s="12">
        <v>0.89</v>
      </c>
      <c r="M31" s="12">
        <v>0.89</v>
      </c>
      <c r="N31" s="12">
        <v>0.89</v>
      </c>
      <c r="O31" s="12">
        <v>0.89</v>
      </c>
      <c r="P31" s="12">
        <v>0.89</v>
      </c>
      <c r="Q31" s="12">
        <v>0.89</v>
      </c>
      <c r="R31" s="12">
        <v>0.89</v>
      </c>
      <c r="S31" s="12">
        <v>0.89</v>
      </c>
      <c r="T31" s="12">
        <v>0.89</v>
      </c>
      <c r="U31" s="12">
        <v>0.89</v>
      </c>
      <c r="V31" s="12">
        <v>0.89</v>
      </c>
    </row>
    <row r="32" spans="2:22" ht="17" customHeight="1" x14ac:dyDescent="0.2">
      <c r="B32">
        <f t="shared" si="2"/>
        <v>6.6151724137931058</v>
      </c>
      <c r="C32">
        <f t="shared" si="1"/>
        <v>-3.6937931034482769</v>
      </c>
      <c r="D32" s="12">
        <v>0.88</v>
      </c>
      <c r="E32" s="12">
        <v>0.88</v>
      </c>
      <c r="F32" s="12">
        <v>0.88</v>
      </c>
      <c r="G32" s="13">
        <v>0.88</v>
      </c>
      <c r="H32" s="12">
        <v>0.88</v>
      </c>
      <c r="I32" s="12">
        <v>0.88</v>
      </c>
      <c r="J32" s="12">
        <v>0.88</v>
      </c>
      <c r="K32" s="12">
        <v>0.88</v>
      </c>
      <c r="L32" s="12">
        <v>0.88</v>
      </c>
      <c r="M32" s="12">
        <v>0.88</v>
      </c>
      <c r="N32" s="12">
        <v>0.88</v>
      </c>
      <c r="O32" s="12">
        <v>0.88</v>
      </c>
      <c r="P32" s="12">
        <v>0.88</v>
      </c>
      <c r="Q32" s="12">
        <v>0.88</v>
      </c>
      <c r="R32" s="12">
        <v>0.88</v>
      </c>
      <c r="S32" s="12">
        <v>0.88</v>
      </c>
      <c r="T32" s="12">
        <v>0.88</v>
      </c>
      <c r="U32" s="12">
        <v>0.88</v>
      </c>
      <c r="V32" s="12">
        <v>0.88</v>
      </c>
    </row>
    <row r="33" spans="2:22" ht="17" customHeight="1" x14ac:dyDescent="0.2">
      <c r="B33">
        <f t="shared" si="2"/>
        <v>6.6331034482758646</v>
      </c>
      <c r="C33">
        <f t="shared" si="1"/>
        <v>-3.6758620689655181</v>
      </c>
      <c r="D33" s="12">
        <v>0.87</v>
      </c>
      <c r="E33" s="12">
        <v>0.87</v>
      </c>
      <c r="F33" s="12">
        <v>0.87</v>
      </c>
      <c r="G33" s="12">
        <v>0.87</v>
      </c>
      <c r="H33" s="12">
        <v>0.87</v>
      </c>
      <c r="I33" s="12">
        <v>0.87</v>
      </c>
      <c r="J33" s="12">
        <v>0.87</v>
      </c>
      <c r="K33" s="12">
        <v>0.87</v>
      </c>
      <c r="L33" s="12">
        <v>0.87</v>
      </c>
      <c r="M33" s="12">
        <v>0.87</v>
      </c>
      <c r="N33" s="12">
        <v>0.87</v>
      </c>
      <c r="O33" s="12">
        <v>0.87</v>
      </c>
      <c r="P33" s="12">
        <v>0.87</v>
      </c>
      <c r="Q33" s="12">
        <v>0.87</v>
      </c>
      <c r="R33" s="12">
        <v>0.87</v>
      </c>
      <c r="S33" s="12">
        <v>0.87</v>
      </c>
      <c r="T33" s="12">
        <v>0.87</v>
      </c>
      <c r="U33" s="12">
        <v>0.87</v>
      </c>
      <c r="V33" s="12">
        <v>0.87</v>
      </c>
    </row>
    <row r="34" spans="2:22" ht="17" customHeight="1" x14ac:dyDescent="0.2">
      <c r="B34">
        <f t="shared" si="2"/>
        <v>6.6510344827586234</v>
      </c>
      <c r="C34">
        <f t="shared" si="1"/>
        <v>-3.6579310344827594</v>
      </c>
      <c r="D34" s="12">
        <v>0.86</v>
      </c>
      <c r="E34" s="12">
        <v>0.86</v>
      </c>
      <c r="F34" s="12">
        <v>0.86</v>
      </c>
      <c r="G34" s="12">
        <v>0.86</v>
      </c>
      <c r="H34" s="12">
        <v>0.86</v>
      </c>
      <c r="I34" s="12">
        <v>0.86</v>
      </c>
      <c r="J34" s="12">
        <v>0.86</v>
      </c>
      <c r="K34" s="12">
        <v>0.86</v>
      </c>
      <c r="L34" s="12">
        <v>0.86</v>
      </c>
      <c r="M34" s="12">
        <v>0.86</v>
      </c>
      <c r="N34" s="12">
        <v>0.86</v>
      </c>
      <c r="O34" s="12">
        <v>0.86</v>
      </c>
      <c r="P34" s="12">
        <v>0.86</v>
      </c>
      <c r="Q34" s="12">
        <v>0.86</v>
      </c>
      <c r="R34" s="12">
        <v>0.86</v>
      </c>
      <c r="S34" s="12">
        <v>0.86</v>
      </c>
      <c r="T34" s="12">
        <v>0.86</v>
      </c>
      <c r="U34" s="12">
        <v>0.86</v>
      </c>
      <c r="V34" s="12">
        <v>0.86</v>
      </c>
    </row>
    <row r="35" spans="2:22" ht="17" customHeight="1" x14ac:dyDescent="0.2">
      <c r="B35">
        <f t="shared" si="2"/>
        <v>6.6689655172413822</v>
      </c>
      <c r="C35">
        <f t="shared" si="1"/>
        <v>-3.6400000000000006</v>
      </c>
      <c r="D35" s="12">
        <v>0.85</v>
      </c>
      <c r="E35" s="12">
        <v>0.85</v>
      </c>
      <c r="F35" s="12">
        <v>0.85</v>
      </c>
      <c r="G35" s="12">
        <v>0.85</v>
      </c>
      <c r="H35" s="12">
        <v>0.85</v>
      </c>
      <c r="I35" s="12">
        <v>0.85</v>
      </c>
      <c r="J35" s="12">
        <v>0.85</v>
      </c>
      <c r="K35" s="12">
        <v>0.85</v>
      </c>
      <c r="L35" s="13">
        <v>0.85</v>
      </c>
      <c r="M35" s="12">
        <v>0.85</v>
      </c>
      <c r="N35" s="12">
        <v>0.85</v>
      </c>
      <c r="O35" s="12">
        <v>0.85</v>
      </c>
      <c r="P35" s="12">
        <v>0.85</v>
      </c>
      <c r="Q35" s="12">
        <v>0.85</v>
      </c>
      <c r="R35" s="12">
        <v>0.85</v>
      </c>
      <c r="S35" s="12">
        <v>0.85</v>
      </c>
      <c r="T35" s="12">
        <v>0.85</v>
      </c>
      <c r="U35" s="12">
        <v>0.85</v>
      </c>
      <c r="V35" s="12">
        <v>0.85</v>
      </c>
    </row>
    <row r="36" spans="2:22" ht="17" customHeight="1" x14ac:dyDescent="0.2">
      <c r="B36">
        <f t="shared" si="2"/>
        <v>6.686896551724141</v>
      </c>
      <c r="C36">
        <f t="shared" si="1"/>
        <v>-3.6220689655172418</v>
      </c>
      <c r="D36" s="12">
        <v>0.84</v>
      </c>
      <c r="E36" s="12">
        <v>0.84</v>
      </c>
      <c r="F36" s="12">
        <v>0.84</v>
      </c>
      <c r="G36" s="12">
        <v>0.84</v>
      </c>
      <c r="H36" s="12">
        <v>0.84</v>
      </c>
      <c r="I36" s="12">
        <v>0.84</v>
      </c>
      <c r="J36" s="12">
        <v>0.84</v>
      </c>
      <c r="K36" s="12">
        <v>0.84</v>
      </c>
      <c r="L36" s="12">
        <v>0.84</v>
      </c>
      <c r="M36" s="12">
        <v>0.84</v>
      </c>
      <c r="N36" s="12">
        <v>0.84</v>
      </c>
      <c r="O36" s="12">
        <v>0.84</v>
      </c>
      <c r="P36" s="12">
        <v>0.84</v>
      </c>
      <c r="Q36" s="12">
        <v>0.84</v>
      </c>
      <c r="R36" s="12">
        <v>0.84</v>
      </c>
      <c r="S36" s="12">
        <v>0.84</v>
      </c>
      <c r="T36" s="12">
        <v>0.84</v>
      </c>
      <c r="U36" s="12">
        <v>0.84</v>
      </c>
      <c r="V36" s="12">
        <v>0.84</v>
      </c>
    </row>
    <row r="37" spans="2:22" ht="17" customHeight="1" x14ac:dyDescent="0.2">
      <c r="B37">
        <f t="shared" si="2"/>
        <v>6.7048275862068998</v>
      </c>
      <c r="C37">
        <f t="shared" si="1"/>
        <v>-3.604137931034483</v>
      </c>
      <c r="D37" s="12">
        <v>0.83</v>
      </c>
      <c r="E37" s="12">
        <v>0.83</v>
      </c>
      <c r="F37" s="12">
        <v>0.83</v>
      </c>
      <c r="G37" s="12">
        <v>0.83</v>
      </c>
      <c r="H37" s="12">
        <v>0.83</v>
      </c>
      <c r="I37" s="12">
        <v>0.83</v>
      </c>
      <c r="J37" s="12">
        <v>0.83</v>
      </c>
      <c r="K37" s="12">
        <v>0.83</v>
      </c>
      <c r="L37" s="12">
        <v>0.83</v>
      </c>
      <c r="M37" s="12">
        <v>0.83</v>
      </c>
      <c r="N37" s="12">
        <v>0.83</v>
      </c>
      <c r="O37" s="12">
        <v>0.83</v>
      </c>
      <c r="P37" s="12">
        <v>0.83</v>
      </c>
      <c r="Q37" s="12">
        <v>0.83</v>
      </c>
      <c r="R37" s="12">
        <v>0.83</v>
      </c>
      <c r="S37" s="12">
        <v>0.83</v>
      </c>
      <c r="T37" s="12">
        <v>0.83</v>
      </c>
      <c r="U37" s="12">
        <v>0.83</v>
      </c>
      <c r="V37" s="12">
        <v>0.83</v>
      </c>
    </row>
    <row r="38" spans="2:22" ht="17" customHeight="1" x14ac:dyDescent="0.2">
      <c r="B38">
        <f t="shared" si="2"/>
        <v>6.7227586206896586</v>
      </c>
      <c r="C38">
        <f t="shared" si="1"/>
        <v>-3.5862068965517242</v>
      </c>
      <c r="D38" s="12">
        <v>0.82</v>
      </c>
      <c r="E38" s="12">
        <v>0.82</v>
      </c>
      <c r="F38" s="12">
        <v>0.82</v>
      </c>
      <c r="G38" s="12">
        <v>0.82</v>
      </c>
      <c r="H38" s="12">
        <v>0.82</v>
      </c>
      <c r="I38" s="12">
        <v>0.82</v>
      </c>
      <c r="J38" s="12">
        <v>0.82</v>
      </c>
      <c r="K38" s="12">
        <v>0.82</v>
      </c>
      <c r="L38" s="12">
        <v>0.82</v>
      </c>
      <c r="M38" s="12">
        <v>0.82</v>
      </c>
      <c r="N38" s="12">
        <v>0.82</v>
      </c>
      <c r="O38" s="12">
        <v>0.82</v>
      </c>
      <c r="P38" s="12">
        <v>0.82</v>
      </c>
      <c r="Q38" s="12">
        <v>0.82</v>
      </c>
      <c r="R38" s="12">
        <v>0.82</v>
      </c>
      <c r="S38" s="12">
        <v>0.82</v>
      </c>
      <c r="T38" s="12">
        <v>0.82</v>
      </c>
      <c r="U38" s="12">
        <v>0.82</v>
      </c>
      <c r="V38" s="12">
        <v>0.82</v>
      </c>
    </row>
    <row r="39" spans="2:22" ht="17" customHeight="1" x14ac:dyDescent="0.2">
      <c r="B39">
        <f t="shared" si="2"/>
        <v>6.7406896551724174</v>
      </c>
      <c r="C39">
        <f t="shared" si="1"/>
        <v>-3.5682758620689654</v>
      </c>
      <c r="D39" s="12">
        <v>0.81</v>
      </c>
      <c r="E39" s="12">
        <v>0.81</v>
      </c>
      <c r="F39" s="12">
        <v>0.81</v>
      </c>
      <c r="G39" s="12">
        <v>0.81</v>
      </c>
      <c r="H39" s="12">
        <v>0.81</v>
      </c>
      <c r="I39" s="12">
        <v>0.81</v>
      </c>
      <c r="J39" s="12">
        <v>0.81</v>
      </c>
      <c r="K39" s="12">
        <v>0.81</v>
      </c>
      <c r="L39" s="12">
        <v>0.81</v>
      </c>
      <c r="M39" s="12">
        <v>0.81</v>
      </c>
      <c r="N39" s="12">
        <v>0.81</v>
      </c>
      <c r="O39" s="12">
        <v>0.81</v>
      </c>
      <c r="P39" s="12">
        <v>0.81</v>
      </c>
      <c r="Q39" s="12">
        <v>0.81</v>
      </c>
      <c r="R39" s="12">
        <v>0.81</v>
      </c>
      <c r="S39" s="12">
        <v>0.81</v>
      </c>
      <c r="T39" s="12">
        <v>0.81</v>
      </c>
      <c r="U39" s="12">
        <v>0.81</v>
      </c>
      <c r="V39" s="12">
        <v>0.81</v>
      </c>
    </row>
    <row r="40" spans="2:22" ht="17" customHeight="1" x14ac:dyDescent="0.2">
      <c r="B40">
        <f t="shared" si="2"/>
        <v>6.7586206896551762</v>
      </c>
      <c r="C40">
        <f t="shared" si="1"/>
        <v>-3.5503448275862066</v>
      </c>
      <c r="D40" s="12">
        <v>0.8</v>
      </c>
      <c r="E40" s="12">
        <v>0.8</v>
      </c>
      <c r="F40" s="12">
        <v>0.8</v>
      </c>
      <c r="G40" s="12">
        <v>0.8</v>
      </c>
      <c r="H40" s="12">
        <v>0.8</v>
      </c>
      <c r="I40" s="12">
        <v>0.8</v>
      </c>
      <c r="J40" s="12">
        <v>0.8</v>
      </c>
      <c r="K40" s="12">
        <v>0.8</v>
      </c>
      <c r="L40" s="12">
        <v>0.8</v>
      </c>
      <c r="M40" s="13">
        <v>0.8</v>
      </c>
      <c r="N40" s="12">
        <v>0.8</v>
      </c>
      <c r="O40" s="12">
        <v>0.8</v>
      </c>
      <c r="P40" s="12">
        <v>0.8</v>
      </c>
      <c r="Q40" s="12">
        <v>0.8</v>
      </c>
      <c r="R40" s="12">
        <v>0.8</v>
      </c>
      <c r="S40" s="12">
        <v>0.8</v>
      </c>
      <c r="T40" s="12">
        <v>0.8</v>
      </c>
      <c r="U40" s="12">
        <v>0.8</v>
      </c>
      <c r="V40" s="12">
        <v>0.8</v>
      </c>
    </row>
    <row r="41" spans="2:22" ht="17" customHeight="1" x14ac:dyDescent="0.2">
      <c r="B41">
        <f t="shared" si="2"/>
        <v>6.7765517241379349</v>
      </c>
      <c r="C41">
        <f t="shared" si="1"/>
        <v>-3.5324137931034478</v>
      </c>
      <c r="D41" s="12">
        <v>0.79</v>
      </c>
      <c r="E41" s="12">
        <v>0.79</v>
      </c>
      <c r="F41" s="12">
        <v>0.79</v>
      </c>
      <c r="G41" s="12">
        <v>0.79</v>
      </c>
      <c r="H41" s="12">
        <v>0.79</v>
      </c>
      <c r="I41" s="12">
        <v>0.79</v>
      </c>
      <c r="J41" s="12">
        <v>0.79</v>
      </c>
      <c r="K41" s="12">
        <v>0.79</v>
      </c>
      <c r="L41" s="12">
        <v>0.79</v>
      </c>
      <c r="M41" s="12">
        <v>0.79</v>
      </c>
      <c r="N41" s="12">
        <v>0.79</v>
      </c>
      <c r="O41" s="12">
        <v>0.79</v>
      </c>
      <c r="P41" s="12">
        <v>0.79</v>
      </c>
      <c r="Q41" s="12">
        <v>0.79</v>
      </c>
      <c r="R41" s="12">
        <v>0.79</v>
      </c>
      <c r="S41" s="12">
        <v>0.79</v>
      </c>
      <c r="T41" s="12">
        <v>0.79</v>
      </c>
      <c r="U41" s="12">
        <v>0.79</v>
      </c>
      <c r="V41" s="12">
        <v>0.79</v>
      </c>
    </row>
    <row r="42" spans="2:22" ht="17" customHeight="1" x14ac:dyDescent="0.2">
      <c r="B42">
        <f t="shared" si="2"/>
        <v>6.7944827586206937</v>
      </c>
      <c r="C42">
        <f t="shared" si="1"/>
        <v>-3.514482758620689</v>
      </c>
      <c r="D42" s="12">
        <v>0.78</v>
      </c>
      <c r="E42" s="12">
        <v>0.78</v>
      </c>
      <c r="F42" s="12">
        <v>0.78</v>
      </c>
      <c r="G42" s="12">
        <v>0.78</v>
      </c>
      <c r="H42" s="12">
        <v>0.78</v>
      </c>
      <c r="I42" s="12">
        <v>0.78</v>
      </c>
      <c r="J42" s="12">
        <v>0.78</v>
      </c>
      <c r="K42" s="12">
        <v>0.78</v>
      </c>
      <c r="L42" s="12">
        <v>0.78</v>
      </c>
      <c r="M42" s="12">
        <v>0.78</v>
      </c>
      <c r="N42" s="12">
        <v>0.78</v>
      </c>
      <c r="O42" s="12">
        <v>0.78</v>
      </c>
      <c r="P42" s="12">
        <v>0.78</v>
      </c>
      <c r="Q42" s="12">
        <v>0.78</v>
      </c>
      <c r="R42" s="12">
        <v>0.78</v>
      </c>
      <c r="S42" s="12">
        <v>0.78</v>
      </c>
      <c r="T42" s="12">
        <v>0.78</v>
      </c>
      <c r="U42" s="12">
        <v>0.78</v>
      </c>
      <c r="V42" s="12">
        <v>0.78</v>
      </c>
    </row>
    <row r="43" spans="2:22" ht="17" customHeight="1" x14ac:dyDescent="0.2">
      <c r="B43">
        <f t="shared" si="2"/>
        <v>6.8124137931034525</v>
      </c>
      <c r="C43">
        <f t="shared" si="1"/>
        <v>-3.4965517241379303</v>
      </c>
      <c r="D43" s="12">
        <v>0.77</v>
      </c>
      <c r="E43" s="12">
        <v>0.77</v>
      </c>
      <c r="F43" s="13">
        <v>0.77</v>
      </c>
      <c r="G43" s="12">
        <v>0.77</v>
      </c>
      <c r="H43" s="12">
        <v>0.77</v>
      </c>
      <c r="I43" s="12">
        <v>0.77</v>
      </c>
      <c r="J43" s="12">
        <v>0.77</v>
      </c>
      <c r="K43" s="12">
        <v>0.77</v>
      </c>
      <c r="L43" s="12">
        <v>0.77</v>
      </c>
      <c r="M43" s="12">
        <v>0.77</v>
      </c>
      <c r="N43" s="12">
        <v>0.77</v>
      </c>
      <c r="O43" s="12">
        <v>0.77</v>
      </c>
      <c r="P43" s="12">
        <v>0.77</v>
      </c>
      <c r="Q43" s="12">
        <v>0.77</v>
      </c>
      <c r="R43" s="12">
        <v>0.77</v>
      </c>
      <c r="S43" s="12">
        <v>0.77</v>
      </c>
      <c r="T43" s="12">
        <v>0.77</v>
      </c>
      <c r="U43" s="12">
        <v>0.77</v>
      </c>
      <c r="V43" s="12">
        <v>0.77</v>
      </c>
    </row>
    <row r="44" spans="2:22" ht="17" customHeight="1" x14ac:dyDescent="0.2">
      <c r="B44">
        <f t="shared" si="2"/>
        <v>6.8303448275862113</v>
      </c>
      <c r="C44">
        <f t="shared" si="1"/>
        <v>-3.4786206896551715</v>
      </c>
      <c r="D44" s="12">
        <v>0.76</v>
      </c>
      <c r="E44" s="12">
        <v>0.76</v>
      </c>
      <c r="F44" s="12">
        <v>0.76</v>
      </c>
      <c r="G44" s="12">
        <v>0.76</v>
      </c>
      <c r="H44" s="12">
        <v>0.76</v>
      </c>
      <c r="I44" s="12">
        <v>0.76</v>
      </c>
      <c r="J44" s="12">
        <v>0.76</v>
      </c>
      <c r="K44" s="12">
        <v>0.76</v>
      </c>
      <c r="L44" s="12">
        <v>0.76</v>
      </c>
      <c r="M44" s="12">
        <v>0.76</v>
      </c>
      <c r="N44" s="12">
        <v>0.76</v>
      </c>
      <c r="O44" s="12">
        <v>0.76</v>
      </c>
      <c r="P44" s="12">
        <v>0.76</v>
      </c>
      <c r="Q44" s="12">
        <v>0.76</v>
      </c>
      <c r="R44" s="12">
        <v>0.76</v>
      </c>
      <c r="S44" s="12">
        <v>0.76</v>
      </c>
      <c r="T44" s="12">
        <v>0.76</v>
      </c>
      <c r="U44" s="12">
        <v>0.76</v>
      </c>
      <c r="V44" s="12">
        <v>0.76</v>
      </c>
    </row>
    <row r="45" spans="2:22" ht="17" customHeight="1" x14ac:dyDescent="0.2">
      <c r="B45">
        <f t="shared" si="2"/>
        <v>6.8482758620689701</v>
      </c>
      <c r="C45">
        <f t="shared" si="1"/>
        <v>-3.4606896551724127</v>
      </c>
      <c r="D45" s="12">
        <v>0.75</v>
      </c>
      <c r="E45" s="12">
        <v>0.75</v>
      </c>
      <c r="F45" s="12">
        <v>0.75</v>
      </c>
      <c r="G45" s="12">
        <v>0.75</v>
      </c>
      <c r="H45" s="12">
        <v>0.75</v>
      </c>
      <c r="I45" s="12">
        <v>0.75</v>
      </c>
      <c r="J45" s="12">
        <v>0.75</v>
      </c>
      <c r="K45" s="12">
        <v>0.75</v>
      </c>
      <c r="L45" s="12">
        <v>0.75</v>
      </c>
      <c r="M45" s="12">
        <v>0.75</v>
      </c>
      <c r="N45" s="13">
        <v>0.75</v>
      </c>
      <c r="O45" s="12">
        <v>0.75</v>
      </c>
      <c r="P45" s="12">
        <v>0.75</v>
      </c>
      <c r="Q45" s="12">
        <v>0.75</v>
      </c>
      <c r="R45" s="12">
        <v>0.75</v>
      </c>
      <c r="S45" s="12">
        <v>0.75</v>
      </c>
      <c r="T45" s="12">
        <v>0.75</v>
      </c>
      <c r="U45" s="12">
        <v>0.75</v>
      </c>
      <c r="V45" s="12">
        <v>0.75</v>
      </c>
    </row>
    <row r="46" spans="2:22" ht="17" customHeight="1" x14ac:dyDescent="0.2">
      <c r="B46">
        <f t="shared" si="2"/>
        <v>6.8662068965517289</v>
      </c>
      <c r="C46">
        <f t="shared" si="1"/>
        <v>-3.4427586206896539</v>
      </c>
      <c r="D46" s="12">
        <v>0.74</v>
      </c>
      <c r="E46" s="12">
        <v>0.74</v>
      </c>
      <c r="F46" s="12">
        <v>0.74</v>
      </c>
      <c r="G46" s="12">
        <v>0.74</v>
      </c>
      <c r="H46" s="12">
        <v>0.74</v>
      </c>
      <c r="I46" s="12">
        <v>0.74</v>
      </c>
      <c r="J46" s="12">
        <v>0.74</v>
      </c>
      <c r="K46" s="12">
        <v>0.74</v>
      </c>
      <c r="L46" s="12">
        <v>0.74</v>
      </c>
      <c r="M46" s="12">
        <v>0.74</v>
      </c>
      <c r="N46" s="12">
        <v>0.74</v>
      </c>
      <c r="O46" s="12">
        <v>0.74</v>
      </c>
      <c r="P46" s="12">
        <v>0.74</v>
      </c>
      <c r="Q46" s="12">
        <v>0.74</v>
      </c>
      <c r="R46" s="12">
        <v>0.74</v>
      </c>
      <c r="S46" s="12">
        <v>0.74</v>
      </c>
      <c r="T46" s="12">
        <v>0.74</v>
      </c>
      <c r="U46" s="12">
        <v>0.74</v>
      </c>
      <c r="V46" s="12">
        <v>0.74</v>
      </c>
    </row>
    <row r="47" spans="2:22" ht="17" customHeight="1" x14ac:dyDescent="0.2">
      <c r="B47">
        <f t="shared" si="2"/>
        <v>6.8841379310344877</v>
      </c>
      <c r="C47">
        <f t="shared" si="1"/>
        <v>-3.4248275862068951</v>
      </c>
      <c r="D47" s="12">
        <v>0.73</v>
      </c>
      <c r="E47" s="12">
        <v>0.73</v>
      </c>
      <c r="F47" s="12">
        <v>0.73</v>
      </c>
      <c r="G47" s="12">
        <v>0.73</v>
      </c>
      <c r="H47" s="12">
        <v>0.73</v>
      </c>
      <c r="I47" s="12">
        <v>0.73</v>
      </c>
      <c r="J47" s="12">
        <v>0.73</v>
      </c>
      <c r="K47" s="12">
        <v>0.73</v>
      </c>
      <c r="L47" s="12">
        <v>0.73</v>
      </c>
      <c r="M47" s="12">
        <v>0.73</v>
      </c>
      <c r="N47" s="12">
        <v>0.73</v>
      </c>
      <c r="O47" s="12">
        <v>0.73</v>
      </c>
      <c r="P47" s="12">
        <v>0.73</v>
      </c>
      <c r="Q47" s="12">
        <v>0.73</v>
      </c>
      <c r="R47" s="12">
        <v>0.73</v>
      </c>
      <c r="S47" s="12">
        <v>0.73</v>
      </c>
      <c r="T47" s="12">
        <v>0.73</v>
      </c>
      <c r="U47" s="12">
        <v>0.73</v>
      </c>
      <c r="V47" s="12">
        <v>0.73</v>
      </c>
    </row>
    <row r="48" spans="2:22" ht="17" customHeight="1" x14ac:dyDescent="0.2">
      <c r="B48">
        <f t="shared" si="2"/>
        <v>6.9020689655172465</v>
      </c>
      <c r="C48">
        <f t="shared" si="1"/>
        <v>-3.4068965517241363</v>
      </c>
      <c r="D48" s="12">
        <v>0.72</v>
      </c>
      <c r="E48" s="12">
        <v>0.72</v>
      </c>
      <c r="F48" s="12">
        <v>0.72</v>
      </c>
      <c r="G48" s="12">
        <v>0.72</v>
      </c>
      <c r="H48" s="12">
        <v>0.72</v>
      </c>
      <c r="I48" s="12">
        <v>0.72</v>
      </c>
      <c r="J48" s="12">
        <v>0.72</v>
      </c>
      <c r="K48" s="12">
        <v>0.72</v>
      </c>
      <c r="L48" s="12">
        <v>0.72</v>
      </c>
      <c r="M48" s="12">
        <v>0.72</v>
      </c>
      <c r="N48" s="12">
        <v>0.72</v>
      </c>
      <c r="O48" s="12">
        <v>0.72</v>
      </c>
      <c r="P48" s="12">
        <v>0.72</v>
      </c>
      <c r="Q48" s="12">
        <v>0.72</v>
      </c>
      <c r="R48" s="12">
        <v>0.72</v>
      </c>
      <c r="S48" s="12">
        <v>0.72</v>
      </c>
      <c r="T48" s="12">
        <v>0.72</v>
      </c>
      <c r="U48" s="12">
        <v>0.72</v>
      </c>
      <c r="V48" s="12">
        <v>0.72</v>
      </c>
    </row>
    <row r="49" spans="1:22" ht="17" customHeight="1" x14ac:dyDescent="0.2">
      <c r="A49">
        <f>B48+B19</f>
        <v>6.9200000000000053</v>
      </c>
      <c r="B49">
        <v>6.92</v>
      </c>
      <c r="C49">
        <f t="shared" si="1"/>
        <v>-3.3889655172413828</v>
      </c>
      <c r="D49" s="12">
        <v>0.71</v>
      </c>
      <c r="E49" s="13">
        <v>0.71</v>
      </c>
      <c r="F49" s="12">
        <v>0.71</v>
      </c>
      <c r="G49" s="12">
        <v>0.71</v>
      </c>
      <c r="H49" s="12">
        <v>0.71</v>
      </c>
      <c r="I49" s="12">
        <v>0.71</v>
      </c>
      <c r="J49" s="12">
        <v>0.71</v>
      </c>
      <c r="K49" s="12">
        <v>0.71</v>
      </c>
      <c r="L49" s="12">
        <v>0.71</v>
      </c>
      <c r="M49" s="12">
        <v>0.71</v>
      </c>
      <c r="N49" s="12">
        <v>0.71</v>
      </c>
      <c r="O49" s="13">
        <v>0.71</v>
      </c>
      <c r="P49" s="12">
        <v>0.71</v>
      </c>
      <c r="Q49" s="12">
        <v>0.71</v>
      </c>
      <c r="R49" s="12">
        <v>0.71</v>
      </c>
      <c r="S49" s="12">
        <v>0.71</v>
      </c>
      <c r="T49" s="12">
        <v>0.71</v>
      </c>
      <c r="U49" s="12">
        <v>0.71</v>
      </c>
      <c r="V49" s="12">
        <v>0.71</v>
      </c>
    </row>
    <row r="50" spans="1:22" ht="17" customHeight="1" x14ac:dyDescent="0.2">
      <c r="D50" s="12">
        <v>0.7</v>
      </c>
      <c r="E50" s="12">
        <v>0.7</v>
      </c>
      <c r="F50" s="12">
        <v>0.7</v>
      </c>
      <c r="G50" s="12">
        <v>0.7</v>
      </c>
      <c r="H50" s="12">
        <v>0.7</v>
      </c>
      <c r="I50" s="12">
        <v>0.7</v>
      </c>
      <c r="J50" s="12">
        <v>0.7</v>
      </c>
      <c r="K50" s="12">
        <v>0.7</v>
      </c>
      <c r="L50" s="12">
        <v>0.7</v>
      </c>
      <c r="M50" s="12">
        <v>0.7</v>
      </c>
      <c r="N50" s="12">
        <v>0.7</v>
      </c>
      <c r="O50" s="12">
        <v>0.7</v>
      </c>
      <c r="P50" s="12">
        <v>0.7</v>
      </c>
      <c r="Q50" s="12">
        <v>0.7</v>
      </c>
      <c r="R50" s="12">
        <v>0.7</v>
      </c>
      <c r="S50" s="12">
        <v>0.7</v>
      </c>
      <c r="T50" s="12">
        <v>0.7</v>
      </c>
      <c r="U50" s="12">
        <v>0.7</v>
      </c>
      <c r="V50" s="12">
        <v>0.7</v>
      </c>
    </row>
    <row r="51" spans="1:22" ht="17" customHeight="1" x14ac:dyDescent="0.2">
      <c r="D51" s="12">
        <v>0.69</v>
      </c>
      <c r="E51" s="12">
        <v>0.69</v>
      </c>
      <c r="F51" s="12">
        <v>0.69</v>
      </c>
      <c r="G51" s="12">
        <v>0.69</v>
      </c>
      <c r="H51" s="12">
        <v>0.69</v>
      </c>
      <c r="I51" s="12">
        <v>0.69</v>
      </c>
      <c r="J51" s="12">
        <v>0.69</v>
      </c>
      <c r="K51" s="12">
        <v>0.69</v>
      </c>
      <c r="L51" s="12">
        <v>0.69</v>
      </c>
      <c r="M51" s="12">
        <v>0.69</v>
      </c>
      <c r="N51" s="12">
        <v>0.69</v>
      </c>
      <c r="O51" s="12">
        <v>0.69</v>
      </c>
      <c r="P51" s="12">
        <v>0.69</v>
      </c>
      <c r="Q51" s="12">
        <v>0.69</v>
      </c>
      <c r="R51" s="12">
        <v>0.69</v>
      </c>
      <c r="S51" s="12">
        <v>0.69</v>
      </c>
      <c r="T51" s="12">
        <v>0.69</v>
      </c>
      <c r="U51" s="12">
        <v>0.69</v>
      </c>
      <c r="V51" s="12">
        <v>0.69</v>
      </c>
    </row>
    <row r="52" spans="1:22" ht="17" customHeight="1" x14ac:dyDescent="0.2"/>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81A6-A4C4-694B-AE90-8F5E62CE87FC}">
  <sheetPr>
    <tabColor theme="7" tint="0.79998168889431442"/>
  </sheetPr>
  <dimension ref="A1:Q29"/>
  <sheetViews>
    <sheetView zoomScale="125" workbookViewId="0">
      <selection activeCell="E9" sqref="E9"/>
    </sheetView>
  </sheetViews>
  <sheetFormatPr baseColWidth="10" defaultRowHeight="16" x14ac:dyDescent="0.2"/>
  <cols>
    <col min="7" max="8" width="4.5" customWidth="1"/>
    <col min="9" max="21" width="5.33203125" customWidth="1"/>
  </cols>
  <sheetData>
    <row r="1" spans="1:9" ht="17" thickBot="1" x14ac:dyDescent="0.25">
      <c r="B1" s="11" t="s">
        <v>3</v>
      </c>
    </row>
    <row r="2" spans="1:9" x14ac:dyDescent="0.2">
      <c r="B2" s="2" t="s">
        <v>0</v>
      </c>
      <c r="C2" s="3" t="s">
        <v>1</v>
      </c>
    </row>
    <row r="3" spans="1:9" x14ac:dyDescent="0.2">
      <c r="A3" s="4"/>
      <c r="B3" s="4">
        <f>(1.56/24)*A3</f>
        <v>0</v>
      </c>
      <c r="C3" s="5">
        <f>E26</f>
        <v>-13.5</v>
      </c>
    </row>
    <row r="4" spans="1:9" x14ac:dyDescent="0.2">
      <c r="A4" s="4"/>
      <c r="B4" s="4">
        <v>10</v>
      </c>
      <c r="C4" s="5">
        <f>E15</f>
        <v>-19</v>
      </c>
    </row>
    <row r="5" spans="1:9" x14ac:dyDescent="0.2">
      <c r="A5" s="4"/>
      <c r="B5" s="4">
        <v>20</v>
      </c>
      <c r="C5" s="5">
        <f>E20</f>
        <v>-16.5</v>
      </c>
    </row>
    <row r="6" spans="1:9" x14ac:dyDescent="0.2">
      <c r="A6" s="4"/>
      <c r="B6" s="4">
        <v>30</v>
      </c>
      <c r="C6" s="5">
        <f>E24</f>
        <v>-14.5</v>
      </c>
    </row>
    <row r="7" spans="1:9" x14ac:dyDescent="0.2">
      <c r="A7" s="4"/>
      <c r="B7" s="4">
        <v>40</v>
      </c>
      <c r="C7" s="5">
        <f>E26</f>
        <v>-13.5</v>
      </c>
    </row>
    <row r="8" spans="1:9" x14ac:dyDescent="0.2">
      <c r="A8" s="4"/>
      <c r="B8" s="4">
        <v>50</v>
      </c>
      <c r="C8" s="5">
        <f>E27</f>
        <v>-13</v>
      </c>
    </row>
    <row r="9" spans="1:9" x14ac:dyDescent="0.2">
      <c r="A9" s="4"/>
      <c r="B9" s="4">
        <v>60</v>
      </c>
      <c r="C9" s="5">
        <f>E28</f>
        <v>-12.5</v>
      </c>
    </row>
    <row r="10" spans="1:9" ht="17" thickBot="1" x14ac:dyDescent="0.25">
      <c r="A10" s="4"/>
      <c r="B10" s="6">
        <v>70</v>
      </c>
      <c r="C10" s="7">
        <f>E29</f>
        <v>-12</v>
      </c>
    </row>
    <row r="11" spans="1:9" x14ac:dyDescent="0.2">
      <c r="A11" s="4"/>
    </row>
    <row r="12" spans="1:9" x14ac:dyDescent="0.2">
      <c r="A12" s="4"/>
    </row>
    <row r="13" spans="1:9" x14ac:dyDescent="0.2">
      <c r="A13" s="4"/>
    </row>
    <row r="14" spans="1:9" ht="17" customHeight="1" x14ac:dyDescent="0.2"/>
    <row r="15" spans="1:9" ht="13" customHeight="1" x14ac:dyDescent="0.2">
      <c r="E15">
        <v>-19</v>
      </c>
      <c r="I15" s="14"/>
    </row>
    <row r="16" spans="1:9" ht="13" customHeight="1" x14ac:dyDescent="0.2">
      <c r="E16">
        <v>-18.5</v>
      </c>
    </row>
    <row r="17" spans="5:15" ht="13" customHeight="1" x14ac:dyDescent="0.2">
      <c r="E17">
        <v>-18</v>
      </c>
    </row>
    <row r="18" spans="5:15" ht="13" customHeight="1" x14ac:dyDescent="0.2">
      <c r="E18">
        <v>-17.5</v>
      </c>
    </row>
    <row r="19" spans="5:15" ht="13" customHeight="1" x14ac:dyDescent="0.2">
      <c r="E19">
        <v>-17</v>
      </c>
    </row>
    <row r="20" spans="5:15" ht="13" customHeight="1" x14ac:dyDescent="0.2">
      <c r="E20">
        <v>-16.5</v>
      </c>
      <c r="J20" s="14"/>
    </row>
    <row r="21" spans="5:15" ht="13" customHeight="1" x14ac:dyDescent="0.2">
      <c r="E21">
        <v>-16</v>
      </c>
    </row>
    <row r="22" spans="5:15" ht="13" customHeight="1" x14ac:dyDescent="0.2">
      <c r="E22">
        <v>-15.5</v>
      </c>
    </row>
    <row r="23" spans="5:15" ht="13" customHeight="1" x14ac:dyDescent="0.2">
      <c r="E23">
        <v>-15</v>
      </c>
    </row>
    <row r="24" spans="5:15" ht="13" customHeight="1" x14ac:dyDescent="0.2">
      <c r="E24">
        <v>-14.5</v>
      </c>
      <c r="K24" s="14"/>
    </row>
    <row r="25" spans="5:15" ht="13" customHeight="1" x14ac:dyDescent="0.2">
      <c r="E25">
        <v>-14</v>
      </c>
    </row>
    <row r="26" spans="5:15" ht="13" customHeight="1" x14ac:dyDescent="0.2">
      <c r="E26">
        <v>-13.5</v>
      </c>
      <c r="G26" s="33"/>
      <c r="H26" s="14"/>
      <c r="L26" s="14"/>
    </row>
    <row r="27" spans="5:15" ht="13" customHeight="1" x14ac:dyDescent="0.2">
      <c r="E27">
        <v>-13</v>
      </c>
      <c r="M27" s="14"/>
    </row>
    <row r="28" spans="5:15" ht="13" customHeight="1" x14ac:dyDescent="0.2">
      <c r="E28">
        <v>-12.5</v>
      </c>
      <c r="N28" s="14"/>
    </row>
    <row r="29" spans="5:15" ht="13" customHeight="1" x14ac:dyDescent="0.2">
      <c r="E29">
        <v>-12</v>
      </c>
      <c r="O29" s="1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0FD3F-BFD2-D74E-9348-BB23A251DB31}">
  <sheetPr>
    <tabColor theme="7" tint="0.79998168889431442"/>
  </sheetPr>
  <dimension ref="A1:Q37"/>
  <sheetViews>
    <sheetView topLeftCell="A2" zoomScale="125" workbookViewId="0">
      <selection activeCell="B2" sqref="B2:C37"/>
    </sheetView>
  </sheetViews>
  <sheetFormatPr baseColWidth="10" defaultRowHeight="16" x14ac:dyDescent="0.2"/>
  <cols>
    <col min="7" max="8" width="4.5" customWidth="1"/>
    <col min="9" max="21" width="5.33203125" customWidth="1"/>
  </cols>
  <sheetData>
    <row r="1" spans="1:9" ht="17" thickBot="1" x14ac:dyDescent="0.25">
      <c r="B1" s="11" t="s">
        <v>3</v>
      </c>
    </row>
    <row r="2" spans="1:9" x14ac:dyDescent="0.2">
      <c r="B2" s="2" t="s">
        <v>0</v>
      </c>
      <c r="C2" s="3" t="s">
        <v>1</v>
      </c>
    </row>
    <row r="3" spans="1:9" x14ac:dyDescent="0.2">
      <c r="A3" s="4"/>
      <c r="B3" s="4">
        <f>(1.56/24)*A3</f>
        <v>0</v>
      </c>
      <c r="C3" s="5">
        <f>E26</f>
        <v>-13.5</v>
      </c>
    </row>
    <row r="4" spans="1:9" x14ac:dyDescent="0.2">
      <c r="A4" s="4"/>
      <c r="B4" s="4">
        <v>10</v>
      </c>
      <c r="C4" s="5">
        <f>E15</f>
        <v>-19</v>
      </c>
    </row>
    <row r="5" spans="1:9" x14ac:dyDescent="0.2">
      <c r="A5" s="4"/>
      <c r="B5" s="4">
        <v>20</v>
      </c>
      <c r="C5" s="5">
        <f>E20</f>
        <v>-16.5</v>
      </c>
    </row>
    <row r="6" spans="1:9" x14ac:dyDescent="0.2">
      <c r="A6" s="4"/>
      <c r="B6" s="4">
        <v>30</v>
      </c>
      <c r="C6" s="5">
        <f>E24</f>
        <v>-14.5</v>
      </c>
    </row>
    <row r="7" spans="1:9" x14ac:dyDescent="0.2">
      <c r="A7" s="4"/>
      <c r="B7" s="4">
        <v>40</v>
      </c>
      <c r="C7" s="5">
        <f>E26</f>
        <v>-13.5</v>
      </c>
    </row>
    <row r="8" spans="1:9" x14ac:dyDescent="0.2">
      <c r="A8" s="4"/>
      <c r="B8" s="4">
        <v>50</v>
      </c>
      <c r="C8" s="5">
        <f>E27</f>
        <v>-13</v>
      </c>
    </row>
    <row r="9" spans="1:9" x14ac:dyDescent="0.2">
      <c r="A9" s="4"/>
      <c r="B9" s="4">
        <v>60</v>
      </c>
      <c r="C9" s="5">
        <f>E28</f>
        <v>-12.5</v>
      </c>
    </row>
    <row r="10" spans="1:9" x14ac:dyDescent="0.2">
      <c r="A10" s="4"/>
      <c r="B10" s="4">
        <v>70</v>
      </c>
      <c r="C10" s="5">
        <f>E29</f>
        <v>-12</v>
      </c>
    </row>
    <row r="11" spans="1:9" x14ac:dyDescent="0.2">
      <c r="A11" s="4"/>
      <c r="B11" s="4">
        <v>80</v>
      </c>
      <c r="C11" s="5">
        <v>-12</v>
      </c>
    </row>
    <row r="12" spans="1:9" x14ac:dyDescent="0.2">
      <c r="A12" s="4"/>
      <c r="B12" s="4">
        <v>90</v>
      </c>
      <c r="C12" s="5">
        <v>-12</v>
      </c>
    </row>
    <row r="13" spans="1:9" x14ac:dyDescent="0.2">
      <c r="A13" s="4"/>
      <c r="B13" s="4">
        <v>100</v>
      </c>
      <c r="C13" s="5">
        <v>-12</v>
      </c>
    </row>
    <row r="14" spans="1:9" ht="17" customHeight="1" x14ac:dyDescent="0.2">
      <c r="B14" s="4">
        <v>110</v>
      </c>
      <c r="C14" s="5">
        <v>-12</v>
      </c>
    </row>
    <row r="15" spans="1:9" ht="13" customHeight="1" x14ac:dyDescent="0.2">
      <c r="B15" s="4">
        <v>120</v>
      </c>
      <c r="C15" s="5">
        <v>-12</v>
      </c>
      <c r="E15">
        <v>-19</v>
      </c>
      <c r="I15" s="14"/>
    </row>
    <row r="16" spans="1:9" ht="13" customHeight="1" x14ac:dyDescent="0.2">
      <c r="B16" s="4">
        <v>130</v>
      </c>
      <c r="C16" s="5">
        <v>-12</v>
      </c>
      <c r="E16">
        <v>-18.5</v>
      </c>
    </row>
    <row r="17" spans="2:15" ht="13" customHeight="1" x14ac:dyDescent="0.2">
      <c r="B17" s="4">
        <v>140</v>
      </c>
      <c r="C17" s="5">
        <v>-12</v>
      </c>
      <c r="E17">
        <v>-18</v>
      </c>
    </row>
    <row r="18" spans="2:15" ht="13" customHeight="1" x14ac:dyDescent="0.2">
      <c r="B18" s="4">
        <v>150</v>
      </c>
      <c r="C18" s="5">
        <v>-12</v>
      </c>
      <c r="E18">
        <v>-17.5</v>
      </c>
    </row>
    <row r="19" spans="2:15" ht="13" customHeight="1" x14ac:dyDescent="0.2">
      <c r="B19" s="4">
        <v>160</v>
      </c>
      <c r="C19" s="5">
        <v>-11.5</v>
      </c>
      <c r="E19">
        <v>-17</v>
      </c>
    </row>
    <row r="20" spans="2:15" ht="13" customHeight="1" x14ac:dyDescent="0.2">
      <c r="B20" s="4">
        <v>170</v>
      </c>
      <c r="C20" s="5">
        <v>-11.5</v>
      </c>
      <c r="E20">
        <v>-16.5</v>
      </c>
      <c r="J20" s="14"/>
    </row>
    <row r="21" spans="2:15" ht="13" customHeight="1" x14ac:dyDescent="0.2">
      <c r="B21" s="4">
        <v>180</v>
      </c>
      <c r="C21" s="5">
        <v>-11.5</v>
      </c>
      <c r="E21">
        <v>-16</v>
      </c>
    </row>
    <row r="22" spans="2:15" ht="13" customHeight="1" x14ac:dyDescent="0.2">
      <c r="B22" s="4">
        <v>190</v>
      </c>
      <c r="C22" s="5">
        <v>-11.5</v>
      </c>
      <c r="E22">
        <v>-15.5</v>
      </c>
    </row>
    <row r="23" spans="2:15" ht="13" customHeight="1" x14ac:dyDescent="0.2">
      <c r="B23" s="4">
        <v>200</v>
      </c>
      <c r="C23" s="5">
        <v>-11.5</v>
      </c>
      <c r="E23">
        <v>-15</v>
      </c>
    </row>
    <row r="24" spans="2:15" ht="13" customHeight="1" x14ac:dyDescent="0.2">
      <c r="B24" s="4">
        <v>210</v>
      </c>
      <c r="C24" s="5">
        <v>-11.5</v>
      </c>
      <c r="E24">
        <v>-14.5</v>
      </c>
      <c r="K24" s="14"/>
    </row>
    <row r="25" spans="2:15" ht="13" customHeight="1" x14ac:dyDescent="0.2">
      <c r="B25" s="4">
        <v>220</v>
      </c>
      <c r="C25" s="5">
        <v>-11.5</v>
      </c>
      <c r="E25">
        <v>-14</v>
      </c>
    </row>
    <row r="26" spans="2:15" ht="13" customHeight="1" x14ac:dyDescent="0.2">
      <c r="B26" s="4">
        <v>230</v>
      </c>
      <c r="C26" s="5">
        <v>-11.5</v>
      </c>
      <c r="E26">
        <v>-13.5</v>
      </c>
      <c r="G26" s="33"/>
      <c r="H26" s="14"/>
      <c r="L26" s="14"/>
    </row>
    <row r="27" spans="2:15" ht="13" customHeight="1" x14ac:dyDescent="0.2">
      <c r="B27" s="4">
        <v>240</v>
      </c>
      <c r="C27" s="5">
        <v>-11</v>
      </c>
      <c r="E27">
        <v>-13</v>
      </c>
      <c r="M27" s="14"/>
    </row>
    <row r="28" spans="2:15" ht="13" customHeight="1" x14ac:dyDescent="0.2">
      <c r="B28" s="4">
        <v>250</v>
      </c>
      <c r="C28" s="5">
        <v>-11</v>
      </c>
      <c r="E28">
        <v>-12.5</v>
      </c>
      <c r="N28" s="14"/>
    </row>
    <row r="29" spans="2:15" ht="13" customHeight="1" x14ac:dyDescent="0.2">
      <c r="B29" s="4">
        <v>260</v>
      </c>
      <c r="C29" s="5">
        <v>-11</v>
      </c>
      <c r="E29">
        <v>-12</v>
      </c>
      <c r="O29" s="14"/>
    </row>
    <row r="30" spans="2:15" x14ac:dyDescent="0.2">
      <c r="B30" s="4">
        <v>270</v>
      </c>
      <c r="C30" s="5">
        <v>-11</v>
      </c>
    </row>
    <row r="31" spans="2:15" x14ac:dyDescent="0.2">
      <c r="B31" s="4">
        <v>280</v>
      </c>
      <c r="C31" s="5">
        <v>-11</v>
      </c>
    </row>
    <row r="32" spans="2:15" x14ac:dyDescent="0.2">
      <c r="B32" s="4">
        <v>290</v>
      </c>
      <c r="C32" s="5">
        <v>-11</v>
      </c>
    </row>
    <row r="33" spans="2:3" x14ac:dyDescent="0.2">
      <c r="B33" s="4">
        <v>300</v>
      </c>
      <c r="C33" s="5">
        <v>-11</v>
      </c>
    </row>
    <row r="34" spans="2:3" x14ac:dyDescent="0.2">
      <c r="B34" s="4">
        <v>310</v>
      </c>
      <c r="C34" s="5">
        <v>-11</v>
      </c>
    </row>
    <row r="35" spans="2:3" x14ac:dyDescent="0.2">
      <c r="B35" s="4">
        <v>320</v>
      </c>
      <c r="C35" s="5">
        <v>-11</v>
      </c>
    </row>
    <row r="36" spans="2:3" x14ac:dyDescent="0.2">
      <c r="B36" s="4">
        <v>330</v>
      </c>
      <c r="C36" s="5">
        <v>-11</v>
      </c>
    </row>
    <row r="37" spans="2:3" ht="17" thickBot="1" x14ac:dyDescent="0.25">
      <c r="B37" s="6">
        <v>340</v>
      </c>
      <c r="C37" s="7">
        <v>-11</v>
      </c>
    </row>
  </sheetData>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B1AB-9C45-D245-BA51-D604EF42B345}">
  <sheetPr>
    <tabColor theme="7" tint="0.79998168889431442"/>
  </sheetPr>
  <dimension ref="A1:Q29"/>
  <sheetViews>
    <sheetView zoomScale="125" workbookViewId="0">
      <selection activeCell="D2" sqref="D2"/>
    </sheetView>
  </sheetViews>
  <sheetFormatPr baseColWidth="10" defaultRowHeight="16" x14ac:dyDescent="0.2"/>
  <cols>
    <col min="7" max="8" width="4.5" customWidth="1"/>
    <col min="9" max="21" width="5.33203125" customWidth="1"/>
  </cols>
  <sheetData>
    <row r="1" spans="1:9" ht="17" thickBot="1" x14ac:dyDescent="0.25">
      <c r="B1" s="11" t="s">
        <v>3</v>
      </c>
    </row>
    <row r="2" spans="1:9" x14ac:dyDescent="0.2">
      <c r="B2" s="2" t="s">
        <v>0</v>
      </c>
      <c r="C2" s="3" t="s">
        <v>1</v>
      </c>
    </row>
    <row r="3" spans="1:9" x14ac:dyDescent="0.2">
      <c r="A3" s="4"/>
      <c r="B3" s="4">
        <f>(1.56/24)*A3</f>
        <v>0</v>
      </c>
      <c r="C3" s="5">
        <f>E26</f>
        <v>-13.5</v>
      </c>
    </row>
    <row r="4" spans="1:9" x14ac:dyDescent="0.2">
      <c r="A4" s="4"/>
      <c r="B4" s="4">
        <v>10</v>
      </c>
      <c r="C4" s="5">
        <f>E15</f>
        <v>-19</v>
      </c>
    </row>
    <row r="5" spans="1:9" x14ac:dyDescent="0.2">
      <c r="A5" s="4"/>
      <c r="B5" s="4">
        <v>20</v>
      </c>
      <c r="C5" s="5">
        <f>E20</f>
        <v>-16.5</v>
      </c>
    </row>
    <row r="6" spans="1:9" x14ac:dyDescent="0.2">
      <c r="A6" s="4"/>
      <c r="B6" s="4">
        <v>30</v>
      </c>
      <c r="C6" s="5">
        <f>E24</f>
        <v>-14.5</v>
      </c>
    </row>
    <row r="7" spans="1:9" ht="17" thickBot="1" x14ac:dyDescent="0.25">
      <c r="A7" s="4"/>
      <c r="B7" s="6">
        <v>40</v>
      </c>
      <c r="C7" s="7">
        <f>E26</f>
        <v>-13.5</v>
      </c>
    </row>
    <row r="8" spans="1:9" x14ac:dyDescent="0.2">
      <c r="A8" s="4"/>
    </row>
    <row r="9" spans="1:9" x14ac:dyDescent="0.2">
      <c r="A9" s="4"/>
    </row>
    <row r="10" spans="1:9" x14ac:dyDescent="0.2">
      <c r="A10" s="4"/>
    </row>
    <row r="11" spans="1:9" x14ac:dyDescent="0.2">
      <c r="A11" s="4"/>
    </row>
    <row r="12" spans="1:9" x14ac:dyDescent="0.2">
      <c r="A12" s="4"/>
    </row>
    <row r="13" spans="1:9" x14ac:dyDescent="0.2">
      <c r="A13" s="4"/>
    </row>
    <row r="14" spans="1:9" ht="17" customHeight="1" x14ac:dyDescent="0.2"/>
    <row r="15" spans="1:9" ht="13" customHeight="1" x14ac:dyDescent="0.2">
      <c r="E15">
        <v>-19</v>
      </c>
      <c r="I15" s="14"/>
    </row>
    <row r="16" spans="1:9" ht="13" customHeight="1" x14ac:dyDescent="0.2">
      <c r="E16">
        <v>-18.5</v>
      </c>
    </row>
    <row r="17" spans="5:15" ht="13" customHeight="1" x14ac:dyDescent="0.2">
      <c r="E17">
        <v>-18</v>
      </c>
    </row>
    <row r="18" spans="5:15" ht="13" customHeight="1" x14ac:dyDescent="0.2">
      <c r="E18">
        <v>-17.5</v>
      </c>
    </row>
    <row r="19" spans="5:15" ht="13" customHeight="1" x14ac:dyDescent="0.2">
      <c r="E19">
        <v>-17</v>
      </c>
    </row>
    <row r="20" spans="5:15" ht="13" customHeight="1" x14ac:dyDescent="0.2">
      <c r="E20">
        <v>-16.5</v>
      </c>
      <c r="J20" s="14"/>
    </row>
    <row r="21" spans="5:15" ht="13" customHeight="1" x14ac:dyDescent="0.2">
      <c r="E21">
        <v>-16</v>
      </c>
    </row>
    <row r="22" spans="5:15" ht="13" customHeight="1" x14ac:dyDescent="0.2">
      <c r="E22">
        <v>-15.5</v>
      </c>
    </row>
    <row r="23" spans="5:15" ht="13" customHeight="1" x14ac:dyDescent="0.2">
      <c r="E23">
        <v>-15</v>
      </c>
    </row>
    <row r="24" spans="5:15" ht="13" customHeight="1" x14ac:dyDescent="0.2">
      <c r="E24">
        <v>-14.5</v>
      </c>
      <c r="K24" s="14"/>
    </row>
    <row r="25" spans="5:15" ht="13" customHeight="1" x14ac:dyDescent="0.2">
      <c r="E25">
        <v>-14</v>
      </c>
    </row>
    <row r="26" spans="5:15" ht="13" customHeight="1" x14ac:dyDescent="0.2">
      <c r="E26">
        <v>-13.5</v>
      </c>
      <c r="G26" s="33"/>
      <c r="H26" s="14"/>
      <c r="L26" s="14"/>
    </row>
    <row r="27" spans="5:15" ht="13" customHeight="1" x14ac:dyDescent="0.2">
      <c r="E27">
        <v>-13</v>
      </c>
      <c r="M27" s="14"/>
    </row>
    <row r="28" spans="5:15" ht="13" customHeight="1" x14ac:dyDescent="0.2">
      <c r="E28">
        <v>-12.5</v>
      </c>
      <c r="N28" s="14"/>
    </row>
    <row r="29" spans="5:15" ht="13" customHeight="1" x14ac:dyDescent="0.2">
      <c r="E29">
        <v>-12</v>
      </c>
      <c r="O29"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R_Spica</vt:lpstr>
      <vt:lpstr>R_Centauri</vt:lpstr>
      <vt:lpstr>B_VZ_Librae</vt:lpstr>
      <vt:lpstr>C_R_Trianguli_Australis</vt:lpstr>
      <vt:lpstr>C_R_Muscae</vt:lpstr>
      <vt:lpstr>C_V636_Scorpii</vt:lpstr>
      <vt:lpstr>SN_2020</vt:lpstr>
      <vt:lpstr>SN_1972_E</vt:lpstr>
      <vt:lpstr>SN_1006</vt:lpstr>
      <vt:lpstr>DN_TV_Corvi</vt:lpstr>
      <vt:lpstr>B_AR_Pavonis</vt:lpstr>
      <vt:lpstr>C__QZ_Normae</vt:lpstr>
      <vt:lpstr>C_UU_Muscae</vt:lpstr>
      <vt:lpstr>B__V_Crateris</vt:lpstr>
      <vt:lpstr>C__BZ_Tucanae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2022-10-01T19:01:38Z</dcterms:created>
  <dcterms:modified xsi:type="dcterms:W3CDTF">2022-10-02T14:49:48Z</dcterms:modified>
</cp:coreProperties>
</file>