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 Suites\Version 8.2.0-Release Tests\ASHRAE1052RP\"/>
    </mc:Choice>
  </mc:AlternateContent>
  <bookViews>
    <workbookView xWindow="840" yWindow="405" windowWidth="10860" windowHeight="6150"/>
  </bookViews>
  <sheets>
    <sheet name="Test ExtLWRad" sheetId="1" r:id="rId1"/>
  </sheets>
  <externalReferences>
    <externalReference r:id="rId2"/>
    <externalReference r:id="rId3"/>
  </externalReferences>
  <calcPr calcId="152511"/>
</workbook>
</file>

<file path=xl/sharedStrings.xml><?xml version="1.0" encoding="utf-8"?>
<sst xmlns="http://schemas.openxmlformats.org/spreadsheetml/2006/main" count="29" uniqueCount="26">
  <si>
    <t>EnergyPlus Results for ASHRAE 1052RP Analytical Tests</t>
  </si>
  <si>
    <t>Heat Flux</t>
  </si>
  <si>
    <t>Zone Load</t>
  </si>
  <si>
    <t>Inside Surface Temperature</t>
  </si>
  <si>
    <t>Outside Surface Temperature</t>
  </si>
  <si>
    <t>Inside Convection Coefficient</t>
  </si>
  <si>
    <t>Outside Convection Coefficient</t>
  </si>
  <si>
    <t>W/m2</t>
  </si>
  <si>
    <t>W</t>
  </si>
  <si>
    <t>C</t>
  </si>
  <si>
    <t>W/m2-K</t>
  </si>
  <si>
    <t>1052RP</t>
  </si>
  <si>
    <t>Test Parameter</t>
  </si>
  <si>
    <t>Units</t>
  </si>
  <si>
    <t>EnergyPlus</t>
  </si>
  <si>
    <t>% Diff</t>
  </si>
  <si>
    <t>Note:  Convection coefficients were taken from EnergyPlus and entered into 1052RP Toolkit software</t>
  </si>
  <si>
    <t xml:space="preserve">          Zone Load = Heat Flux x 9 m2 surface area</t>
  </si>
  <si>
    <t>Test ExtLWRad: External Long Wave Radiation</t>
  </si>
  <si>
    <t>Sky Temperature</t>
  </si>
  <si>
    <t xml:space="preserve"> </t>
  </si>
  <si>
    <t>1052 Toolkit Software Version 1.0</t>
  </si>
  <si>
    <t>t=.10m</t>
  </si>
  <si>
    <t>k=1.00W/m-K</t>
  </si>
  <si>
    <t>Delta</t>
  </si>
  <si>
    <t>EnergyPlus Version 8.2.0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</si>
</sst>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0.000"/>
    <numFmt numFmtId="171" formatCode="0.000%"/>
    <numFmt numFmtId="172" formatCode="0.0%"/>
  </numFmts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right"/>
    </xf>
    <xf numFmtId="171" fontId="0" fillId="0" borderId="0" xfId="0" applyNumberFormat="1"/>
    <xf numFmtId="166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ExtLWRa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ExtLWRad-Sky7.55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LWRad"/>
    </sheetNames>
    <sheetDataSet>
      <sheetData sheetId="0">
        <row r="2">
          <cell r="F2">
            <v>7.5520898046934199</v>
          </cell>
          <cell r="G2">
            <v>787624.99341472599</v>
          </cell>
          <cell r="J2">
            <v>16.801176940890699</v>
          </cell>
          <cell r="K2">
            <v>14.370235603191</v>
          </cell>
          <cell r="L2">
            <v>4.04</v>
          </cell>
          <cell r="M2">
            <v>1.3517619714467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ExtLWRad-Sky7.552"/>
    </sheetNames>
    <sheetDataSet>
      <sheetData sheetId="0">
        <row r="15">
          <cell r="B15">
            <v>7.5519999999999996</v>
          </cell>
        </row>
        <row r="23">
          <cell r="B23">
            <v>-18.775500000000001</v>
          </cell>
        </row>
        <row r="30">
          <cell r="B30">
            <v>15.352600000000001</v>
          </cell>
        </row>
        <row r="31">
          <cell r="B31">
            <v>13.475099999999999</v>
          </cell>
        </row>
        <row r="32">
          <cell r="B32">
            <v>4.04</v>
          </cell>
        </row>
        <row r="33">
          <cell r="B33">
            <v>1.3520000000000001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A3" sqref="A3"/>
    </sheetView>
  </sheetViews>
  <sheetFormatPr defaultRowHeight="12.75" x14ac:dyDescent="0.2"/>
  <cols>
    <col min="1" max="1" width="8.5703125" customWidth="1"/>
    <col min="5" max="5" width="9.28515625" customWidth="1"/>
    <col min="6" max="8" width="13.7109375" customWidth="1"/>
  </cols>
  <sheetData>
    <row r="1" spans="1:8" ht="18" x14ac:dyDescent="0.25">
      <c r="A1" s="2" t="s">
        <v>0</v>
      </c>
    </row>
    <row r="2" spans="1:8" x14ac:dyDescent="0.2">
      <c r="A2" s="3" t="s">
        <v>21</v>
      </c>
    </row>
    <row r="3" spans="1:8" x14ac:dyDescent="0.2">
      <c r="A3" s="1" t="s">
        <v>25</v>
      </c>
    </row>
    <row r="4" spans="1:8" x14ac:dyDescent="0.2">
      <c r="G4" t="s">
        <v>22</v>
      </c>
    </row>
    <row r="5" spans="1:8" x14ac:dyDescent="0.2">
      <c r="G5" t="s">
        <v>23</v>
      </c>
    </row>
    <row r="6" spans="1:8" x14ac:dyDescent="0.2">
      <c r="A6" s="1" t="s">
        <v>18</v>
      </c>
    </row>
    <row r="7" spans="1:8" x14ac:dyDescent="0.2">
      <c r="A7" s="1"/>
    </row>
    <row r="8" spans="1:8" x14ac:dyDescent="0.2">
      <c r="B8" s="1" t="s">
        <v>12</v>
      </c>
      <c r="E8" s="1" t="s">
        <v>13</v>
      </c>
      <c r="F8" s="5" t="s">
        <v>11</v>
      </c>
      <c r="G8" s="5" t="s">
        <v>14</v>
      </c>
      <c r="H8" s="5" t="s">
        <v>15</v>
      </c>
    </row>
    <row r="9" spans="1:8" x14ac:dyDescent="0.2">
      <c r="B9" t="s">
        <v>1</v>
      </c>
      <c r="E9" t="s">
        <v>7</v>
      </c>
      <c r="F9" s="4">
        <f>-('[2]1052ExtLWRad-Sky7.552'!$B$23)</f>
        <v>18.775500000000001</v>
      </c>
      <c r="G9" s="4">
        <f>[1]ExtLWRad!$G$2/3600/9</f>
        <v>24.309413376997714</v>
      </c>
      <c r="H9" s="8">
        <f>(G9-F9)/F9</f>
        <v>0.29474119874292098</v>
      </c>
    </row>
    <row r="10" spans="1:8" x14ac:dyDescent="0.2">
      <c r="B10" t="s">
        <v>2</v>
      </c>
      <c r="E10" t="s">
        <v>8</v>
      </c>
      <c r="F10" s="4">
        <f>F9*9</f>
        <v>168.9795</v>
      </c>
      <c r="G10" s="4">
        <f>G9*9</f>
        <v>218.78472039297944</v>
      </c>
      <c r="H10" s="8">
        <f>(G10-F10)/F10</f>
        <v>0.2947411987429211</v>
      </c>
    </row>
    <row r="11" spans="1:8" x14ac:dyDescent="0.2">
      <c r="F11" s="4"/>
      <c r="G11" s="4"/>
      <c r="H11" s="8"/>
    </row>
    <row r="12" spans="1:8" x14ac:dyDescent="0.2">
      <c r="F12" s="4"/>
      <c r="G12" s="4"/>
      <c r="H12" s="5" t="s">
        <v>24</v>
      </c>
    </row>
    <row r="13" spans="1:8" x14ac:dyDescent="0.2">
      <c r="B13" t="s">
        <v>3</v>
      </c>
      <c r="E13" t="s">
        <v>9</v>
      </c>
      <c r="F13" s="4">
        <f>'[2]1052ExtLWRad-Sky7.552'!$B$30</f>
        <v>15.352600000000001</v>
      </c>
      <c r="G13" s="4">
        <f>[1]ExtLWRad!$J$2</f>
        <v>16.801176940890699</v>
      </c>
      <c r="H13" s="4">
        <f>G13-F13</f>
        <v>1.4485769408906979</v>
      </c>
    </row>
    <row r="14" spans="1:8" x14ac:dyDescent="0.2">
      <c r="B14" t="s">
        <v>4</v>
      </c>
      <c r="E14" t="s">
        <v>9</v>
      </c>
      <c r="F14" s="4">
        <f>'[2]1052ExtLWRad-Sky7.552'!$B$31</f>
        <v>13.475099999999999</v>
      </c>
      <c r="G14" s="4">
        <f>[1]ExtLWRad!$K$2</f>
        <v>14.370235603191</v>
      </c>
      <c r="H14" s="4">
        <f>G14-F14</f>
        <v>0.89513560319100094</v>
      </c>
    </row>
    <row r="15" spans="1:8" x14ac:dyDescent="0.2">
      <c r="B15" t="s">
        <v>5</v>
      </c>
      <c r="E15" t="s">
        <v>10</v>
      </c>
      <c r="F15" s="7">
        <f>'[2]1052ExtLWRad-Sky7.552'!$B$32</f>
        <v>4.04</v>
      </c>
      <c r="G15" s="7">
        <f>[1]ExtLWRad!$L$2</f>
        <v>4.04</v>
      </c>
    </row>
    <row r="16" spans="1:8" x14ac:dyDescent="0.2">
      <c r="B16" t="s">
        <v>6</v>
      </c>
      <c r="E16" t="s">
        <v>10</v>
      </c>
      <c r="F16">
        <f>'[2]1052ExtLWRad-Sky7.552'!$B$33</f>
        <v>1.3520000000000001</v>
      </c>
      <c r="G16" s="7">
        <f>[1]ExtLWRad!$M$2</f>
        <v>1.3517619714467</v>
      </c>
    </row>
    <row r="17" spans="2:8" x14ac:dyDescent="0.2">
      <c r="B17" t="s">
        <v>19</v>
      </c>
      <c r="E17" t="s">
        <v>9</v>
      </c>
      <c r="F17">
        <f>'[2]1052ExtLWRad-Sky7.552'!$B$15</f>
        <v>7.5519999999999996</v>
      </c>
      <c r="G17" s="7">
        <f>[1]ExtLWRad!$F$2</f>
        <v>7.5520898046934199</v>
      </c>
      <c r="H17" s="6" t="s">
        <v>20</v>
      </c>
    </row>
    <row r="19" spans="2:8" x14ac:dyDescent="0.2">
      <c r="B19" t="s">
        <v>16</v>
      </c>
    </row>
    <row r="20" spans="2:8" x14ac:dyDescent="0.2">
      <c r="B20" t="s">
        <v>17</v>
      </c>
    </row>
  </sheetData>
  <phoneticPr fontId="0" type="noConversion"/>
  <pageMargins left="0.75" right="0.75" top="1" bottom="1" header="0.5" footer="0.5"/>
  <pageSetup scale="95" orientation="portrait" horizontalDpi="300" verticalDpi="300" r:id="rId1"/>
  <headerFooter alignWithMargins="0"/>
  <rowBreaks count="1" manualBreakCount="1">
    <brk id="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ExtLWRad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rhenninger</cp:lastModifiedBy>
  <cp:lastPrinted>2002-11-25T19:19:09Z</cp:lastPrinted>
  <dcterms:created xsi:type="dcterms:W3CDTF">2001-01-05T21:01:41Z</dcterms:created>
  <dcterms:modified xsi:type="dcterms:W3CDTF">2014-10-07T20:29:33Z</dcterms:modified>
</cp:coreProperties>
</file>