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 Suites\Version 8.2.0-Release Tests\ASHRAE1052RP\"/>
    </mc:Choice>
  </mc:AlternateContent>
  <bookViews>
    <workbookView xWindow="840" yWindow="405" windowWidth="10860" windowHeight="6150"/>
  </bookViews>
  <sheets>
    <sheet name="Test SSConv" sheetId="1" r:id="rId1"/>
    <sheet name="Test SSCond" sheetId="2" r:id="rId2"/>
    <sheet name="Sheet3" sheetId="3" r:id="rId3"/>
  </sheets>
  <externalReferences>
    <externalReference r:id="rId4"/>
    <externalReference r:id="rId5"/>
    <externalReference r:id="rId6"/>
    <externalReference r:id="rId7"/>
  </externalReferences>
  <calcPr calcId="152511"/>
</workbook>
</file>

<file path=xl/sharedStrings.xml><?xml version="1.0" encoding="utf-8"?>
<sst xmlns="http://schemas.openxmlformats.org/spreadsheetml/2006/main" count="46" uniqueCount="22">
  <si>
    <t>EnergyPlus Results for ASHRAE 1052RP Analytical Tests</t>
  </si>
  <si>
    <t>Heat Flux</t>
  </si>
  <si>
    <t>Zone Load</t>
  </si>
  <si>
    <t>Inside Surface Temperature</t>
  </si>
  <si>
    <t>Outside Surface Temperature</t>
  </si>
  <si>
    <t>Inside Convection Coefficient</t>
  </si>
  <si>
    <t>Outside Convection Coefficient</t>
  </si>
  <si>
    <t>W/m2</t>
  </si>
  <si>
    <t>W</t>
  </si>
  <si>
    <t>W/m2-K</t>
  </si>
  <si>
    <t>1052RP</t>
  </si>
  <si>
    <t>Test Parameter</t>
  </si>
  <si>
    <t>Units</t>
  </si>
  <si>
    <t>EnergyPlus</t>
  </si>
  <si>
    <t>% Diff</t>
  </si>
  <si>
    <t>Note:  Convection coefficients were taken from EnergyPlus and entered into 1052RP Toolkit software</t>
  </si>
  <si>
    <t>Test SSCond: Steady-State Conduction (3-layer opaque surface)</t>
  </si>
  <si>
    <t xml:space="preserve">          Zone Load = Heat Flux x 9 m2 surface area</t>
  </si>
  <si>
    <t>Test SSConv: Steady-State Convection (1-layer opaque surface)</t>
  </si>
  <si>
    <t>1052 Toolkit Software Ver 1.0</t>
  </si>
  <si>
    <t>°C</t>
  </si>
  <si>
    <t>EnergyPlus Version 8.2.0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</si>
</sst>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0.000"/>
    <numFmt numFmtId="170" formatCode="0.0000"/>
    <numFmt numFmtId="171" formatCode="0.000%"/>
  </numFmts>
  <fonts count="3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2" fontId="0" fillId="0" borderId="0" xfId="0" applyNumberFormat="1"/>
    <xf numFmtId="0" fontId="1" fillId="0" borderId="0" xfId="0" applyFont="1" applyAlignment="1">
      <alignment horizontal="right"/>
    </xf>
    <xf numFmtId="170" fontId="0" fillId="0" borderId="0" xfId="0" applyNumberFormat="1"/>
    <xf numFmtId="171" fontId="0" fillId="0" borderId="0" xfId="0" applyNumberFormat="1"/>
    <xf numFmtId="16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SSConv-1surface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SSCond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ASHRAE%201052RP-ver4%20Inputs%20&amp;%20Outputs/1052SSConvExt3079.csv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ASHRAE%201052RP-ver4%20Inputs%20&amp;%20Outputs/1052SSCondExt218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SConv-1surface"/>
    </sheetNames>
    <sheetDataSet>
      <sheetData sheetId="0">
        <row r="2">
          <cell r="F2">
            <v>1296212.24985576</v>
          </cell>
          <cell r="H2">
            <v>23.006030858736999</v>
          </cell>
          <cell r="I2">
            <v>27.006685950884499</v>
          </cell>
          <cell r="J2">
            <v>3.0760000000000001</v>
          </cell>
          <cell r="K2">
            <v>3.0790058236439699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SCond"/>
    </sheetNames>
    <sheetDataSet>
      <sheetData sheetId="0">
        <row r="2">
          <cell r="F2">
            <v>325758.753047209</v>
          </cell>
          <cell r="H2">
            <v>13.268622399693401</v>
          </cell>
          <cell r="I2">
            <v>35.388043902899298</v>
          </cell>
          <cell r="J2">
            <v>3.0760000000000001</v>
          </cell>
          <cell r="K2">
            <v>2.1800456442130298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52SSConvExt3079"/>
    </sheetNames>
    <sheetDataSet>
      <sheetData sheetId="0">
        <row r="20">
          <cell r="B20">
            <v>40.006500000000003</v>
          </cell>
        </row>
        <row r="21">
          <cell r="B21">
            <v>23.006</v>
          </cell>
        </row>
        <row r="22">
          <cell r="B22">
            <v>27.006699999999999</v>
          </cell>
        </row>
        <row r="23">
          <cell r="B23">
            <v>3.0760000000000001</v>
          </cell>
        </row>
        <row r="24">
          <cell r="B24">
            <v>3.0790000000000002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52SSCondEXT218"/>
    </sheetNames>
    <sheetDataSet>
      <sheetData sheetId="0">
        <row r="24">
          <cell r="B24">
            <v>10.0542</v>
          </cell>
        </row>
        <row r="25">
          <cell r="B25">
            <v>13.268599999999999</v>
          </cell>
        </row>
        <row r="26">
          <cell r="B26">
            <v>35.387999999999998</v>
          </cell>
        </row>
        <row r="27">
          <cell r="B27">
            <v>3.0760000000000001</v>
          </cell>
        </row>
        <row r="28">
          <cell r="B28">
            <v>2.1800000000000002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7"/>
  <sheetViews>
    <sheetView tabSelected="1" workbookViewId="0">
      <selection activeCell="A3" sqref="A3"/>
    </sheetView>
  </sheetViews>
  <sheetFormatPr defaultRowHeight="12.75" x14ac:dyDescent="0.2"/>
  <cols>
    <col min="1" max="1" width="8.5703125" customWidth="1"/>
    <col min="5" max="5" width="9.28515625" customWidth="1"/>
    <col min="6" max="8" width="13.7109375" customWidth="1"/>
  </cols>
  <sheetData>
    <row r="1" spans="1:8" ht="18" x14ac:dyDescent="0.25">
      <c r="A1" s="2" t="s">
        <v>0</v>
      </c>
    </row>
    <row r="2" spans="1:8" x14ac:dyDescent="0.2">
      <c r="A2" s="3" t="s">
        <v>19</v>
      </c>
    </row>
    <row r="3" spans="1:8" x14ac:dyDescent="0.2">
      <c r="A3" s="1" t="s">
        <v>21</v>
      </c>
    </row>
    <row r="6" spans="1:8" x14ac:dyDescent="0.2">
      <c r="A6" s="1" t="s">
        <v>18</v>
      </c>
    </row>
    <row r="7" spans="1:8" x14ac:dyDescent="0.2">
      <c r="A7" s="1"/>
    </row>
    <row r="8" spans="1:8" x14ac:dyDescent="0.2">
      <c r="B8" s="1" t="s">
        <v>11</v>
      </c>
      <c r="E8" s="1" t="s">
        <v>12</v>
      </c>
      <c r="F8" s="5" t="s">
        <v>10</v>
      </c>
      <c r="G8" s="5" t="s">
        <v>13</v>
      </c>
      <c r="H8" s="5" t="s">
        <v>14</v>
      </c>
    </row>
    <row r="9" spans="1:8" x14ac:dyDescent="0.2">
      <c r="B9" t="s">
        <v>1</v>
      </c>
      <c r="E9" t="s">
        <v>7</v>
      </c>
      <c r="F9">
        <f>'[3]1052SSConvExt3079'!$B$20</f>
        <v>40.006500000000003</v>
      </c>
      <c r="G9" s="6">
        <f>'[1]SSConv-1surface'!$F$2/3600/9</f>
        <v>40.00655092147408</v>
      </c>
      <c r="H9" s="7">
        <f>(G9-F9)/F9</f>
        <v>1.2728300170564787E-6</v>
      </c>
    </row>
    <row r="10" spans="1:8" x14ac:dyDescent="0.2">
      <c r="B10" t="s">
        <v>2</v>
      </c>
      <c r="E10" t="s">
        <v>8</v>
      </c>
      <c r="F10" s="4">
        <f>F9*9</f>
        <v>360.05850000000004</v>
      </c>
      <c r="G10" s="4">
        <f>G9*9</f>
        <v>360.0589582932667</v>
      </c>
      <c r="H10" s="7">
        <f>(G10-F10)/F10</f>
        <v>1.2728300169578083E-6</v>
      </c>
    </row>
    <row r="11" spans="1:8" x14ac:dyDescent="0.2">
      <c r="B11" t="s">
        <v>3</v>
      </c>
      <c r="E11" t="s">
        <v>20</v>
      </c>
      <c r="F11" s="4">
        <f>'[3]1052SSConvExt3079'!$B$21</f>
        <v>23.006</v>
      </c>
      <c r="G11" s="4">
        <f>'[1]SSConv-1surface'!$H$2</f>
        <v>23.006030858736999</v>
      </c>
      <c r="H11" s="7">
        <f>(G11-F11)/F11</f>
        <v>1.341334304033546E-6</v>
      </c>
    </row>
    <row r="12" spans="1:8" x14ac:dyDescent="0.2">
      <c r="B12" t="s">
        <v>4</v>
      </c>
      <c r="E12" t="s">
        <v>20</v>
      </c>
      <c r="F12" s="4">
        <f>'[3]1052SSConvExt3079'!$B$22</f>
        <v>27.006699999999999</v>
      </c>
      <c r="G12" s="4">
        <f>'[1]SSConv-1surface'!$I$2</f>
        <v>27.006685950884499</v>
      </c>
      <c r="H12" s="7">
        <f>(G12-F12)/F12</f>
        <v>-5.2020852230756805E-7</v>
      </c>
    </row>
    <row r="13" spans="1:8" x14ac:dyDescent="0.2">
      <c r="B13" t="s">
        <v>5</v>
      </c>
      <c r="E13" t="s">
        <v>9</v>
      </c>
      <c r="F13">
        <f>'[3]1052SSConvExt3079'!$B$23</f>
        <v>3.0760000000000001</v>
      </c>
      <c r="G13">
        <f>'[1]SSConv-1surface'!$J$2</f>
        <v>3.0760000000000001</v>
      </c>
    </row>
    <row r="14" spans="1:8" x14ac:dyDescent="0.2">
      <c r="B14" t="s">
        <v>6</v>
      </c>
      <c r="E14" t="s">
        <v>9</v>
      </c>
      <c r="F14">
        <f>'[3]1052SSConvExt3079'!$B$24</f>
        <v>3.0790000000000002</v>
      </c>
      <c r="G14" s="8">
        <f>'[1]SSConv-1surface'!$K$2</f>
        <v>3.0790058236439699</v>
      </c>
    </row>
    <row r="16" spans="1:8" x14ac:dyDescent="0.2">
      <c r="B16" t="s">
        <v>15</v>
      </c>
    </row>
    <row r="17" spans="2:2" x14ac:dyDescent="0.2">
      <c r="B17" t="s">
        <v>17</v>
      </c>
    </row>
  </sheetData>
  <phoneticPr fontId="0" type="noConversion"/>
  <pageMargins left="0.75" right="0.75" top="1" bottom="1" header="0.5" footer="0.5"/>
  <pageSetup scale="92" orientation="portrait" horizontalDpi="300" verticalDpi="300" r:id="rId1"/>
  <headerFooter alignWithMargins="0"/>
  <rowBreaks count="1" manualBreakCount="1">
    <brk id="1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A3" sqref="A3"/>
    </sheetView>
  </sheetViews>
  <sheetFormatPr defaultRowHeight="12.75" x14ac:dyDescent="0.2"/>
  <cols>
    <col min="1" max="1" width="6.85546875" customWidth="1"/>
    <col min="6" max="6" width="12.7109375" customWidth="1"/>
    <col min="7" max="7" width="16.28515625" customWidth="1"/>
    <col min="8" max="8" width="10.42578125" customWidth="1"/>
  </cols>
  <sheetData>
    <row r="1" spans="1:8" ht="18" x14ac:dyDescent="0.25">
      <c r="A1" s="2" t="s">
        <v>0</v>
      </c>
    </row>
    <row r="2" spans="1:8" x14ac:dyDescent="0.2">
      <c r="A2" s="3" t="s">
        <v>19</v>
      </c>
    </row>
    <row r="3" spans="1:8" x14ac:dyDescent="0.2">
      <c r="A3" s="1" t="s">
        <v>21</v>
      </c>
    </row>
    <row r="6" spans="1:8" x14ac:dyDescent="0.2">
      <c r="A6" s="1" t="s">
        <v>16</v>
      </c>
    </row>
    <row r="7" spans="1:8" x14ac:dyDescent="0.2">
      <c r="A7" s="1"/>
    </row>
    <row r="8" spans="1:8" x14ac:dyDescent="0.2">
      <c r="B8" s="1" t="s">
        <v>11</v>
      </c>
      <c r="E8" s="1" t="s">
        <v>12</v>
      </c>
      <c r="F8" s="5" t="s">
        <v>10</v>
      </c>
      <c r="G8" s="5" t="s">
        <v>13</v>
      </c>
      <c r="H8" s="5" t="s">
        <v>14</v>
      </c>
    </row>
    <row r="9" spans="1:8" x14ac:dyDescent="0.2">
      <c r="B9" t="s">
        <v>1</v>
      </c>
      <c r="E9" t="s">
        <v>7</v>
      </c>
      <c r="F9" s="6">
        <f>'[4]1052SSCondEXT218'!$B$24</f>
        <v>10.0542</v>
      </c>
      <c r="G9" s="6">
        <f>[2]SSCond!$F$2/3600/9</f>
        <v>10.054282501457068</v>
      </c>
      <c r="H9" s="9">
        <f>(G9-F9)/F9</f>
        <v>8.2056709702087983E-6</v>
      </c>
    </row>
    <row r="10" spans="1:8" x14ac:dyDescent="0.2">
      <c r="B10" t="s">
        <v>2</v>
      </c>
      <c r="E10" t="s">
        <v>8</v>
      </c>
      <c r="F10" s="4">
        <f>F9*9</f>
        <v>90.487799999999993</v>
      </c>
      <c r="G10" s="4">
        <f>G9*9</f>
        <v>90.488542513113615</v>
      </c>
      <c r="H10" s="9">
        <f>(G10-F10)/F10</f>
        <v>8.2056709702480599E-6</v>
      </c>
    </row>
    <row r="11" spans="1:8" x14ac:dyDescent="0.2">
      <c r="B11" t="s">
        <v>3</v>
      </c>
      <c r="E11" t="s">
        <v>20</v>
      </c>
      <c r="F11" s="4">
        <f>'[4]1052SSCondEXT218'!$B$25</f>
        <v>13.268599999999999</v>
      </c>
      <c r="G11" s="4">
        <f>[2]SSCond!$H$2</f>
        <v>13.268622399693401</v>
      </c>
      <c r="H11" s="9">
        <f>(G11-F11)/F11</f>
        <v>1.688173085438829E-6</v>
      </c>
    </row>
    <row r="12" spans="1:8" x14ac:dyDescent="0.2">
      <c r="B12" t="s">
        <v>4</v>
      </c>
      <c r="E12" t="s">
        <v>20</v>
      </c>
      <c r="F12" s="4">
        <f>'[4]1052SSCondEXT218'!$B$26</f>
        <v>35.387999999999998</v>
      </c>
      <c r="G12" s="4">
        <f>[2]SSCond!$I$2</f>
        <v>35.388043902899298</v>
      </c>
      <c r="H12" s="9">
        <f>(G12-F12)/F12</f>
        <v>1.2406154430882759E-6</v>
      </c>
    </row>
    <row r="13" spans="1:8" x14ac:dyDescent="0.2">
      <c r="B13" t="s">
        <v>5</v>
      </c>
      <c r="E13" t="s">
        <v>9</v>
      </c>
      <c r="F13">
        <f>'[4]1052SSCondEXT218'!$B$27</f>
        <v>3.0760000000000001</v>
      </c>
      <c r="G13">
        <f>[2]SSCond!$J$2</f>
        <v>3.0760000000000001</v>
      </c>
    </row>
    <row r="14" spans="1:8" x14ac:dyDescent="0.2">
      <c r="B14" t="s">
        <v>6</v>
      </c>
      <c r="E14" t="s">
        <v>9</v>
      </c>
      <c r="F14" s="8">
        <f>'[4]1052SSCondEXT218'!$B$28</f>
        <v>2.1800000000000002</v>
      </c>
      <c r="G14" s="8">
        <f>[2]SSCond!$K$2</f>
        <v>2.1800456442130298</v>
      </c>
    </row>
    <row r="16" spans="1:8" x14ac:dyDescent="0.2">
      <c r="B16" t="s">
        <v>15</v>
      </c>
    </row>
    <row r="17" spans="2:2" x14ac:dyDescent="0.2">
      <c r="B17" t="s">
        <v>17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SSConv</vt:lpstr>
      <vt:lpstr>Test SSCond</vt:lpstr>
      <vt:lpstr>Sheet3</vt:lpstr>
    </vt:vector>
  </TitlesOfParts>
  <Company>Dell Computer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H. Henninger</dc:creator>
  <cp:lastModifiedBy>rhenninger</cp:lastModifiedBy>
  <cp:lastPrinted>2004-04-15T21:36:04Z</cp:lastPrinted>
  <dcterms:created xsi:type="dcterms:W3CDTF">2001-01-05T21:01:41Z</dcterms:created>
  <dcterms:modified xsi:type="dcterms:W3CDTF">2014-10-07T20:58:58Z</dcterms:modified>
</cp:coreProperties>
</file>