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GrndCoup\"/>
    </mc:Choice>
  </mc:AlternateContent>
  <bookViews>
    <workbookView xWindow="120" yWindow="60" windowWidth="15180" windowHeight="8580"/>
  </bookViews>
  <sheets>
    <sheet name="Numerical Model XComp" sheetId="1" r:id="rId1"/>
    <sheet name="Whole Bldg Program XComp" sheetId="4" r:id="rId2"/>
  </sheets>
  <externalReferences>
    <externalReference r:id="rId3"/>
  </externalReferences>
  <calcPr calcId="152511"/>
</workbook>
</file>

<file path=xl/sharedStrings.xml><?xml version="1.0" encoding="utf-8"?>
<sst xmlns="http://schemas.openxmlformats.org/spreadsheetml/2006/main" count="96" uniqueCount="39">
  <si>
    <t xml:space="preserve">Steady-State Conduction </t>
  </si>
  <si>
    <t>Floor Conduction (W or Wh/h)</t>
  </si>
  <si>
    <t>GC30b</t>
  </si>
  <si>
    <t>GC30c</t>
  </si>
  <si>
    <t>GC60b</t>
  </si>
  <si>
    <t>TRNSYS</t>
  </si>
  <si>
    <t>FLUENT</t>
  </si>
  <si>
    <t>MATLAB</t>
  </si>
  <si>
    <t>TESS</t>
  </si>
  <si>
    <t>PAAET</t>
  </si>
  <si>
    <t>DIT</t>
  </si>
  <si>
    <t>EnergyPlus</t>
  </si>
  <si>
    <t>Mean</t>
  </si>
  <si>
    <t>Verified Numerical Models</t>
  </si>
  <si>
    <t>Case</t>
  </si>
  <si>
    <t>% Diff versus</t>
  </si>
  <si>
    <t xml:space="preserve">Steady-Periodic Last-Simulation-Year Conduction </t>
  </si>
  <si>
    <t>GC40b</t>
  </si>
  <si>
    <t>GC45b</t>
  </si>
  <si>
    <t>GC50b</t>
  </si>
  <si>
    <t>GC55b</t>
  </si>
  <si>
    <t>GC70b</t>
  </si>
  <si>
    <t>GC80b</t>
  </si>
  <si>
    <t>GC40c</t>
  </si>
  <si>
    <t>GC45c</t>
  </si>
  <si>
    <t>GC50c</t>
  </si>
  <si>
    <t>GC80c</t>
  </si>
  <si>
    <t>GARD</t>
  </si>
  <si>
    <t>GC65b</t>
  </si>
  <si>
    <t>Whole Building Simulation Programs</t>
  </si>
  <si>
    <t>GHT</t>
  </si>
  <si>
    <t>SUNREL-GC/NREL</t>
  </si>
  <si>
    <t>ISO13370</t>
  </si>
  <si>
    <t>ESP-r-BASESIMP</t>
  </si>
  <si>
    <t>BASECALC</t>
  </si>
  <si>
    <t>NREL</t>
  </si>
  <si>
    <t>VABI</t>
  </si>
  <si>
    <t>NRCan</t>
  </si>
  <si>
    <t>Floor Conduction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</si>
</sst>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 applyProtection="1">
      <alignment vertical="top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2" applyNumberFormat="1" applyFont="1" applyBorder="1"/>
    <xf numFmtId="0" fontId="0" fillId="0" borderId="7" xfId="0" applyBorder="1"/>
    <xf numFmtId="164" fontId="0" fillId="0" borderId="8" xfId="2" applyNumberFormat="1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43" fontId="0" fillId="0" borderId="9" xfId="1" applyFont="1" applyBorder="1"/>
    <xf numFmtId="43" fontId="0" fillId="0" borderId="0" xfId="1" applyFont="1" applyBorder="1"/>
    <xf numFmtId="43" fontId="0" fillId="0" borderId="10" xfId="1" applyFont="1" applyBorder="1"/>
    <xf numFmtId="43" fontId="0" fillId="0" borderId="12" xfId="1" applyFont="1" applyBorder="1"/>
    <xf numFmtId="43" fontId="0" fillId="0" borderId="0" xfId="1" applyFont="1"/>
    <xf numFmtId="43" fontId="0" fillId="0" borderId="11" xfId="1" applyFont="1" applyBorder="1"/>
    <xf numFmtId="43" fontId="0" fillId="0" borderId="1" xfId="1" applyFont="1" applyBorder="1"/>
    <xf numFmtId="43" fontId="0" fillId="0" borderId="9" xfId="1" applyFont="1" applyBorder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10" xfId="1" applyFont="1" applyBorder="1" applyAlignment="1">
      <alignment horizontal="right"/>
    </xf>
    <xf numFmtId="43" fontId="0" fillId="0" borderId="12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13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43" fontId="0" fillId="0" borderId="15" xfId="1" applyFont="1" applyBorder="1" applyAlignment="1">
      <alignment horizontal="right"/>
    </xf>
    <xf numFmtId="43" fontId="0" fillId="0" borderId="16" xfId="1" applyFont="1" applyBorder="1" applyAlignment="1">
      <alignment horizontal="right"/>
    </xf>
    <xf numFmtId="165" fontId="0" fillId="0" borderId="9" xfId="1" applyNumberFormat="1" applyFont="1" applyBorder="1"/>
    <xf numFmtId="165" fontId="0" fillId="0" borderId="0" xfId="1" applyNumberFormat="1" applyFont="1" applyBorder="1"/>
    <xf numFmtId="165" fontId="0" fillId="0" borderId="10" xfId="1" applyNumberFormat="1" applyFont="1" applyBorder="1"/>
    <xf numFmtId="165" fontId="0" fillId="0" borderId="12" xfId="1" applyNumberFormat="1" applyFont="1" applyBorder="1"/>
    <xf numFmtId="165" fontId="0" fillId="0" borderId="0" xfId="1" applyNumberFormat="1" applyFont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165" fontId="0" fillId="0" borderId="23" xfId="1" applyNumberFormat="1" applyFont="1" applyBorder="1"/>
    <xf numFmtId="165" fontId="1" fillId="0" borderId="9" xfId="1" applyNumberFormat="1" applyBorder="1"/>
    <xf numFmtId="165" fontId="1" fillId="0" borderId="0" xfId="1" applyNumberFormat="1" applyBorder="1"/>
    <xf numFmtId="165" fontId="1" fillId="0" borderId="12" xfId="1" applyNumberFormat="1" applyBorder="1"/>
    <xf numFmtId="165" fontId="1" fillId="0" borderId="0" xfId="1" applyNumberFormat="1"/>
    <xf numFmtId="164" fontId="1" fillId="0" borderId="6" xfId="2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3" xfId="1" applyNumberFormat="1" applyBorder="1"/>
    <xf numFmtId="164" fontId="1" fillId="0" borderId="8" xfId="2" applyNumberFormat="1" applyBorder="1"/>
    <xf numFmtId="43" fontId="1" fillId="0" borderId="0" xfId="1"/>
    <xf numFmtId="43" fontId="1" fillId="0" borderId="1" xfId="1" applyBorder="1"/>
    <xf numFmtId="43" fontId="1" fillId="0" borderId="0" xfId="1" applyAlignment="1">
      <alignment horizontal="right"/>
    </xf>
    <xf numFmtId="43" fontId="1" fillId="0" borderId="14" xfId="1" applyBorder="1" applyAlignment="1">
      <alignment horizontal="right"/>
    </xf>
    <xf numFmtId="43" fontId="1" fillId="0" borderId="9" xfId="1" applyBorder="1"/>
    <xf numFmtId="43" fontId="1" fillId="0" borderId="0" xfId="1" applyBorder="1"/>
    <xf numFmtId="43" fontId="1" fillId="0" borderId="12" xfId="1" applyBorder="1"/>
    <xf numFmtId="0" fontId="0" fillId="0" borderId="24" xfId="0" applyBorder="1"/>
    <xf numFmtId="0" fontId="4" fillId="0" borderId="25" xfId="0" applyFont="1" applyBorder="1" applyAlignment="1">
      <alignment horizontal="right"/>
    </xf>
    <xf numFmtId="0" fontId="5" fillId="0" borderId="26" xfId="0" applyFont="1" applyBorder="1" applyAlignment="1" applyProtection="1">
      <alignment horizontal="right" vertical="top"/>
    </xf>
    <xf numFmtId="0" fontId="0" fillId="0" borderId="27" xfId="0" applyBorder="1"/>
    <xf numFmtId="0" fontId="4" fillId="0" borderId="0" xfId="0" applyFont="1" applyBorder="1" applyAlignment="1" applyProtection="1">
      <alignment horizontal="right" wrapText="1"/>
    </xf>
    <xf numFmtId="0" fontId="4" fillId="0" borderId="0" xfId="0" applyFont="1" applyAlignment="1" applyProtection="1">
      <alignment horizontal="right" wrapText="1"/>
    </xf>
    <xf numFmtId="165" fontId="0" fillId="0" borderId="7" xfId="1" applyNumberFormat="1" applyFont="1" applyBorder="1"/>
    <xf numFmtId="165" fontId="0" fillId="0" borderId="3" xfId="1" applyNumberFormat="1" applyFont="1" applyBorder="1"/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43" fontId="0" fillId="0" borderId="28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29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/EnergyPlusValidationReports/ASHRAE140-GrndCoup/EPlus-GC-InDepth-Out-0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Output"/>
    </sheetNames>
    <sheetDataSet>
      <sheetData sheetId="0">
        <row r="60">
          <cell r="E60">
            <v>2580.0839292453497</v>
          </cell>
        </row>
        <row r="61">
          <cell r="E61">
            <v>2260.2741844526918</v>
          </cell>
        </row>
        <row r="62">
          <cell r="E62">
            <v>2170.1907933316029</v>
          </cell>
        </row>
        <row r="63">
          <cell r="E63">
            <v>1561.1972890930363</v>
          </cell>
        </row>
        <row r="71">
          <cell r="E71">
            <v>22626.610963623225</v>
          </cell>
        </row>
        <row r="72">
          <cell r="E72">
            <v>32830.995303340016</v>
          </cell>
        </row>
        <row r="73">
          <cell r="E73">
            <v>318519.71127711842</v>
          </cell>
        </row>
        <row r="74">
          <cell r="E74">
            <v>39824.041814112905</v>
          </cell>
        </row>
        <row r="75">
          <cell r="E75">
            <v>15029.091898987112</v>
          </cell>
        </row>
        <row r="76">
          <cell r="E76">
            <v>5915.943333868121</v>
          </cell>
        </row>
        <row r="77">
          <cell r="E77">
            <v>19814.195817202075</v>
          </cell>
        </row>
        <row r="78">
          <cell r="E78">
            <v>28321.627914248293</v>
          </cell>
        </row>
        <row r="79">
          <cell r="E79">
            <v>21647.166770975851</v>
          </cell>
        </row>
        <row r="80">
          <cell r="E80">
            <v>9855.1458322359977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showGridLines="0" tabSelected="1" workbookViewId="0">
      <selection activeCell="H9" sqref="H9"/>
    </sheetView>
  </sheetViews>
  <sheetFormatPr defaultRowHeight="12.75"/>
  <cols>
    <col min="1" max="1" width="3.42578125" customWidth="1"/>
    <col min="2" max="8" width="12.7109375" customWidth="1"/>
    <col min="9" max="9" width="3.140625" customWidth="1"/>
  </cols>
  <sheetData>
    <row r="1" spans="1:11" ht="15.75">
      <c r="A1" s="1"/>
    </row>
    <row r="2" spans="1:11" ht="15.75">
      <c r="A2" s="1"/>
      <c r="B2" s="1" t="s">
        <v>0</v>
      </c>
    </row>
    <row r="3" spans="1:11" ht="15.75">
      <c r="A3" s="1"/>
      <c r="B3" s="2" t="s">
        <v>1</v>
      </c>
    </row>
    <row r="4" spans="1:11" ht="13.5" thickBot="1"/>
    <row r="5" spans="1:11" ht="13.5" thickTop="1">
      <c r="B5" s="4"/>
      <c r="C5" s="80" t="s">
        <v>13</v>
      </c>
      <c r="D5" s="81"/>
      <c r="E5" s="82"/>
      <c r="F5" s="15"/>
      <c r="G5" s="3"/>
      <c r="H5" s="7"/>
    </row>
    <row r="6" spans="1:11">
      <c r="B6" s="5" t="s">
        <v>14</v>
      </c>
      <c r="C6" s="17" t="s">
        <v>5</v>
      </c>
      <c r="D6" s="18" t="s">
        <v>6</v>
      </c>
      <c r="E6" s="19" t="s">
        <v>7</v>
      </c>
      <c r="F6" s="20"/>
      <c r="G6" s="21" t="s">
        <v>11</v>
      </c>
      <c r="H6" s="22" t="s">
        <v>15</v>
      </c>
    </row>
    <row r="7" spans="1:11">
      <c r="B7" s="6"/>
      <c r="C7" s="23" t="s">
        <v>8</v>
      </c>
      <c r="D7" s="24" t="s">
        <v>9</v>
      </c>
      <c r="E7" s="25" t="s">
        <v>10</v>
      </c>
      <c r="F7" s="26" t="s">
        <v>12</v>
      </c>
      <c r="G7" s="24" t="s">
        <v>27</v>
      </c>
      <c r="H7" s="27" t="s">
        <v>12</v>
      </c>
    </row>
    <row r="8" spans="1:11">
      <c r="B8" s="5"/>
      <c r="C8" s="12"/>
      <c r="D8" s="13"/>
      <c r="E8" s="14"/>
      <c r="F8" s="16"/>
      <c r="H8" s="8"/>
    </row>
    <row r="9" spans="1:11">
      <c r="B9" s="5" t="s">
        <v>2</v>
      </c>
      <c r="C9" s="47">
        <v>2533.0338081167306</v>
      </c>
      <c r="D9" s="48">
        <v>2503.7289999999998</v>
      </c>
      <c r="E9" s="49">
        <v>2569.9700715811109</v>
      </c>
      <c r="F9" s="50">
        <f>AVERAGE(C9:E9)</f>
        <v>2535.5776265659474</v>
      </c>
      <c r="G9" s="51">
        <f>[1]StandardOutput!$E60</f>
        <v>2580.0839292453497</v>
      </c>
      <c r="H9" s="9">
        <f>(G9-F9)/F9</f>
        <v>1.755272732063002E-2</v>
      </c>
      <c r="K9" s="87"/>
    </row>
    <row r="10" spans="1:11">
      <c r="B10" s="5" t="s">
        <v>3</v>
      </c>
      <c r="C10" s="47">
        <v>2136.7889645372416</v>
      </c>
      <c r="D10" s="48">
        <v>2122.8372800000002</v>
      </c>
      <c r="E10" s="49">
        <v>2154.4760810749758</v>
      </c>
      <c r="F10" s="50">
        <f>AVERAGE(C10:E10)</f>
        <v>2138.0341085374057</v>
      </c>
      <c r="G10" s="51">
        <f>[1]StandardOutput!$E61</f>
        <v>2260.2741844526918</v>
      </c>
      <c r="H10" s="9">
        <f>(G10-F10)/F10</f>
        <v>5.7174053223551478E-2</v>
      </c>
    </row>
    <row r="11" spans="1:11">
      <c r="B11" s="5" t="s">
        <v>4</v>
      </c>
      <c r="C11" s="47">
        <v>2113.4588409851276</v>
      </c>
      <c r="D11" s="48">
        <v>2104.1602400000002</v>
      </c>
      <c r="E11" s="49">
        <v>2128.2763813525748</v>
      </c>
      <c r="F11" s="50">
        <f>AVERAGE(C11:E11)</f>
        <v>2115.2984874459012</v>
      </c>
      <c r="G11" s="51">
        <f>[1]StandardOutput!$E62</f>
        <v>2170.1907933316029</v>
      </c>
      <c r="H11" s="9">
        <f>(G11-F11)/F11</f>
        <v>2.595014661594211E-2</v>
      </c>
    </row>
    <row r="12" spans="1:11" ht="13.5" thickBot="1">
      <c r="B12" s="10" t="s">
        <v>28</v>
      </c>
      <c r="C12" s="52">
        <v>1993.669474782675</v>
      </c>
      <c r="D12" s="53">
        <v>1990.6549600000001</v>
      </c>
      <c r="E12" s="54">
        <v>2003.6620846148014</v>
      </c>
      <c r="F12" s="55">
        <f>AVERAGE(C12:E12)</f>
        <v>1995.9955064658254</v>
      </c>
      <c r="G12" s="78">
        <f>[1]StandardOutput!$E63</f>
        <v>1561.1972890930363</v>
      </c>
      <c r="H12" s="11">
        <f>(G12-F12)/F12</f>
        <v>-0.21783526864880423</v>
      </c>
    </row>
    <row r="13" spans="1:11" ht="13.5" thickTop="1">
      <c r="C13" s="35"/>
      <c r="D13" s="35"/>
      <c r="E13" s="35"/>
      <c r="F13" s="35"/>
      <c r="G13" s="35"/>
    </row>
    <row r="14" spans="1:11">
      <c r="C14" s="35"/>
      <c r="D14" s="35"/>
      <c r="E14" s="35"/>
      <c r="F14" s="35"/>
      <c r="G14" s="35"/>
    </row>
    <row r="15" spans="1:11" ht="15.75">
      <c r="B15" s="1" t="s">
        <v>16</v>
      </c>
      <c r="C15" s="35"/>
      <c r="D15" s="35"/>
      <c r="E15" s="35"/>
      <c r="F15" s="35"/>
      <c r="G15" s="35"/>
    </row>
    <row r="16" spans="1:11">
      <c r="B16" s="2" t="s">
        <v>38</v>
      </c>
      <c r="C16" s="35"/>
      <c r="D16" s="35"/>
      <c r="E16" s="35"/>
      <c r="F16" s="35"/>
      <c r="G16" s="35"/>
    </row>
    <row r="17" spans="2:8" ht="13.5" thickBot="1">
      <c r="C17" s="35"/>
      <c r="D17" s="35"/>
      <c r="E17" s="35"/>
      <c r="F17" s="35"/>
      <c r="G17" s="35"/>
    </row>
    <row r="18" spans="2:8" ht="13.5" thickTop="1">
      <c r="B18" s="4"/>
      <c r="C18" s="83" t="s">
        <v>13</v>
      </c>
      <c r="D18" s="84"/>
      <c r="E18" s="85"/>
      <c r="F18" s="36"/>
      <c r="G18" s="37"/>
      <c r="H18" s="7"/>
    </row>
    <row r="19" spans="2:8">
      <c r="B19" s="5" t="s">
        <v>14</v>
      </c>
      <c r="C19" s="38" t="s">
        <v>5</v>
      </c>
      <c r="D19" s="39" t="s">
        <v>6</v>
      </c>
      <c r="E19" s="40" t="s">
        <v>7</v>
      </c>
      <c r="F19" s="41"/>
      <c r="G19" s="42" t="s">
        <v>11</v>
      </c>
      <c r="H19" s="22" t="s">
        <v>15</v>
      </c>
    </row>
    <row r="20" spans="2:8">
      <c r="B20" s="6"/>
      <c r="C20" s="43" t="s">
        <v>8</v>
      </c>
      <c r="D20" s="44" t="s">
        <v>9</v>
      </c>
      <c r="E20" s="45" t="s">
        <v>10</v>
      </c>
      <c r="F20" s="46" t="s">
        <v>12</v>
      </c>
      <c r="G20" s="44" t="s">
        <v>27</v>
      </c>
      <c r="H20" s="27" t="s">
        <v>12</v>
      </c>
    </row>
    <row r="21" spans="2:8">
      <c r="B21" s="5"/>
      <c r="C21" s="31"/>
      <c r="D21" s="32"/>
      <c r="E21" s="33"/>
      <c r="F21" s="34"/>
      <c r="G21" s="35"/>
      <c r="H21" s="8"/>
    </row>
    <row r="22" spans="2:8">
      <c r="B22" s="5" t="s">
        <v>17</v>
      </c>
      <c r="C22" s="47">
        <v>22099.473249634528</v>
      </c>
      <c r="D22" s="48">
        <v>21932.03641867996</v>
      </c>
      <c r="E22" s="49">
        <v>22512.940709986098</v>
      </c>
      <c r="F22" s="50">
        <f>AVERAGE(C22:E22)</f>
        <v>22181.48345943353</v>
      </c>
      <c r="G22" s="79">
        <f>[1]StandardOutput!$E71</f>
        <v>22626.610963623225</v>
      </c>
      <c r="H22" s="9">
        <f>(G22-F22)/F22</f>
        <v>2.006752636737592E-2</v>
      </c>
    </row>
    <row r="23" spans="2:8">
      <c r="B23" s="5" t="s">
        <v>18</v>
      </c>
      <c r="C23" s="47">
        <v>32758.04204929361</v>
      </c>
      <c r="D23" s="48">
        <v>32456.284599760012</v>
      </c>
      <c r="E23" s="49">
        <v>33483.458567051603</v>
      </c>
      <c r="F23" s="50">
        <f t="shared" ref="F23:F31" si="0">AVERAGE(C23:E23)</f>
        <v>32899.261738701745</v>
      </c>
      <c r="G23" s="79">
        <f>[1]StandardOutput!$E72</f>
        <v>32830.995303340016</v>
      </c>
      <c r="H23" s="9">
        <f t="shared" ref="H23:H31" si="1">(G23-F23)/F23</f>
        <v>-2.0750142025656023E-3</v>
      </c>
    </row>
    <row r="24" spans="2:8">
      <c r="B24" s="5" t="s">
        <v>19</v>
      </c>
      <c r="C24" s="47">
        <v>277923.25526803889</v>
      </c>
      <c r="D24" s="48">
        <v>277988.33577039989</v>
      </c>
      <c r="E24" s="49">
        <v>281418.026311205</v>
      </c>
      <c r="F24" s="50">
        <f t="shared" si="0"/>
        <v>279109.87244988122</v>
      </c>
      <c r="G24" s="79">
        <f>[1]StandardOutput!$E73</f>
        <v>318519.71127711842</v>
      </c>
      <c r="H24" s="9">
        <f t="shared" si="1"/>
        <v>0.14119829757836275</v>
      </c>
    </row>
    <row r="25" spans="2:8">
      <c r="B25" s="28" t="s">
        <v>20</v>
      </c>
      <c r="C25" s="48">
        <v>35074.997771440831</v>
      </c>
      <c r="D25" s="48">
        <v>34879.109556559997</v>
      </c>
      <c r="E25" s="49">
        <v>35490.940149160997</v>
      </c>
      <c r="F25" s="50">
        <f t="shared" si="0"/>
        <v>35148.349159053942</v>
      </c>
      <c r="G25" s="79">
        <f>[1]StandardOutput!$E74</f>
        <v>39824.041814112905</v>
      </c>
      <c r="H25" s="9">
        <f t="shared" si="1"/>
        <v>0.13302737587761049</v>
      </c>
    </row>
    <row r="26" spans="2:8">
      <c r="B26" s="29" t="s">
        <v>21</v>
      </c>
      <c r="C26" s="51">
        <v>17395.58980706803</v>
      </c>
      <c r="D26" s="51">
        <v>17434.469879639986</v>
      </c>
      <c r="E26" s="51">
        <v>17552.083222721601</v>
      </c>
      <c r="F26" s="50">
        <f t="shared" si="0"/>
        <v>17460.714303143206</v>
      </c>
      <c r="G26" s="79">
        <f>[1]StandardOutput!$E75</f>
        <v>15029.091898987112</v>
      </c>
      <c r="H26" s="9">
        <f t="shared" si="1"/>
        <v>-0.13926248158807361</v>
      </c>
    </row>
    <row r="27" spans="2:8">
      <c r="B27" s="29" t="s">
        <v>22</v>
      </c>
      <c r="C27" s="51">
        <v>6028.8218451379444</v>
      </c>
      <c r="D27" s="51">
        <v>5938.990518040011</v>
      </c>
      <c r="E27" s="51">
        <v>6151.4342907445198</v>
      </c>
      <c r="F27" s="50">
        <f t="shared" si="0"/>
        <v>6039.748884640826</v>
      </c>
      <c r="G27" s="79">
        <f>[1]StandardOutput!$E76</f>
        <v>5915.943333868121</v>
      </c>
      <c r="H27" s="9">
        <f t="shared" si="1"/>
        <v>-2.0498459975305319E-2</v>
      </c>
    </row>
    <row r="28" spans="2:8">
      <c r="B28" s="29" t="s">
        <v>23</v>
      </c>
      <c r="C28" s="51">
        <v>18649</v>
      </c>
      <c r="D28" s="51">
        <v>18597.662991200075</v>
      </c>
      <c r="E28" s="51">
        <v>18873.2129286456</v>
      </c>
      <c r="F28" s="50">
        <f t="shared" si="0"/>
        <v>18706.625306615228</v>
      </c>
      <c r="G28" s="79">
        <f>[1]StandardOutput!$E77</f>
        <v>19814.195817202075</v>
      </c>
      <c r="H28" s="9">
        <f t="shared" si="1"/>
        <v>5.9207392698199655E-2</v>
      </c>
    </row>
    <row r="29" spans="2:8">
      <c r="B29" s="29" t="s">
        <v>24</v>
      </c>
      <c r="C29" s="51">
        <v>27004.105259917775</v>
      </c>
      <c r="D29" s="51">
        <v>26906.381699319954</v>
      </c>
      <c r="E29" s="51">
        <v>27392.4364851582</v>
      </c>
      <c r="F29" s="50">
        <f t="shared" si="0"/>
        <v>27100.97448146531</v>
      </c>
      <c r="G29" s="79">
        <f>[1]StandardOutput!$E78</f>
        <v>28321.627914248293</v>
      </c>
      <c r="H29" s="9">
        <f t="shared" si="1"/>
        <v>4.5040942480419038E-2</v>
      </c>
    </row>
    <row r="30" spans="2:8">
      <c r="B30" s="29" t="s">
        <v>25</v>
      </c>
      <c r="C30" s="51">
        <v>20760.343433300557</v>
      </c>
      <c r="D30" s="51">
        <v>20714.438608999975</v>
      </c>
      <c r="E30" s="51">
        <v>20986.115625499198</v>
      </c>
      <c r="F30" s="50">
        <f t="shared" si="0"/>
        <v>20820.299222599908</v>
      </c>
      <c r="G30" s="79">
        <f>[1]StandardOutput!$E79</f>
        <v>21647.166770975851</v>
      </c>
      <c r="H30" s="9">
        <f t="shared" si="1"/>
        <v>3.9714489188435856E-2</v>
      </c>
    </row>
    <row r="31" spans="2:8" ht="13.5" thickBot="1">
      <c r="B31" s="30" t="s">
        <v>26</v>
      </c>
      <c r="C31" s="53">
        <v>9192.1524566896114</v>
      </c>
      <c r="D31" s="53">
        <v>9137.1273099200153</v>
      </c>
      <c r="E31" s="53">
        <v>9314.3390690998203</v>
      </c>
      <c r="F31" s="55">
        <f t="shared" si="0"/>
        <v>9214.5396119031484</v>
      </c>
      <c r="G31" s="78">
        <f>[1]StandardOutput!$E80</f>
        <v>9855.1458322359977</v>
      </c>
      <c r="H31" s="11">
        <f t="shared" si="1"/>
        <v>6.9521240052549949E-2</v>
      </c>
    </row>
    <row r="32" spans="2:8" ht="13.5" thickTop="1"/>
  </sheetData>
  <mergeCells count="2">
    <mergeCell ref="C5:E5"/>
    <mergeCell ref="C18:E1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2"/>
  <sheetViews>
    <sheetView workbookViewId="0">
      <selection activeCell="A22" sqref="A22"/>
    </sheetView>
  </sheetViews>
  <sheetFormatPr defaultRowHeight="12.75"/>
  <cols>
    <col min="1" max="1" width="3.42578125" customWidth="1"/>
    <col min="2" max="10" width="12.7109375" customWidth="1"/>
    <col min="11" max="11" width="3.140625" customWidth="1"/>
  </cols>
  <sheetData>
    <row r="1" spans="1:10" ht="15.75">
      <c r="A1" s="1"/>
    </row>
    <row r="2" spans="1:10" ht="15.75">
      <c r="A2" s="1"/>
      <c r="B2" s="1" t="s">
        <v>0</v>
      </c>
    </row>
    <row r="3" spans="1:10" ht="15.75">
      <c r="A3" s="1"/>
      <c r="B3" s="2" t="s">
        <v>1</v>
      </c>
    </row>
    <row r="4" spans="1:10" ht="13.5" thickBot="1"/>
    <row r="5" spans="1:10" ht="13.5" thickTop="1">
      <c r="B5" s="72"/>
      <c r="C5" s="80" t="s">
        <v>29</v>
      </c>
      <c r="D5" s="81"/>
      <c r="E5" s="81"/>
      <c r="F5" s="81"/>
      <c r="G5" s="81"/>
      <c r="H5" s="86"/>
      <c r="I5" s="3"/>
      <c r="J5" s="7"/>
    </row>
    <row r="6" spans="1:10" ht="25.5">
      <c r="B6" s="28" t="s">
        <v>14</v>
      </c>
      <c r="C6" s="76" t="s">
        <v>30</v>
      </c>
      <c r="D6" s="76" t="s">
        <v>31</v>
      </c>
      <c r="E6" s="77" t="s">
        <v>32</v>
      </c>
      <c r="F6" s="77" t="s">
        <v>33</v>
      </c>
      <c r="G6" s="77" t="s">
        <v>34</v>
      </c>
      <c r="H6" s="20"/>
      <c r="I6" s="21" t="s">
        <v>11</v>
      </c>
      <c r="J6" s="22" t="s">
        <v>15</v>
      </c>
    </row>
    <row r="7" spans="1:10">
      <c r="B7" s="75"/>
      <c r="C7" s="73" t="s">
        <v>35</v>
      </c>
      <c r="D7" s="73" t="s">
        <v>35</v>
      </c>
      <c r="E7" s="74" t="s">
        <v>36</v>
      </c>
      <c r="F7" s="74" t="s">
        <v>37</v>
      </c>
      <c r="G7" s="74" t="s">
        <v>37</v>
      </c>
      <c r="H7" s="26" t="s">
        <v>12</v>
      </c>
      <c r="I7" s="24" t="s">
        <v>27</v>
      </c>
      <c r="J7" s="27" t="s">
        <v>12</v>
      </c>
    </row>
    <row r="8" spans="1:10">
      <c r="B8" s="5"/>
      <c r="C8" s="12"/>
      <c r="D8" s="13"/>
      <c r="E8" s="13"/>
      <c r="F8" s="13"/>
      <c r="G8" s="13"/>
      <c r="H8" s="16"/>
      <c r="J8" s="8"/>
    </row>
    <row r="9" spans="1:10">
      <c r="B9" s="5" t="s">
        <v>2</v>
      </c>
      <c r="C9" s="56">
        <v>2341.1999999999998</v>
      </c>
      <c r="D9" s="57">
        <v>2341.1999999999998</v>
      </c>
      <c r="E9" s="57">
        <v>2421</v>
      </c>
      <c r="F9" s="57"/>
      <c r="G9" s="57"/>
      <c r="H9" s="58">
        <f>AVERAGE(C9:G9)</f>
        <v>2367.7999999999997</v>
      </c>
      <c r="I9" s="51">
        <v>2580.0839292448945</v>
      </c>
      <c r="J9" s="60">
        <f>(I9-H9)/H9</f>
        <v>8.9654501750525736E-2</v>
      </c>
    </row>
    <row r="10" spans="1:10">
      <c r="B10" s="5" t="s">
        <v>3</v>
      </c>
      <c r="C10" s="56"/>
      <c r="D10" s="57"/>
      <c r="E10" s="57">
        <v>2092</v>
      </c>
      <c r="F10" s="57">
        <v>1973</v>
      </c>
      <c r="G10" s="57">
        <v>1973</v>
      </c>
      <c r="H10" s="58">
        <f>AVERAGE(C10:G10)</f>
        <v>2012.6666666666667</v>
      </c>
      <c r="I10" s="51">
        <v>2260.2741844527832</v>
      </c>
      <c r="J10" s="60">
        <f>(I10-H10)/H10</f>
        <v>0.12302460307359213</v>
      </c>
    </row>
    <row r="11" spans="1:10">
      <c r="B11" s="5" t="s">
        <v>4</v>
      </c>
      <c r="C11" s="56"/>
      <c r="D11" s="57">
        <v>1999</v>
      </c>
      <c r="E11" s="57">
        <v>2069</v>
      </c>
      <c r="F11" s="57"/>
      <c r="G11" s="57"/>
      <c r="H11" s="58">
        <f>AVERAGE(C11:G11)</f>
        <v>2034</v>
      </c>
      <c r="I11" s="51">
        <v>2170.1907933313887</v>
      </c>
      <c r="J11" s="60">
        <f>(I11-H11)/H11</f>
        <v>6.6957125531656198E-2</v>
      </c>
    </row>
    <row r="12" spans="1:10" ht="13.5" thickBot="1">
      <c r="B12" s="10" t="s">
        <v>28</v>
      </c>
      <c r="C12" s="61"/>
      <c r="D12" s="62">
        <v>1895.3</v>
      </c>
      <c r="E12" s="62">
        <v>1920</v>
      </c>
      <c r="F12" s="62"/>
      <c r="G12" s="62"/>
      <c r="H12" s="63">
        <f>AVERAGE(C12:G12)</f>
        <v>1907.65</v>
      </c>
      <c r="I12" s="53">
        <v>1561.1972890927805</v>
      </c>
      <c r="J12" s="64">
        <f>(I12-H12)/H12</f>
        <v>-0.18161230357100078</v>
      </c>
    </row>
    <row r="13" spans="1:10" ht="13.5" thickTop="1">
      <c r="C13" s="65"/>
      <c r="D13" s="65"/>
      <c r="E13" s="65"/>
      <c r="F13" s="65"/>
      <c r="G13" s="65"/>
      <c r="H13" s="65"/>
      <c r="I13" s="65"/>
    </row>
    <row r="14" spans="1:10">
      <c r="C14" s="65"/>
      <c r="D14" s="65"/>
      <c r="E14" s="65"/>
      <c r="F14" s="65"/>
      <c r="G14" s="65"/>
      <c r="H14" s="65"/>
      <c r="I14" s="65"/>
    </row>
    <row r="15" spans="1:10" ht="15.75">
      <c r="B15" s="1" t="s">
        <v>16</v>
      </c>
      <c r="C15" s="65"/>
      <c r="D15" s="65"/>
      <c r="E15" s="65"/>
      <c r="F15" s="65"/>
      <c r="G15" s="65"/>
      <c r="H15" s="65"/>
      <c r="I15" s="65"/>
    </row>
    <row r="16" spans="1:10">
      <c r="B16" s="2" t="s">
        <v>38</v>
      </c>
      <c r="C16" s="65"/>
      <c r="D16" s="65"/>
      <c r="E16" s="65"/>
      <c r="F16" s="65"/>
      <c r="G16" s="65"/>
      <c r="H16" s="65"/>
      <c r="I16" s="65"/>
    </row>
    <row r="17" spans="2:10" ht="13.5" thickBot="1">
      <c r="C17" s="65"/>
      <c r="D17" s="65"/>
      <c r="E17" s="65"/>
      <c r="F17" s="65"/>
      <c r="G17" s="65"/>
      <c r="H17" s="65"/>
      <c r="I17" s="65"/>
    </row>
    <row r="18" spans="2:10" ht="13.5" thickTop="1">
      <c r="B18" s="4"/>
      <c r="C18" s="80" t="s">
        <v>29</v>
      </c>
      <c r="D18" s="81"/>
      <c r="E18" s="81"/>
      <c r="F18" s="81"/>
      <c r="G18" s="82"/>
      <c r="H18" s="15"/>
      <c r="I18" s="66"/>
      <c r="J18" s="7"/>
    </row>
    <row r="19" spans="2:10" ht="25.5">
      <c r="B19" s="28" t="s">
        <v>14</v>
      </c>
      <c r="C19" s="76" t="s">
        <v>30</v>
      </c>
      <c r="D19" s="76" t="s">
        <v>31</v>
      </c>
      <c r="E19" s="77" t="s">
        <v>32</v>
      </c>
      <c r="F19" s="77" t="s">
        <v>33</v>
      </c>
      <c r="G19" s="77" t="s">
        <v>34</v>
      </c>
      <c r="H19" s="20"/>
      <c r="I19" s="67" t="s">
        <v>11</v>
      </c>
      <c r="J19" s="22" t="s">
        <v>15</v>
      </c>
    </row>
    <row r="20" spans="2:10">
      <c r="B20" s="75"/>
      <c r="C20" s="73" t="s">
        <v>35</v>
      </c>
      <c r="D20" s="73" t="s">
        <v>35</v>
      </c>
      <c r="E20" s="74" t="s">
        <v>36</v>
      </c>
      <c r="F20" s="74" t="s">
        <v>37</v>
      </c>
      <c r="G20" s="74" t="s">
        <v>37</v>
      </c>
      <c r="H20" s="26" t="s">
        <v>12</v>
      </c>
      <c r="I20" s="68" t="s">
        <v>27</v>
      </c>
      <c r="J20" s="27" t="s">
        <v>12</v>
      </c>
    </row>
    <row r="21" spans="2:10">
      <c r="B21" s="5"/>
      <c r="C21" s="69"/>
      <c r="D21" s="70"/>
      <c r="E21" s="70"/>
      <c r="F21" s="70"/>
      <c r="G21" s="70"/>
      <c r="H21" s="71"/>
      <c r="I21" s="65"/>
      <c r="J21" s="8"/>
    </row>
    <row r="22" spans="2:10">
      <c r="B22" s="5" t="s">
        <v>17</v>
      </c>
      <c r="C22" s="56">
        <v>20513</v>
      </c>
      <c r="D22" s="57">
        <v>20513</v>
      </c>
      <c r="E22" s="57">
        <v>21206</v>
      </c>
      <c r="F22" s="57"/>
      <c r="G22" s="57"/>
      <c r="H22" s="58">
        <f t="shared" ref="H22:H31" si="0">AVERAGE(C22:G22)</f>
        <v>20744</v>
      </c>
      <c r="I22" s="51">
        <v>22626.610963625182</v>
      </c>
      <c r="J22" s="60">
        <f t="shared" ref="J22:J31" si="1">(I22-H22)/H22</f>
        <v>9.0754481470554482E-2</v>
      </c>
    </row>
    <row r="23" spans="2:10">
      <c r="B23" s="5" t="s">
        <v>18</v>
      </c>
      <c r="C23" s="56"/>
      <c r="D23" s="57"/>
      <c r="E23" s="57">
        <v>30856</v>
      </c>
      <c r="F23" s="57"/>
      <c r="G23" s="57"/>
      <c r="H23" s="58">
        <f t="shared" si="0"/>
        <v>30856</v>
      </c>
      <c r="I23" s="51">
        <v>32830.995303336298</v>
      </c>
      <c r="J23" s="60">
        <f t="shared" si="1"/>
        <v>6.400684804693732E-2</v>
      </c>
    </row>
    <row r="24" spans="2:10">
      <c r="B24" s="5" t="s">
        <v>19</v>
      </c>
      <c r="C24" s="56"/>
      <c r="D24" s="57"/>
      <c r="E24" s="57">
        <v>289925</v>
      </c>
      <c r="F24" s="57"/>
      <c r="G24" s="57"/>
      <c r="H24" s="58">
        <f t="shared" si="0"/>
        <v>289925</v>
      </c>
      <c r="I24" s="51">
        <v>318519.70920391078</v>
      </c>
      <c r="J24" s="60">
        <f t="shared" si="1"/>
        <v>9.8627952759888865E-2</v>
      </c>
    </row>
    <row r="25" spans="2:10">
      <c r="B25" s="28" t="s">
        <v>20</v>
      </c>
      <c r="C25" s="57"/>
      <c r="D25" s="57">
        <v>33211</v>
      </c>
      <c r="E25" s="57">
        <v>31601</v>
      </c>
      <c r="F25" s="57"/>
      <c r="G25" s="57"/>
      <c r="H25" s="58">
        <f t="shared" si="0"/>
        <v>32406</v>
      </c>
      <c r="I25" s="48">
        <v>39824.041814113509</v>
      </c>
      <c r="J25" s="60">
        <f t="shared" si="1"/>
        <v>0.22890951719167774</v>
      </c>
    </row>
    <row r="26" spans="2:10">
      <c r="B26" s="29" t="s">
        <v>21</v>
      </c>
      <c r="C26" s="59"/>
      <c r="D26" s="59">
        <v>16607</v>
      </c>
      <c r="E26" s="59">
        <v>16817</v>
      </c>
      <c r="F26" s="59"/>
      <c r="G26" s="59"/>
      <c r="H26" s="58">
        <f t="shared" si="0"/>
        <v>16712</v>
      </c>
      <c r="I26" s="51">
        <v>15029.091898986215</v>
      </c>
      <c r="J26" s="60">
        <f t="shared" si="1"/>
        <v>-0.1007005804819163</v>
      </c>
    </row>
    <row r="27" spans="2:10">
      <c r="B27" s="29" t="s">
        <v>22</v>
      </c>
      <c r="C27" s="59"/>
      <c r="D27" s="59">
        <v>5661</v>
      </c>
      <c r="E27" s="59">
        <v>5728</v>
      </c>
      <c r="F27" s="59"/>
      <c r="G27" s="59"/>
      <c r="H27" s="58">
        <f t="shared" si="0"/>
        <v>5694.5</v>
      </c>
      <c r="I27" s="51">
        <v>5915.9433338606641</v>
      </c>
      <c r="J27" s="60">
        <f t="shared" si="1"/>
        <v>3.8887230461087732E-2</v>
      </c>
    </row>
    <row r="28" spans="2:10">
      <c r="B28" s="29" t="s">
        <v>23</v>
      </c>
      <c r="C28" s="59"/>
      <c r="D28" s="59"/>
      <c r="E28" s="59">
        <v>18330</v>
      </c>
      <c r="F28" s="59">
        <v>17285</v>
      </c>
      <c r="G28" s="59">
        <v>17285</v>
      </c>
      <c r="H28" s="58">
        <f t="shared" si="0"/>
        <v>17633.333333333332</v>
      </c>
      <c r="I28" s="51">
        <v>19814.195817201613</v>
      </c>
      <c r="J28" s="60">
        <f t="shared" si="1"/>
        <v>0.12367840173166054</v>
      </c>
    </row>
    <row r="29" spans="2:10">
      <c r="B29" s="29" t="s">
        <v>24</v>
      </c>
      <c r="C29" s="59"/>
      <c r="D29" s="59"/>
      <c r="E29" s="59">
        <v>26038</v>
      </c>
      <c r="F29" s="59">
        <v>23849</v>
      </c>
      <c r="G29" s="59">
        <v>23849</v>
      </c>
      <c r="H29" s="58">
        <f t="shared" si="0"/>
        <v>24578.666666666668</v>
      </c>
      <c r="I29" s="51">
        <v>28321.627914248416</v>
      </c>
      <c r="J29" s="60">
        <f t="shared" si="1"/>
        <v>0.15228495908030332</v>
      </c>
    </row>
    <row r="30" spans="2:10">
      <c r="B30" s="29" t="s">
        <v>25</v>
      </c>
      <c r="C30" s="59"/>
      <c r="D30" s="59"/>
      <c r="E30" s="59">
        <v>20172</v>
      </c>
      <c r="F30" s="59">
        <v>20850</v>
      </c>
      <c r="G30" s="59">
        <v>20850</v>
      </c>
      <c r="H30" s="58">
        <f t="shared" si="0"/>
        <v>20624</v>
      </c>
      <c r="I30" s="51">
        <v>21647.16677097588</v>
      </c>
      <c r="J30" s="60">
        <f t="shared" si="1"/>
        <v>4.9610491222647421E-2</v>
      </c>
    </row>
    <row r="31" spans="2:10" ht="13.5" thickBot="1">
      <c r="B31" s="30" t="s">
        <v>26</v>
      </c>
      <c r="C31" s="62"/>
      <c r="D31" s="62"/>
      <c r="E31" s="62">
        <v>8966</v>
      </c>
      <c r="F31" s="62">
        <v>8635</v>
      </c>
      <c r="G31" s="62">
        <v>8635</v>
      </c>
      <c r="H31" s="63">
        <f t="shared" si="0"/>
        <v>8745.3333333333339</v>
      </c>
      <c r="I31" s="53">
        <v>9855.1458322361705</v>
      </c>
      <c r="J31" s="64">
        <f t="shared" si="1"/>
        <v>0.12690339597150896</v>
      </c>
    </row>
    <row r="32" spans="2:10" ht="13.5" thickTop="1"/>
  </sheetData>
  <mergeCells count="2">
    <mergeCell ref="C5:H5"/>
    <mergeCell ref="C18:G1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Numerical Model XComp</vt:lpstr>
      <vt:lpstr>Whole Bldg Program XComp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dcterms:created xsi:type="dcterms:W3CDTF">2009-05-14T16:29:56Z</dcterms:created>
  <dcterms:modified xsi:type="dcterms:W3CDTF">2015-02-21T01:07:53Z</dcterms:modified>
</cp:coreProperties>
</file>