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esktop\Downloads\Version 8.2.0-Release Tests - Clean\ASHRAE140-HERS\"/>
    </mc:Choice>
  </mc:AlternateContent>
  <bookViews>
    <workbookView xWindow="14400" yWindow="-15" windowWidth="14445" windowHeight="12105" firstSheet="5" activeTab="6"/>
  </bookViews>
  <sheets>
    <sheet name="ColoradoSprings-Heating" sheetId="1" r:id="rId1"/>
    <sheet name="LasVegas-Cooling" sheetId="2" r:id="rId2"/>
    <sheet name="Tier 2-ColoradoSprings-Cooling" sheetId="3" r:id="rId3"/>
    <sheet name="ReportTable-ColoSprHeat-Tier1" sheetId="4" r:id="rId4"/>
    <sheet name="ReportTable-ColoSprHeat-Tier2 " sheetId="5" r:id="rId5"/>
    <sheet name="ReportTableLasVegasCool-Tier1" sheetId="6" r:id="rId6"/>
    <sheet name="ReportTable-ColoSprCool-Tier2" sheetId="7" r:id="rId7"/>
  </sheets>
  <externalReferences>
    <externalReference r:id="rId8"/>
  </externalReferences>
  <definedNames>
    <definedName name="_xlnm.Print_Area" localSheetId="6">'ReportTable-ColoSprCool-Tier2'!$H$1:$AB$27</definedName>
    <definedName name="_xlnm.Print_Area" localSheetId="3">'ReportTable-ColoSprHeat-Tier1'!$H$1:$BS$27</definedName>
    <definedName name="_xlnm.Print_Area" localSheetId="4">'ReportTable-ColoSprHeat-Tier2 '!$H$1:$AB$27</definedName>
    <definedName name="_xlnm.Print_Area" localSheetId="5">'ReportTableLasVegasCool-Tier1'!$H$1:$AK$27</definedName>
  </definedNames>
  <calcPr calcId="152511"/>
</workbook>
</file>

<file path=xl/sharedStrings.xml><?xml version="1.0" encoding="utf-8"?>
<sst xmlns="http://schemas.openxmlformats.org/spreadsheetml/2006/main" count="415" uniqueCount="94">
  <si>
    <t>Ref 1</t>
  </si>
  <si>
    <t>Ref 2</t>
  </si>
  <si>
    <t>Ref 3</t>
  </si>
  <si>
    <t>Case 1</t>
  </si>
  <si>
    <t>Case 2</t>
  </si>
  <si>
    <t>Delta</t>
  </si>
  <si>
    <t>Ref Max</t>
  </si>
  <si>
    <t>Ref Min</t>
  </si>
  <si>
    <t>Ref Mean</t>
  </si>
  <si>
    <t>Ref StdDev</t>
  </si>
  <si>
    <t>Ref 90% Conf Max</t>
  </si>
  <si>
    <t>Ref 90% Conf Min</t>
  </si>
  <si>
    <t>Ref Min - 4mil BTU</t>
  </si>
  <si>
    <t>Ref Max + 4 mil BTU</t>
  </si>
  <si>
    <t>Example Range Max</t>
  </si>
  <si>
    <t>Example Range Min</t>
  </si>
  <si>
    <t>BLAST</t>
  </si>
  <si>
    <t>DOE 2.1E</t>
  </si>
  <si>
    <t>SERIRES</t>
  </si>
  <si>
    <t>L100AC</t>
  </si>
  <si>
    <t>L110AC</t>
  </si>
  <si>
    <t>L120AC</t>
  </si>
  <si>
    <t>L130AC</t>
  </si>
  <si>
    <t>Passes</t>
  </si>
  <si>
    <t>L140AC</t>
  </si>
  <si>
    <t>L150AC</t>
  </si>
  <si>
    <t>L155AC</t>
  </si>
  <si>
    <t>L160AC</t>
  </si>
  <si>
    <t>L170AC</t>
  </si>
  <si>
    <t>L200AC</t>
  </si>
  <si>
    <t>L202AC</t>
  </si>
  <si>
    <t>P100AC</t>
  </si>
  <si>
    <t>P105AC</t>
  </si>
  <si>
    <t>P110AC</t>
  </si>
  <si>
    <t>P140AC</t>
  </si>
  <si>
    <t>ASHRAE 90% Confidence Eqns</t>
  </si>
  <si>
    <t>Max</t>
  </si>
  <si>
    <t>Lmax =Mean X + (2.92 * Std Dev) / (N-1)**0.5</t>
  </si>
  <si>
    <t>Lmin =Mean X - (2.92 * Std Dev) / (N-1)**0.5</t>
  </si>
  <si>
    <t>Min</t>
  </si>
  <si>
    <t>EnergyPlus</t>
  </si>
  <si>
    <t>From Standard 140 Annex B22 - Example</t>
  </si>
  <si>
    <t>L165AC</t>
  </si>
  <si>
    <t>P150AC</t>
  </si>
  <si>
    <t>L100AL</t>
  </si>
  <si>
    <t>L110AL</t>
  </si>
  <si>
    <t>L120AL</t>
  </si>
  <si>
    <t>L130AL</t>
  </si>
  <si>
    <t>L140AL</t>
  </si>
  <si>
    <t>L150AL</t>
  </si>
  <si>
    <t>L155AL</t>
  </si>
  <si>
    <t>L160AL</t>
  </si>
  <si>
    <t>L170AL</t>
  </si>
  <si>
    <t>L200AL</t>
  </si>
  <si>
    <t>L202AL</t>
  </si>
  <si>
    <t>Tier 1 Tests</t>
  </si>
  <si>
    <t>Tier 2 Tests</t>
  </si>
  <si>
    <t>HERS - Colorado Springs Heating Results</t>
  </si>
  <si>
    <t>HERS - Las Vegas Cooling Results</t>
  </si>
  <si>
    <t>TIER 2 - Colorado Springs Cooling Results</t>
  </si>
  <si>
    <t>L165AL</t>
  </si>
  <si>
    <t>Range Max</t>
  </si>
  <si>
    <t>Range Min</t>
  </si>
  <si>
    <t>L110AC
-L100AC</t>
  </si>
  <si>
    <t>L120AC
-L100AC</t>
  </si>
  <si>
    <t>L130AC
-L100AC</t>
  </si>
  <si>
    <t>L140AC
-L100AC</t>
  </si>
  <si>
    <t>L150AC
-L100AC</t>
  </si>
  <si>
    <t>L160AC
-L100AC</t>
  </si>
  <si>
    <t>L170AC
-L100AC</t>
  </si>
  <si>
    <t>L200AC
-L100AC</t>
  </si>
  <si>
    <t>L155AC
-L150AC</t>
  </si>
  <si>
    <t>L202AC
-L200AC</t>
  </si>
  <si>
    <t>Base case</t>
  </si>
  <si>
    <t>Base Case</t>
  </si>
  <si>
    <t>L165AC
-L160AC</t>
  </si>
  <si>
    <t>L105AC
-L100AC</t>
  </si>
  <si>
    <t>P105AC
-P100AC</t>
  </si>
  <si>
    <t>P110AC
-P100AC</t>
  </si>
  <si>
    <t>P140AC
-P100AC</t>
  </si>
  <si>
    <t>P150AC
-P100AC</t>
  </si>
  <si>
    <t>L110AL
-L100AL</t>
  </si>
  <si>
    <t>L155AL
-L150AL</t>
  </si>
  <si>
    <t>L200AL
-L100AL</t>
  </si>
  <si>
    <t>L202AL
-L100AL</t>
  </si>
  <si>
    <t>L165AL
-L160AL</t>
  </si>
  <si>
    <t>L302AC</t>
  </si>
  <si>
    <t>L304AC</t>
  </si>
  <si>
    <t>L302AC
-L100AC</t>
  </si>
  <si>
    <t>L302AC
-L304AC</t>
  </si>
  <si>
    <t>L322AC</t>
  </si>
  <si>
    <t>L324AC</t>
  </si>
  <si>
    <t>L322AC
-L100AC</t>
  </si>
  <si>
    <t>L322AC
-L324AC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</si>
</sst>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6" xfId="0" applyBorder="1"/>
    <xf numFmtId="2" fontId="0" fillId="0" borderId="5" xfId="0" applyNumberFormat="1" applyBorder="1"/>
    <xf numFmtId="2" fontId="0" fillId="0" borderId="0" xfId="0" applyNumberFormat="1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 wrapText="1"/>
    </xf>
    <xf numFmtId="2" fontId="0" fillId="0" borderId="0" xfId="0" applyNumberFormat="1" applyAlignment="1">
      <alignment horizontal="right"/>
    </xf>
    <xf numFmtId="0" fontId="0" fillId="0" borderId="6" xfId="0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8" xfId="0" applyBorder="1" applyAlignment="1">
      <alignment horizontal="right" vertical="top"/>
    </xf>
    <xf numFmtId="0" fontId="0" fillId="0" borderId="7" xfId="0" applyBorder="1" applyAlignment="1">
      <alignment horizontal="right" wrapText="1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rison%20of%20HERS%20Parametric%20Run%20Results%20For%20Colorado%20Springs%20and%20LasVeg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oradoSprings-Heating"/>
      <sheetName val="LasVegas-Cooling"/>
      <sheetName val="Tier 2- ColoradoSprings-Cooling"/>
      <sheetName val="Table for Report"/>
    </sheetNames>
    <sheetDataSet>
      <sheetData sheetId="0"/>
      <sheetData sheetId="1"/>
      <sheetData sheetId="2"/>
      <sheetData sheetId="3">
        <row r="10">
          <cell r="C10">
            <v>49.796834964801477</v>
          </cell>
        </row>
        <row r="11">
          <cell r="C11">
            <v>75.174084468027118</v>
          </cell>
        </row>
        <row r="12">
          <cell r="C12">
            <v>40.787892406432356</v>
          </cell>
        </row>
        <row r="13">
          <cell r="C13">
            <v>40.545135750870514</v>
          </cell>
        </row>
        <row r="14">
          <cell r="C14">
            <v>46.80430414757609</v>
          </cell>
        </row>
        <row r="15">
          <cell r="C15">
            <v>43.604530723290871</v>
          </cell>
        </row>
        <row r="16">
          <cell r="C16">
            <v>45.352202283702404</v>
          </cell>
        </row>
        <row r="17">
          <cell r="C17">
            <v>50.733055872836744</v>
          </cell>
        </row>
        <row r="18">
          <cell r="C18">
            <v>60.541113566975589</v>
          </cell>
        </row>
        <row r="19">
          <cell r="C19">
            <v>122.15609439453291</v>
          </cell>
        </row>
        <row r="20">
          <cell r="C20">
            <v>129.20150596010873</v>
          </cell>
        </row>
        <row r="21">
          <cell r="C21">
            <v>47.296569449831068</v>
          </cell>
        </row>
        <row r="22">
          <cell r="C22">
            <v>39.413598560016929</v>
          </cell>
        </row>
        <row r="23">
          <cell r="C23">
            <v>94.247587825123546</v>
          </cell>
        </row>
        <row r="24">
          <cell r="C24">
            <v>88.32097303619534</v>
          </cell>
        </row>
        <row r="35">
          <cell r="C35">
            <v>54.106095210875225</v>
          </cell>
        </row>
        <row r="36">
          <cell r="C36">
            <v>11.29459361856396</v>
          </cell>
        </row>
        <row r="37">
          <cell r="C37">
            <v>13.499738337526251</v>
          </cell>
        </row>
        <row r="38">
          <cell r="C38">
            <v>25.672939489402935</v>
          </cell>
        </row>
        <row r="39">
          <cell r="C39">
            <v>32.647597739219648</v>
          </cell>
        </row>
        <row r="40">
          <cell r="C40">
            <v>23.076876373284922</v>
          </cell>
        </row>
        <row r="53">
          <cell r="C53">
            <v>48.853133371879679</v>
          </cell>
        </row>
        <row r="54">
          <cell r="C54">
            <v>51.88795502045835</v>
          </cell>
        </row>
        <row r="55">
          <cell r="C55">
            <v>47.960708978778896</v>
          </cell>
        </row>
        <row r="56">
          <cell r="C56">
            <v>35.928103716966184</v>
          </cell>
        </row>
        <row r="57">
          <cell r="C57">
            <v>22.862887761477584</v>
          </cell>
        </row>
        <row r="58">
          <cell r="C58">
            <v>64.32937756306778</v>
          </cell>
        </row>
        <row r="59">
          <cell r="C59">
            <v>48.840382769438115</v>
          </cell>
        </row>
        <row r="60">
          <cell r="C60">
            <v>57.903941032674716</v>
          </cell>
        </row>
        <row r="61">
          <cell r="C61">
            <v>39.714103276722</v>
          </cell>
        </row>
        <row r="62">
          <cell r="C62">
            <v>60.573780565082266</v>
          </cell>
        </row>
        <row r="63">
          <cell r="C63">
            <v>49.423361311427094</v>
          </cell>
        </row>
        <row r="77">
          <cell r="C77">
            <v>48.321569482444829</v>
          </cell>
        </row>
        <row r="78">
          <cell r="C78">
            <v>17.709994774389749</v>
          </cell>
        </row>
        <row r="79">
          <cell r="C79">
            <v>11.193032671084586</v>
          </cell>
        </row>
        <row r="80">
          <cell r="C80">
            <v>25.452863392149858</v>
          </cell>
        </row>
        <row r="81">
          <cell r="C81">
            <v>1.6092574936680253</v>
          </cell>
        </row>
        <row r="82">
          <cell r="C82">
            <v>11.521523711784592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1"/>
  <sheetViews>
    <sheetView workbookViewId="0">
      <selection activeCell="A23" sqref="A23"/>
    </sheetView>
  </sheetViews>
  <sheetFormatPr defaultRowHeight="15" x14ac:dyDescent="0.25"/>
  <cols>
    <col min="2" max="2" width="18.140625" customWidth="1"/>
    <col min="8" max="8" width="19" customWidth="1"/>
  </cols>
  <sheetData>
    <row r="1" spans="1:63" ht="21" x14ac:dyDescent="0.35">
      <c r="A1" s="3" t="s">
        <v>57</v>
      </c>
    </row>
    <row r="2" spans="1:63" ht="21" x14ac:dyDescent="0.35">
      <c r="A2" s="3"/>
    </row>
    <row r="3" spans="1:63" ht="21" x14ac:dyDescent="0.35">
      <c r="H3" s="3" t="s">
        <v>55</v>
      </c>
    </row>
    <row r="4" spans="1:63" x14ac:dyDescent="0.25">
      <c r="B4" t="s">
        <v>41</v>
      </c>
    </row>
    <row r="5" spans="1:63" s="2" customFormat="1" x14ac:dyDescent="0.25">
      <c r="C5" s="2" t="s">
        <v>3</v>
      </c>
      <c r="D5" s="2" t="s">
        <v>4</v>
      </c>
      <c r="E5" s="2" t="s">
        <v>5</v>
      </c>
      <c r="I5" s="2" t="s">
        <v>19</v>
      </c>
      <c r="J5" s="2" t="s">
        <v>20</v>
      </c>
      <c r="K5" s="2" t="s">
        <v>5</v>
      </c>
      <c r="M5" s="2" t="s">
        <v>19</v>
      </c>
      <c r="N5" s="2" t="s">
        <v>21</v>
      </c>
      <c r="O5" s="2" t="s">
        <v>5</v>
      </c>
      <c r="Q5" s="2" t="s">
        <v>19</v>
      </c>
      <c r="R5" s="2" t="s">
        <v>22</v>
      </c>
      <c r="S5" s="2" t="s">
        <v>5</v>
      </c>
      <c r="U5" s="2" t="s">
        <v>19</v>
      </c>
      <c r="V5" s="2" t="s">
        <v>24</v>
      </c>
      <c r="W5" s="2" t="s">
        <v>5</v>
      </c>
      <c r="Y5" s="2" t="s">
        <v>19</v>
      </c>
      <c r="Z5" s="2" t="s">
        <v>25</v>
      </c>
      <c r="AA5" s="2" t="s">
        <v>5</v>
      </c>
      <c r="AC5" s="2" t="s">
        <v>25</v>
      </c>
      <c r="AD5" s="2" t="s">
        <v>26</v>
      </c>
      <c r="AE5" s="2" t="s">
        <v>5</v>
      </c>
      <c r="AG5" s="2" t="s">
        <v>19</v>
      </c>
      <c r="AH5" s="2" t="s">
        <v>27</v>
      </c>
      <c r="AI5" s="2" t="s">
        <v>5</v>
      </c>
      <c r="AK5" s="2" t="s">
        <v>19</v>
      </c>
      <c r="AL5" s="2" t="s">
        <v>28</v>
      </c>
      <c r="AM5" s="2" t="s">
        <v>5</v>
      </c>
      <c r="AO5" s="2" t="s">
        <v>19</v>
      </c>
      <c r="AP5" s="2" t="s">
        <v>29</v>
      </c>
      <c r="AQ5" s="2" t="s">
        <v>5</v>
      </c>
      <c r="AS5" s="2" t="s">
        <v>29</v>
      </c>
      <c r="AT5" s="2" t="s">
        <v>30</v>
      </c>
      <c r="AU5" s="2" t="s">
        <v>5</v>
      </c>
      <c r="AW5" s="2" t="s">
        <v>19</v>
      </c>
      <c r="AX5" s="2" t="s">
        <v>86</v>
      </c>
      <c r="AY5" s="2" t="s">
        <v>5</v>
      </c>
      <c r="BA5" s="2" t="s">
        <v>87</v>
      </c>
      <c r="BB5" s="2" t="s">
        <v>86</v>
      </c>
      <c r="BC5" s="2" t="s">
        <v>5</v>
      </c>
      <c r="BE5" s="2" t="s">
        <v>19</v>
      </c>
      <c r="BF5" s="2" t="s">
        <v>90</v>
      </c>
      <c r="BG5" s="2" t="s">
        <v>5</v>
      </c>
      <c r="BI5" s="2" t="s">
        <v>91</v>
      </c>
      <c r="BJ5" s="2" t="s">
        <v>90</v>
      </c>
      <c r="BK5" s="2" t="s">
        <v>5</v>
      </c>
    </row>
    <row r="6" spans="1:63" x14ac:dyDescent="0.25">
      <c r="B6" t="s">
        <v>0</v>
      </c>
      <c r="C6" s="1">
        <v>73</v>
      </c>
      <c r="D6" s="1">
        <v>46</v>
      </c>
      <c r="E6" s="1">
        <f>C6-D6</f>
        <v>27</v>
      </c>
      <c r="H6" t="s">
        <v>16</v>
      </c>
      <c r="I6">
        <v>61.94</v>
      </c>
      <c r="J6">
        <v>85.95</v>
      </c>
      <c r="K6">
        <f>J6-I6</f>
        <v>24.010000000000005</v>
      </c>
      <c r="M6">
        <v>61.94</v>
      </c>
      <c r="N6">
        <v>50.27</v>
      </c>
      <c r="O6">
        <f>N6-M6</f>
        <v>-11.669999999999995</v>
      </c>
      <c r="Q6">
        <v>61.94</v>
      </c>
      <c r="R6">
        <v>46.35</v>
      </c>
      <c r="S6">
        <f>R6-Q6</f>
        <v>-15.589999999999996</v>
      </c>
      <c r="U6">
        <v>61.94</v>
      </c>
      <c r="V6">
        <v>49.15</v>
      </c>
      <c r="W6">
        <f>V6-U6</f>
        <v>-12.79</v>
      </c>
      <c r="Y6">
        <v>61.94</v>
      </c>
      <c r="Z6">
        <v>54.93</v>
      </c>
      <c r="AA6">
        <f>Z6-Y6</f>
        <v>-7.009999999999998</v>
      </c>
      <c r="AC6">
        <v>54.93</v>
      </c>
      <c r="AD6">
        <v>57.39</v>
      </c>
      <c r="AE6" s="1">
        <f>AD6-AC6</f>
        <v>2.4600000000000009</v>
      </c>
      <c r="AG6">
        <v>61.94</v>
      </c>
      <c r="AH6">
        <v>62.9</v>
      </c>
      <c r="AI6" s="1">
        <f>AH6-AG6</f>
        <v>0.96000000000000085</v>
      </c>
      <c r="AK6">
        <v>61.94</v>
      </c>
      <c r="AL6">
        <f>73.06</f>
        <v>73.06</v>
      </c>
      <c r="AM6" s="1">
        <f>AL6-AK6</f>
        <v>11.120000000000005</v>
      </c>
      <c r="AO6">
        <v>61.94</v>
      </c>
      <c r="AP6">
        <v>133.97</v>
      </c>
      <c r="AQ6" s="1">
        <f>AP6-AO6</f>
        <v>72.03</v>
      </c>
      <c r="AS6">
        <v>133.97</v>
      </c>
      <c r="AT6">
        <v>137.47</v>
      </c>
      <c r="AU6" s="1">
        <f>AT6-AS6</f>
        <v>3.5</v>
      </c>
      <c r="AW6">
        <v>61.94</v>
      </c>
      <c r="AX6">
        <v>70.5</v>
      </c>
      <c r="AY6" s="1">
        <f>AX6-AW6</f>
        <v>8.5600000000000023</v>
      </c>
      <c r="BA6">
        <v>60.05</v>
      </c>
      <c r="BB6">
        <v>70.5</v>
      </c>
      <c r="BC6" s="1">
        <f>BB6-BA6</f>
        <v>10.450000000000003</v>
      </c>
      <c r="BE6">
        <v>61.94</v>
      </c>
      <c r="BF6">
        <v>91.65</v>
      </c>
      <c r="BG6" s="1">
        <f>BF6-BE6</f>
        <v>29.710000000000008</v>
      </c>
      <c r="BI6">
        <v>64.91</v>
      </c>
      <c r="BJ6">
        <v>91.65</v>
      </c>
      <c r="BK6" s="1">
        <f>BJ6-BI6</f>
        <v>26.740000000000009</v>
      </c>
    </row>
    <row r="7" spans="1:63" x14ac:dyDescent="0.25">
      <c r="B7" t="s">
        <v>1</v>
      </c>
      <c r="C7" s="1">
        <v>70</v>
      </c>
      <c r="D7" s="1">
        <v>45</v>
      </c>
      <c r="E7" s="1">
        <f>C7-D7</f>
        <v>25</v>
      </c>
      <c r="H7" t="s">
        <v>17</v>
      </c>
      <c r="I7" s="1">
        <v>58</v>
      </c>
      <c r="J7">
        <v>81.39</v>
      </c>
      <c r="K7">
        <f>J7-I7</f>
        <v>23.39</v>
      </c>
      <c r="M7" s="1">
        <v>58</v>
      </c>
      <c r="N7">
        <v>45.1</v>
      </c>
      <c r="O7">
        <f>N7-M7</f>
        <v>-12.899999999999999</v>
      </c>
      <c r="Q7" s="1">
        <v>58</v>
      </c>
      <c r="R7">
        <v>45.84</v>
      </c>
      <c r="S7">
        <f>R7-Q7</f>
        <v>-12.159999999999997</v>
      </c>
      <c r="U7" s="1">
        <v>58</v>
      </c>
      <c r="V7">
        <v>47.25</v>
      </c>
      <c r="W7">
        <f>V7-U7</f>
        <v>-10.75</v>
      </c>
      <c r="Y7" s="1">
        <v>58</v>
      </c>
      <c r="Z7">
        <v>49.48</v>
      </c>
      <c r="AA7">
        <f>Z7-Y7</f>
        <v>-8.5200000000000031</v>
      </c>
      <c r="AC7">
        <v>49.48</v>
      </c>
      <c r="AD7" s="1">
        <v>52.3</v>
      </c>
      <c r="AE7" s="1">
        <f>AD7-AC7</f>
        <v>2.8200000000000003</v>
      </c>
      <c r="AG7" s="1">
        <v>58</v>
      </c>
      <c r="AH7" s="1">
        <v>58.29</v>
      </c>
      <c r="AI7" s="1">
        <f>AH7-AG7</f>
        <v>0.28999999999999915</v>
      </c>
      <c r="AK7" s="1">
        <v>58</v>
      </c>
      <c r="AL7" s="1">
        <v>71.650000000000006</v>
      </c>
      <c r="AM7" s="1">
        <f>AL7-AK7</f>
        <v>13.650000000000006</v>
      </c>
      <c r="AO7" s="1">
        <v>58</v>
      </c>
      <c r="AP7" s="1">
        <v>136.12</v>
      </c>
      <c r="AQ7" s="1">
        <f>AP7-AO7</f>
        <v>78.12</v>
      </c>
      <c r="AS7" s="1">
        <v>136.12</v>
      </c>
      <c r="AT7" s="1">
        <v>142.06</v>
      </c>
      <c r="AU7" s="1">
        <f>AT7-AS7</f>
        <v>5.9399999999999977</v>
      </c>
      <c r="AW7" s="1">
        <v>58</v>
      </c>
      <c r="AX7" s="1">
        <v>67.44</v>
      </c>
      <c r="AY7" s="1">
        <f>AX7-AW7</f>
        <v>9.4399999999999977</v>
      </c>
      <c r="BA7" s="1">
        <v>56.64</v>
      </c>
      <c r="BB7" s="1">
        <v>67.44</v>
      </c>
      <c r="BC7" s="1">
        <f>BB7-BA7</f>
        <v>10.799999999999997</v>
      </c>
      <c r="BE7" s="1">
        <v>58</v>
      </c>
      <c r="BF7" s="1">
        <v>88.26</v>
      </c>
      <c r="BG7" s="1">
        <f>BF7-BE7</f>
        <v>30.260000000000005</v>
      </c>
      <c r="BI7" s="1">
        <v>61.11</v>
      </c>
      <c r="BJ7" s="1">
        <v>88.26</v>
      </c>
      <c r="BK7" s="1">
        <f>BJ7-BI7</f>
        <v>27.150000000000006</v>
      </c>
    </row>
    <row r="8" spans="1:63" x14ac:dyDescent="0.25">
      <c r="B8" t="s">
        <v>2</v>
      </c>
      <c r="C8" s="1">
        <v>82</v>
      </c>
      <c r="D8" s="1">
        <v>50</v>
      </c>
      <c r="E8" s="1">
        <f>C8-D8</f>
        <v>32</v>
      </c>
      <c r="H8" t="s">
        <v>18</v>
      </c>
      <c r="I8">
        <v>72.39</v>
      </c>
      <c r="J8">
        <v>96.53</v>
      </c>
      <c r="K8">
        <f>J8-I8</f>
        <v>24.14</v>
      </c>
      <c r="M8">
        <v>72.39</v>
      </c>
      <c r="N8">
        <v>57.82</v>
      </c>
      <c r="O8">
        <f>N8-M8</f>
        <v>-14.57</v>
      </c>
      <c r="Q8">
        <v>72.39</v>
      </c>
      <c r="R8">
        <v>49.98</v>
      </c>
      <c r="S8">
        <f>R8-Q8</f>
        <v>-22.410000000000004</v>
      </c>
      <c r="U8">
        <v>72.39</v>
      </c>
      <c r="V8">
        <v>52.48</v>
      </c>
      <c r="W8">
        <f>V8-U8</f>
        <v>-19.910000000000004</v>
      </c>
      <c r="Y8">
        <v>72.39</v>
      </c>
      <c r="Z8">
        <v>64.03</v>
      </c>
      <c r="AA8">
        <f>Z8-Y8</f>
        <v>-8.36</v>
      </c>
      <c r="AC8">
        <v>64.03</v>
      </c>
      <c r="AD8" s="1">
        <v>66.900000000000006</v>
      </c>
      <c r="AE8" s="1">
        <f>AD8-AC8</f>
        <v>2.8700000000000045</v>
      </c>
      <c r="AG8">
        <v>72.39</v>
      </c>
      <c r="AH8">
        <v>73.510000000000005</v>
      </c>
      <c r="AI8" s="1">
        <f>AH8-AG8</f>
        <v>1.1200000000000045</v>
      </c>
      <c r="AK8">
        <v>72.39</v>
      </c>
      <c r="AL8">
        <v>85.46</v>
      </c>
      <c r="AM8" s="1">
        <f>AL8-AK8</f>
        <v>13.069999999999993</v>
      </c>
      <c r="AO8">
        <v>72.39</v>
      </c>
      <c r="AP8">
        <v>168.34</v>
      </c>
      <c r="AQ8" s="1">
        <f>AP8-AO8</f>
        <v>95.95</v>
      </c>
      <c r="AS8">
        <v>168.34</v>
      </c>
      <c r="AT8">
        <v>172.55</v>
      </c>
      <c r="AU8" s="1">
        <f>AT8-AS8</f>
        <v>4.210000000000008</v>
      </c>
      <c r="AW8">
        <v>72.39</v>
      </c>
      <c r="AX8">
        <v>82.92</v>
      </c>
      <c r="AY8" s="1">
        <f>AX8-AW8</f>
        <v>10.530000000000001</v>
      </c>
      <c r="BA8">
        <v>69.16</v>
      </c>
      <c r="BB8">
        <v>82.92</v>
      </c>
      <c r="BC8" s="1">
        <f>BB8-BA8</f>
        <v>13.760000000000005</v>
      </c>
      <c r="BE8">
        <v>72.39</v>
      </c>
      <c r="BF8">
        <v>105.94</v>
      </c>
      <c r="BG8" s="1">
        <f>BF8-BE8</f>
        <v>33.549999999999997</v>
      </c>
      <c r="BI8">
        <v>72.58</v>
      </c>
      <c r="BJ8">
        <v>105.94</v>
      </c>
      <c r="BK8" s="1">
        <f>BJ8-BI8</f>
        <v>33.36</v>
      </c>
    </row>
    <row r="9" spans="1:63" x14ac:dyDescent="0.25">
      <c r="AE9" s="1"/>
      <c r="AI9" s="1"/>
      <c r="AM9" s="1"/>
      <c r="AQ9" s="1"/>
      <c r="AU9" s="1"/>
      <c r="AY9" s="1"/>
      <c r="BC9" s="1"/>
      <c r="BG9" s="1"/>
      <c r="BK9" s="1"/>
    </row>
    <row r="10" spans="1:63" x14ac:dyDescent="0.25">
      <c r="B10" t="s">
        <v>6</v>
      </c>
      <c r="C10" s="1">
        <f>MAX(C6:C8)</f>
        <v>82</v>
      </c>
      <c r="D10" s="1">
        <f>MAX(D6:D8)</f>
        <v>50</v>
      </c>
      <c r="E10" s="1">
        <f>MAX(E6:E8)</f>
        <v>32</v>
      </c>
      <c r="F10" s="1"/>
      <c r="H10" t="s">
        <v>6</v>
      </c>
      <c r="I10" s="1">
        <f>MAX(I6:I8)</f>
        <v>72.39</v>
      </c>
      <c r="J10" s="1">
        <f>MAX(J6:J8)</f>
        <v>96.53</v>
      </c>
      <c r="K10" s="1">
        <f>MAX(K6:K8)</f>
        <v>24.14</v>
      </c>
      <c r="M10" s="1">
        <f>MAX(M6:M8)</f>
        <v>72.39</v>
      </c>
      <c r="N10" s="1">
        <f>MAX(N6:N8)</f>
        <v>57.82</v>
      </c>
      <c r="O10" s="1">
        <f>MAX(O6:O8)</f>
        <v>-11.669999999999995</v>
      </c>
      <c r="Q10" s="1">
        <f>MAX(Q6:Q8)</f>
        <v>72.39</v>
      </c>
      <c r="R10" s="1">
        <f>MAX(R6:R8)</f>
        <v>49.98</v>
      </c>
      <c r="S10" s="1">
        <f>MAX(S6:S8)</f>
        <v>-12.159999999999997</v>
      </c>
      <c r="U10" s="1">
        <f>MAX(U6:U8)</f>
        <v>72.39</v>
      </c>
      <c r="V10" s="1">
        <f>MAX(V6:V8)</f>
        <v>52.48</v>
      </c>
      <c r="W10" s="1">
        <f>MAX(W6:W8)</f>
        <v>-10.75</v>
      </c>
      <c r="Y10" s="1">
        <f>MAX(Y6:Y8)</f>
        <v>72.39</v>
      </c>
      <c r="Z10" s="1">
        <f>MAX(Z6:Z8)</f>
        <v>64.03</v>
      </c>
      <c r="AA10" s="1">
        <f>MAX(AA6:AA8)</f>
        <v>-7.009999999999998</v>
      </c>
      <c r="AC10" s="1">
        <f>MAX(AC6:AC8)</f>
        <v>64.03</v>
      </c>
      <c r="AD10" s="1">
        <f>MAX(AD6:AD8)</f>
        <v>66.900000000000006</v>
      </c>
      <c r="AE10" s="1">
        <f>MAX(AE6:AE8)</f>
        <v>2.8700000000000045</v>
      </c>
      <c r="AG10" s="1">
        <f>MAX(AG6:AG8)</f>
        <v>72.39</v>
      </c>
      <c r="AH10" s="1">
        <f>MAX(AH6:AH8)</f>
        <v>73.510000000000005</v>
      </c>
      <c r="AI10" s="1">
        <f>MAX(AI6:AI8)</f>
        <v>1.1200000000000045</v>
      </c>
      <c r="AK10" s="1">
        <f>MAX(AK6:AK8)</f>
        <v>72.39</v>
      </c>
      <c r="AL10" s="1">
        <f>MAX(AL6:AL8)</f>
        <v>85.46</v>
      </c>
      <c r="AM10" s="1">
        <f>MAX(AM6:AM8)</f>
        <v>13.650000000000006</v>
      </c>
      <c r="AO10" s="1">
        <f>MAX(AO6:AO8)</f>
        <v>72.39</v>
      </c>
      <c r="AP10" s="1">
        <f>MAX(AP6:AP8)</f>
        <v>168.34</v>
      </c>
      <c r="AQ10" s="1">
        <f>MAX(AQ6:AQ8)</f>
        <v>95.95</v>
      </c>
      <c r="AS10" s="1">
        <f>MAX(AS6:AS8)</f>
        <v>168.34</v>
      </c>
      <c r="AT10" s="1">
        <f>MAX(AT6:AT8)</f>
        <v>172.55</v>
      </c>
      <c r="AU10" s="1">
        <f>MAX(AU6:AU8)</f>
        <v>5.9399999999999977</v>
      </c>
      <c r="AW10" s="1">
        <f>MAX(AW6:AW8)</f>
        <v>72.39</v>
      </c>
      <c r="AX10" s="1">
        <f>MAX(AX6:AX8)</f>
        <v>82.92</v>
      </c>
      <c r="AY10" s="1">
        <f>MAX(AY6:AY8)</f>
        <v>10.530000000000001</v>
      </c>
      <c r="BA10" s="1">
        <f>MAX(BA6:BA8)</f>
        <v>69.16</v>
      </c>
      <c r="BB10" s="1">
        <f>MAX(BB6:BB8)</f>
        <v>82.92</v>
      </c>
      <c r="BC10" s="1">
        <f>MAX(BC6:BC8)</f>
        <v>13.760000000000005</v>
      </c>
      <c r="BE10" s="1">
        <f>MAX(BE6:BE8)</f>
        <v>72.39</v>
      </c>
      <c r="BF10" s="1">
        <f>MAX(BF6:BF8)</f>
        <v>105.94</v>
      </c>
      <c r="BG10" s="1">
        <f>MAX(BG6:BG8)</f>
        <v>33.549999999999997</v>
      </c>
      <c r="BI10" s="1">
        <f>MAX(BI6:BI8)</f>
        <v>72.58</v>
      </c>
      <c r="BJ10" s="1">
        <f>MAX(BJ6:BJ8)</f>
        <v>105.94</v>
      </c>
      <c r="BK10" s="1">
        <f>MAX(BK6:BK8)</f>
        <v>33.36</v>
      </c>
    </row>
    <row r="11" spans="1:63" x14ac:dyDescent="0.25">
      <c r="B11" t="s">
        <v>7</v>
      </c>
      <c r="C11" s="1">
        <f>MIN(C6:C8)</f>
        <v>70</v>
      </c>
      <c r="D11" s="1">
        <f>MIN(D6:D8)</f>
        <v>45</v>
      </c>
      <c r="E11" s="1">
        <f>MIN(E6:E8)</f>
        <v>25</v>
      </c>
      <c r="F11" s="1"/>
      <c r="H11" t="s">
        <v>7</v>
      </c>
      <c r="I11" s="1">
        <f>MIN(I6:I8)</f>
        <v>58</v>
      </c>
      <c r="J11" s="1">
        <f>MIN(J6:J8)</f>
        <v>81.39</v>
      </c>
      <c r="K11" s="1">
        <f>MIN(K6:K8)</f>
        <v>23.39</v>
      </c>
      <c r="M11" s="1">
        <f>MIN(M6:M8)</f>
        <v>58</v>
      </c>
      <c r="N11" s="1">
        <f>MIN(N6:N8)</f>
        <v>45.1</v>
      </c>
      <c r="O11" s="1">
        <f>MIN(O6:O8)</f>
        <v>-14.57</v>
      </c>
      <c r="Q11" s="1">
        <f>MIN(Q6:Q8)</f>
        <v>58</v>
      </c>
      <c r="R11" s="1">
        <f>MIN(R6:R8)</f>
        <v>45.84</v>
      </c>
      <c r="S11" s="1">
        <f>MIN(S6:S8)</f>
        <v>-22.410000000000004</v>
      </c>
      <c r="U11" s="1">
        <f>MIN(U6:U8)</f>
        <v>58</v>
      </c>
      <c r="V11" s="1">
        <f>MIN(V6:V8)</f>
        <v>47.25</v>
      </c>
      <c r="W11" s="1">
        <f>MIN(W6:W8)</f>
        <v>-19.910000000000004</v>
      </c>
      <c r="Y11" s="1">
        <f>MIN(Y6:Y8)</f>
        <v>58</v>
      </c>
      <c r="Z11" s="1">
        <f>MIN(Z6:Z8)</f>
        <v>49.48</v>
      </c>
      <c r="AA11" s="1">
        <f>MIN(AA6:AA8)</f>
        <v>-8.5200000000000031</v>
      </c>
      <c r="AC11" s="1">
        <f>MIN(AC6:AC8)</f>
        <v>49.48</v>
      </c>
      <c r="AD11" s="1">
        <f>MIN(AD6:AD8)</f>
        <v>52.3</v>
      </c>
      <c r="AE11" s="1">
        <f>MIN(AE6:AE8)</f>
        <v>2.4600000000000009</v>
      </c>
      <c r="AG11" s="1">
        <f>MIN(AG6:AG8)</f>
        <v>58</v>
      </c>
      <c r="AH11" s="1">
        <f>MIN(AH6:AH8)</f>
        <v>58.29</v>
      </c>
      <c r="AI11" s="1">
        <f>MIN(AI6:AI8)</f>
        <v>0.28999999999999915</v>
      </c>
      <c r="AK11" s="1">
        <f>MIN(AK6:AK8)</f>
        <v>58</v>
      </c>
      <c r="AL11" s="1">
        <f>MIN(AL6:AL8)</f>
        <v>71.650000000000006</v>
      </c>
      <c r="AM11" s="1">
        <f>MIN(AM6:AM8)</f>
        <v>11.120000000000005</v>
      </c>
      <c r="AO11" s="1">
        <f>MIN(AO6:AO8)</f>
        <v>58</v>
      </c>
      <c r="AP11" s="1">
        <f>MIN(AP6:AP8)</f>
        <v>133.97</v>
      </c>
      <c r="AQ11" s="1">
        <f>MIN(AQ6:AQ8)</f>
        <v>72.03</v>
      </c>
      <c r="AS11" s="1">
        <f>MIN(AS6:AS8)</f>
        <v>133.97</v>
      </c>
      <c r="AT11" s="1">
        <f>MIN(AT6:AT8)</f>
        <v>137.47</v>
      </c>
      <c r="AU11" s="1">
        <f>MIN(AU6:AU8)</f>
        <v>3.5</v>
      </c>
      <c r="AW11" s="1">
        <f>MIN(AW6:AW8)</f>
        <v>58</v>
      </c>
      <c r="AX11" s="1">
        <f>MIN(AX6:AX8)</f>
        <v>67.44</v>
      </c>
      <c r="AY11" s="1">
        <f>MIN(AY6:AY8)</f>
        <v>8.5600000000000023</v>
      </c>
      <c r="BA11" s="1">
        <f>MIN(BA6:BA8)</f>
        <v>56.64</v>
      </c>
      <c r="BB11" s="1">
        <f>MIN(BB6:BB8)</f>
        <v>67.44</v>
      </c>
      <c r="BC11" s="1">
        <f>MIN(BC6:BC8)</f>
        <v>10.450000000000003</v>
      </c>
      <c r="BE11" s="1">
        <f>MIN(BE6:BE8)</f>
        <v>58</v>
      </c>
      <c r="BF11" s="1">
        <f>MIN(BF6:BF8)</f>
        <v>88.26</v>
      </c>
      <c r="BG11" s="1">
        <f>MIN(BG6:BG8)</f>
        <v>29.710000000000008</v>
      </c>
      <c r="BI11" s="1">
        <f>MIN(BI6:BI8)</f>
        <v>61.11</v>
      </c>
      <c r="BJ11" s="1">
        <f>MIN(BJ6:BJ8)</f>
        <v>88.26</v>
      </c>
      <c r="BK11" s="1">
        <f>MIN(BK6:BK8)</f>
        <v>26.740000000000009</v>
      </c>
    </row>
    <row r="12" spans="1:63" x14ac:dyDescent="0.25">
      <c r="B12" t="s">
        <v>8</v>
      </c>
      <c r="C12" s="1">
        <f>AVERAGE(C6:C8)</f>
        <v>75</v>
      </c>
      <c r="D12" s="1">
        <f>AVERAGE(D6:D8)</f>
        <v>47</v>
      </c>
      <c r="E12" s="1">
        <f>AVERAGE(E6:E8)</f>
        <v>28</v>
      </c>
      <c r="F12" s="1"/>
      <c r="H12" t="s">
        <v>8</v>
      </c>
      <c r="I12" s="1">
        <f>AVERAGE(I6:I8)</f>
        <v>64.11</v>
      </c>
      <c r="J12" s="1">
        <f>AVERAGE(J6:J8)</f>
        <v>87.956666666666663</v>
      </c>
      <c r="K12" s="1">
        <f>AVERAGE(K6:K8)</f>
        <v>23.846666666666668</v>
      </c>
      <c r="M12" s="1">
        <f>AVERAGE(M6:M8)</f>
        <v>64.11</v>
      </c>
      <c r="N12" s="1">
        <f>AVERAGE(N6:N8)</f>
        <v>51.063333333333333</v>
      </c>
      <c r="O12" s="1">
        <f>AVERAGE(O6:O8)</f>
        <v>-13.046666666666665</v>
      </c>
      <c r="Q12" s="1">
        <f>AVERAGE(Q6:Q8)</f>
        <v>64.11</v>
      </c>
      <c r="R12" s="1">
        <f>AVERAGE(R6:R8)</f>
        <v>47.389999999999993</v>
      </c>
      <c r="S12" s="1">
        <f>AVERAGE(S6:S8)</f>
        <v>-16.72</v>
      </c>
      <c r="T12" s="1"/>
      <c r="U12" s="1">
        <f>AVERAGE(U6:U8)</f>
        <v>64.11</v>
      </c>
      <c r="V12" s="1">
        <f>AVERAGE(V6:V8)</f>
        <v>49.626666666666665</v>
      </c>
      <c r="W12" s="1">
        <f>AVERAGE(W6:W8)</f>
        <v>-14.483333333333334</v>
      </c>
      <c r="Y12" s="1">
        <f>AVERAGE(Y6:Y8)</f>
        <v>64.11</v>
      </c>
      <c r="Z12" s="1">
        <f>AVERAGE(Z6:Z8)</f>
        <v>56.146666666666668</v>
      </c>
      <c r="AA12" s="1">
        <f>AVERAGE(AA6:AA8)</f>
        <v>-7.9633333333333338</v>
      </c>
      <c r="AC12" s="1">
        <f>AVERAGE(AC6:AC8)</f>
        <v>56.146666666666668</v>
      </c>
      <c r="AD12" s="1">
        <f>AVERAGE(AD6:AD8)</f>
        <v>58.863333333333337</v>
      </c>
      <c r="AE12" s="1">
        <f>AVERAGE(AE6:AE8)</f>
        <v>2.7166666666666686</v>
      </c>
      <c r="AG12" s="1">
        <f>AVERAGE(AG6:AG8)</f>
        <v>64.11</v>
      </c>
      <c r="AH12" s="1">
        <f>AVERAGE(AH6:AH8)</f>
        <v>64.899999999999991</v>
      </c>
      <c r="AI12" s="1">
        <f>AVERAGE(AI6:AI8)</f>
        <v>0.79000000000000148</v>
      </c>
      <c r="AK12" s="1">
        <f>AVERAGE(AK6:AK8)</f>
        <v>64.11</v>
      </c>
      <c r="AL12" s="1">
        <f>AVERAGE(AL6:AL8)</f>
        <v>76.723333333333343</v>
      </c>
      <c r="AM12" s="1">
        <f>AVERAGE(AM6:AM8)</f>
        <v>12.613333333333335</v>
      </c>
      <c r="AO12" s="1">
        <f>AVERAGE(AO6:AO8)</f>
        <v>64.11</v>
      </c>
      <c r="AP12" s="1">
        <f>AVERAGE(AP6:AP8)</f>
        <v>146.14333333333335</v>
      </c>
      <c r="AQ12" s="1">
        <f>AVERAGE(AQ6:AQ8)</f>
        <v>82.033333333333346</v>
      </c>
      <c r="AS12" s="1">
        <f>AVERAGE(AS6:AS8)</f>
        <v>146.14333333333335</v>
      </c>
      <c r="AT12" s="1">
        <f>AVERAGE(AT6:AT8)</f>
        <v>150.69333333333333</v>
      </c>
      <c r="AU12" s="1">
        <f>AVERAGE(AU6:AU8)</f>
        <v>4.5500000000000016</v>
      </c>
      <c r="AW12" s="1">
        <f>AVERAGE(AW6:AW8)</f>
        <v>64.11</v>
      </c>
      <c r="AX12" s="1">
        <f>AVERAGE(AX6:AX8)</f>
        <v>73.62</v>
      </c>
      <c r="AY12" s="1">
        <f>AVERAGE(AY6:AY8)</f>
        <v>9.51</v>
      </c>
      <c r="BA12" s="1">
        <f>AVERAGE(BA6:BA8)</f>
        <v>61.949999999999996</v>
      </c>
      <c r="BB12" s="1">
        <f>AVERAGE(BB6:BB8)</f>
        <v>73.62</v>
      </c>
      <c r="BC12" s="1">
        <f>AVERAGE(BC6:BC8)</f>
        <v>11.670000000000002</v>
      </c>
      <c r="BE12" s="1">
        <f>AVERAGE(BE6:BE8)</f>
        <v>64.11</v>
      </c>
      <c r="BF12" s="1">
        <f>AVERAGE(BF6:BF8)</f>
        <v>95.283333333333346</v>
      </c>
      <c r="BG12" s="1">
        <f>AVERAGE(BG6:BG8)</f>
        <v>31.173333333333336</v>
      </c>
      <c r="BI12" s="1">
        <f>AVERAGE(BI6:BI8)</f>
        <v>66.2</v>
      </c>
      <c r="BJ12" s="1">
        <f>AVERAGE(BJ6:BJ8)</f>
        <v>95.283333333333346</v>
      </c>
      <c r="BK12" s="1">
        <f>AVERAGE(BK6:BK8)</f>
        <v>29.083333333333339</v>
      </c>
    </row>
    <row r="14" spans="1:63" x14ac:dyDescent="0.25">
      <c r="B14" t="s">
        <v>9</v>
      </c>
      <c r="C14" s="1">
        <f>STDEV(C6:C8)</f>
        <v>6.2449979983983983</v>
      </c>
      <c r="D14" s="1">
        <f>STDEV(D6:D8)</f>
        <v>2.6457513110645907</v>
      </c>
      <c r="E14" s="1">
        <f>STDEV(E6:E8)</f>
        <v>3.6055512754639891</v>
      </c>
      <c r="F14" s="1"/>
      <c r="H14" t="s">
        <v>9</v>
      </c>
      <c r="I14" s="1">
        <f>STDEV(I6:I8)</f>
        <v>7.4363768059452182</v>
      </c>
      <c r="J14" s="1">
        <f>STDEV(J6:J8)</f>
        <v>7.7669127285771236</v>
      </c>
      <c r="K14" s="1">
        <f>STDEV(K6:K8)</f>
        <v>0.40079088479322239</v>
      </c>
      <c r="M14" s="1">
        <f>STDEV(M6:M8)</f>
        <v>7.4363768059452182</v>
      </c>
      <c r="N14" s="1">
        <f>STDEV(N6:N8)</f>
        <v>6.3970019019329181</v>
      </c>
      <c r="O14" s="1">
        <f>STDEV(O6:O8)</f>
        <v>1.4555525869350585</v>
      </c>
      <c r="Q14" s="1">
        <f>STDEV(Q6:Q8)</f>
        <v>7.4363768059452182</v>
      </c>
      <c r="R14" s="1">
        <f>STDEV(R6:R8)</f>
        <v>2.2574543184746809</v>
      </c>
      <c r="S14" s="1">
        <f>STDEV(S6:S8)</f>
        <v>5.2175952315219041</v>
      </c>
      <c r="T14" s="1"/>
      <c r="U14" s="1">
        <f>STDEV(U6:U8)</f>
        <v>7.4363768059452182</v>
      </c>
      <c r="V14" s="1">
        <f>STDEV(V6:V8)</f>
        <v>2.647382354956179</v>
      </c>
      <c r="W14" s="1">
        <f>STDEV(W6:W8)</f>
        <v>4.8090470296445842</v>
      </c>
      <c r="Y14" s="1">
        <f>STDEV(Y6:Y8)</f>
        <v>7.4363768059452182</v>
      </c>
      <c r="Z14" s="1">
        <f>STDEV(Z6:Z8)</f>
        <v>7.3509069735192103</v>
      </c>
      <c r="AA14" s="1">
        <f>STDEV(AA6:AA8)</f>
        <v>0.8294777473406606</v>
      </c>
      <c r="AC14" s="1">
        <f>STDEV(AC6:AC8)</f>
        <v>7.3509069735192103</v>
      </c>
      <c r="AD14" s="1">
        <f>STDEV(AD6:AD8)</f>
        <v>7.4106702350957008</v>
      </c>
      <c r="AE14" s="1">
        <f>STDEV(AE6:AE8)</f>
        <v>0.22368132093076937</v>
      </c>
      <c r="AG14" s="1">
        <f>STDEV(AG6:AG8)</f>
        <v>7.4363768059452182</v>
      </c>
      <c r="AH14" s="1">
        <f>STDEV(AH6:AH8)</f>
        <v>7.804620426388464</v>
      </c>
      <c r="AI14" s="1">
        <f>STDEV(AI6:AI8)</f>
        <v>0.44034077712608216</v>
      </c>
      <c r="AK14" s="1">
        <f>STDEV(AK6:AK8)</f>
        <v>7.4363768059452182</v>
      </c>
      <c r="AL14" s="1">
        <f>STDEV(AL6:AL8)</f>
        <v>7.5989494887999642</v>
      </c>
      <c r="AM14" s="1">
        <f>STDEV(AM6:AM8)</f>
        <v>1.3253804485253768</v>
      </c>
      <c r="AO14" s="1">
        <f>STDEV(AO6:AO8)</f>
        <v>7.4363768059452182</v>
      </c>
      <c r="AP14" s="1">
        <f>STDEV(AP6:AP8)</f>
        <v>19.252912333808744</v>
      </c>
      <c r="AQ14" s="1">
        <f>STDEV(AQ6:AQ8)</f>
        <v>12.430898331710807</v>
      </c>
      <c r="AS14" s="1">
        <f>STDEV(AS6:AS8)</f>
        <v>19.252912333808744</v>
      </c>
      <c r="AT14" s="1">
        <f>STDEV(AT6:AT8)</f>
        <v>19.067050986802805</v>
      </c>
      <c r="AU14" s="1">
        <f>STDEV(AU6:AU8)</f>
        <v>1.25502988012238</v>
      </c>
      <c r="AW14" s="1">
        <f>STDEV(AW6:AW8)</f>
        <v>7.4363768059452182</v>
      </c>
      <c r="AX14" s="1">
        <f>STDEV(AX6:AX8)</f>
        <v>8.1980729442961184</v>
      </c>
      <c r="AY14" s="1">
        <f>STDEV(AY6:AY8)</f>
        <v>0.98686371906155268</v>
      </c>
      <c r="BA14" s="1">
        <f>STDEV(BA6:BA8)</f>
        <v>6.4726424279423913</v>
      </c>
      <c r="BB14" s="1">
        <f>STDEV(BB6:BB8)</f>
        <v>8.1980729442961184</v>
      </c>
      <c r="BC14" s="1">
        <f>STDEV(BC6:BC8)</f>
        <v>1.8184333916863809</v>
      </c>
      <c r="BE14" s="1">
        <f>STDEV(BE6:BE8)</f>
        <v>7.4363768059452182</v>
      </c>
      <c r="BF14" s="1">
        <f>STDEV(BF6:BF8)</f>
        <v>9.3833060982434784</v>
      </c>
      <c r="BG14" s="1">
        <f>STDEV(BG6:BG8)</f>
        <v>2.0765436025601076</v>
      </c>
      <c r="BI14" s="1">
        <f>STDEV(BI6:BI8)</f>
        <v>5.8427989867870682</v>
      </c>
      <c r="BJ14" s="1">
        <f>STDEV(BJ6:BJ8)</f>
        <v>9.3833060982434784</v>
      </c>
      <c r="BK14" s="1">
        <f>STDEV(BK6:BK8)</f>
        <v>3.7093710158641673</v>
      </c>
    </row>
    <row r="15" spans="1:63" x14ac:dyDescent="0.25">
      <c r="B15" t="s">
        <v>10</v>
      </c>
      <c r="C15" s="1">
        <f>C12+(2.92*C14)/(2^0.5)</f>
        <v>87.894370864838663</v>
      </c>
      <c r="D15" s="1">
        <f>D12+(2.92*D14)/(2^0.5)</f>
        <v>52.462819784689955</v>
      </c>
      <c r="E15" s="1">
        <f>E12+(2.92*E14)/(2^0.5)</f>
        <v>35.444568489845466</v>
      </c>
      <c r="F15" s="1"/>
      <c r="H15" t="s">
        <v>10</v>
      </c>
      <c r="I15" s="1">
        <f>I12+(2.92*I14)/(2^0.5)</f>
        <v>79.464272403471284</v>
      </c>
      <c r="J15" s="1">
        <f>J12+(2.92*J14)/(2^0.5)</f>
        <v>103.99341371170877</v>
      </c>
      <c r="K15" s="1">
        <f>K12+(2.92*K14)/(2^0.5)</f>
        <v>24.674200367893796</v>
      </c>
      <c r="M15" s="1">
        <f>M12+(2.92*M14)/(2^0.5)</f>
        <v>79.464272403471284</v>
      </c>
      <c r="N15" s="1">
        <f>N12+(2.92*N14)/(2^0.5)</f>
        <v>64.271554531763755</v>
      </c>
      <c r="O15" s="1">
        <f>O12+(2.92*O14)/(2^0.5)</f>
        <v>-10.041311841248092</v>
      </c>
      <c r="Q15" s="1">
        <f>Q12+(2.92*Q14)/(2^0.5)</f>
        <v>79.464272403471284</v>
      </c>
      <c r="R15" s="1">
        <f>R12+(2.92*R14)/(2^0.5)</f>
        <v>52.051082869891914</v>
      </c>
      <c r="S15" s="1">
        <f>S12+(2.92*S14)/(2^0.5)</f>
        <v>-5.9469608484884606</v>
      </c>
      <c r="T15" s="1"/>
      <c r="U15" s="1">
        <f>U12+(2.92*U14)/(2^0.5)</f>
        <v>79.464272403471284</v>
      </c>
      <c r="V15" s="1">
        <f>V12+(2.92*V14)/(2^0.5)</f>
        <v>55.092854152169394</v>
      </c>
      <c r="W15" s="1">
        <f>W12+(2.92*W14)/(2^0.5)</f>
        <v>-4.5538448174697432</v>
      </c>
      <c r="Y15" s="1">
        <f>Y12+(2.92*Y14)/(2^0.5)</f>
        <v>79.464272403471284</v>
      </c>
      <c r="Z15" s="1">
        <f>Z12+(2.92*Z14)/(2^0.5)</f>
        <v>71.324465079699664</v>
      </c>
      <c r="AA15" s="1">
        <f>AA12+(2.92*AA14)/(2^0.5)</f>
        <v>-6.2506676605685989</v>
      </c>
      <c r="AC15" s="1">
        <f>AC12+(2.92*AC14)/(2^0.5)</f>
        <v>71.324465079699664</v>
      </c>
      <c r="AD15" s="1">
        <f>AD12+(2.92*AD14)/(2^0.5)</f>
        <v>74.164528048343882</v>
      </c>
      <c r="AE15" s="1">
        <f>AE12+(2.92*AE14)/(2^0.5)</f>
        <v>3.1785130769230099</v>
      </c>
      <c r="AG15" s="1">
        <f>AG12+(2.92*AG14)/(2^0.5)</f>
        <v>79.464272403471284</v>
      </c>
      <c r="AH15" s="1">
        <f>AH12+(2.92*AH14)/(2^0.5)</f>
        <v>81.01460408201207</v>
      </c>
      <c r="AI15" s="1">
        <f>AI12+(2.92*AI14)/(2^0.5)</f>
        <v>1.6991944126533176</v>
      </c>
      <c r="AK15" s="1">
        <f>AK12+(2.92*AK14)/(2^0.5)</f>
        <v>79.464272403471284</v>
      </c>
      <c r="AL15" s="1">
        <f>AL12+(2.92*AL14)/(2^0.5)</f>
        <v>92.413277976532896</v>
      </c>
      <c r="AM15" s="1">
        <f>AM12+(2.92*AM14)/(2^0.5)</f>
        <v>15.349915001522071</v>
      </c>
      <c r="AO15" s="1">
        <f>AO12+(2.92*AO14)/(2^0.5)</f>
        <v>79.464272403471284</v>
      </c>
      <c r="AP15" s="1">
        <f>AP12+(2.92*AP14)/(2^0.5)</f>
        <v>185.89581875030609</v>
      </c>
      <c r="AQ15" s="1">
        <f>AQ12+(2.92*AQ14)/(2^0.5)</f>
        <v>107.70005305258564</v>
      </c>
      <c r="AS15" s="1">
        <f>AS12+(2.92*AS14)/(2^0.5)</f>
        <v>185.89581875030609</v>
      </c>
      <c r="AT15" s="1">
        <f>AT12+(2.92*AT14)/(2^0.5)</f>
        <v>190.06206119932725</v>
      </c>
      <c r="AU15" s="1">
        <f>AU12+(2.92*AU14)/(2^0.5)</f>
        <v>7.1413252053727234</v>
      </c>
      <c r="AW15" s="1">
        <f>AW12+(2.92*AW14)/(2^0.5)</f>
        <v>79.464272403471284</v>
      </c>
      <c r="AX15" s="1">
        <f>AX12+(2.92*AX14)/(2^0.5)</f>
        <v>90.54698587699535</v>
      </c>
      <c r="AY15" s="1">
        <f>AY12+(2.92*AY14)/(2^0.5)</f>
        <v>11.547628641337766</v>
      </c>
      <c r="BA15" s="1">
        <f>BA12+(2.92*BA14)/(2^0.5)</f>
        <v>75.314400110741957</v>
      </c>
      <c r="BB15" s="1">
        <f>BB12+(2.92*BB14)/(2^0.5)</f>
        <v>90.54698587699535</v>
      </c>
      <c r="BC15" s="1">
        <f>BC12+(2.92*BC14)/(2^0.5)</f>
        <v>15.424613620600681</v>
      </c>
      <c r="BE15" s="1">
        <f>BE12+(2.92*BE14)/(2^0.5)</f>
        <v>79.464272403471284</v>
      </c>
      <c r="BF15" s="1">
        <f>BF12+(2.92*BF14)/(2^0.5)</f>
        <v>114.65753149962313</v>
      </c>
      <c r="BG15" s="1">
        <f>BG12+(2.92*BG14)/(2^0.5)</f>
        <v>35.460880476708738</v>
      </c>
      <c r="BI15" s="1">
        <f>BI12+(2.92*BI14)/(2^0.5)</f>
        <v>78.263929731227719</v>
      </c>
      <c r="BJ15" s="1">
        <f>BJ12+(2.92*BJ14)/(2^0.5)</f>
        <v>114.65753149962313</v>
      </c>
      <c r="BK15" s="1">
        <f>BK12+(2.92*BK14)/(2^0.5)</f>
        <v>36.742263819156143</v>
      </c>
    </row>
    <row r="16" spans="1:63" x14ac:dyDescent="0.25">
      <c r="B16" t="s">
        <v>11</v>
      </c>
      <c r="C16" s="1">
        <f>C12-(2.92*C14)/(2^0.5)</f>
        <v>62.105629135161344</v>
      </c>
      <c r="D16" s="1">
        <f>D12-(2.92*D14)/(2^0.5)</f>
        <v>41.537180215310045</v>
      </c>
      <c r="E16" s="1">
        <f>E12-(2.92*E14)/(2^0.5)</f>
        <v>20.555431510154534</v>
      </c>
      <c r="F16" s="1"/>
      <c r="H16" t="s">
        <v>11</v>
      </c>
      <c r="I16" s="1">
        <f>I12-(2.92*I14)/(2^0.5)</f>
        <v>48.755727596528708</v>
      </c>
      <c r="J16" s="1">
        <f>J12-(2.92*J14)/(2^0.5)</f>
        <v>71.919919621624558</v>
      </c>
      <c r="K16" s="1">
        <f>K12-(2.92*K14)/(2^0.5)</f>
        <v>23.019132965439539</v>
      </c>
      <c r="M16" s="1">
        <f>M12-(2.92*M14)/(2^0.5)</f>
        <v>48.755727596528708</v>
      </c>
      <c r="N16" s="1">
        <f>N12-(2.92*N14)/(2^0.5)</f>
        <v>37.85511213490291</v>
      </c>
      <c r="O16" s="1">
        <f>O12-(2.92*O14)/(2^0.5)</f>
        <v>-16.052021492085238</v>
      </c>
      <c r="Q16" s="1">
        <f>Q12-(2.92*Q14)/(2^0.5)</f>
        <v>48.755727596528708</v>
      </c>
      <c r="R16" s="1">
        <f>R12-(2.92*R14)/(2^0.5)</f>
        <v>42.728917130108073</v>
      </c>
      <c r="S16" s="1">
        <f>S12-(2.92*S14)/(2^0.5)</f>
        <v>-27.493039151511539</v>
      </c>
      <c r="T16" s="1"/>
      <c r="U16" s="1">
        <f>U12-(2.92*U14)/(2^0.5)</f>
        <v>48.755727596528708</v>
      </c>
      <c r="V16" s="1">
        <f>V12-(2.92*V14)/(2^0.5)</f>
        <v>44.160479181163936</v>
      </c>
      <c r="W16" s="1">
        <f>W12-(2.92*W14)/(2^0.5)</f>
        <v>-24.412821849196924</v>
      </c>
      <c r="Y16" s="1">
        <f>Y12-(2.92*Y14)/(2^0.5)</f>
        <v>48.755727596528708</v>
      </c>
      <c r="Z16" s="1">
        <f>Z12-(2.92*Z14)/(2^0.5)</f>
        <v>40.96886825363368</v>
      </c>
      <c r="AA16" s="1">
        <f>AA12-(2.92*AA14)/(2^0.5)</f>
        <v>-9.6759990060980687</v>
      </c>
      <c r="AC16" s="1">
        <f>AC12-(2.92*AC14)/(2^0.5)</f>
        <v>40.96886825363368</v>
      </c>
      <c r="AD16" s="1">
        <f>AD12-(2.92*AD14)/(2^0.5)</f>
        <v>43.562138618322784</v>
      </c>
      <c r="AE16" s="1">
        <f>AE12-(2.92*AE14)/(2^0.5)</f>
        <v>2.2548202564103272</v>
      </c>
      <c r="AG16" s="1">
        <f>AG12-(2.92*AG14)/(2^0.5)</f>
        <v>48.755727596528708</v>
      </c>
      <c r="AH16" s="1">
        <f>AH12-(2.92*AH14)/(2^0.5)</f>
        <v>48.785395917987913</v>
      </c>
      <c r="AI16" s="1">
        <f>AI12-(2.92*AI14)/(2^0.5)</f>
        <v>-0.11919441265331454</v>
      </c>
      <c r="AK16" s="1">
        <f>AK12-(2.92*AK14)/(2^0.5)</f>
        <v>48.755727596528708</v>
      </c>
      <c r="AL16" s="1">
        <f>AL12-(2.92*AL14)/(2^0.5)</f>
        <v>61.033388690133791</v>
      </c>
      <c r="AM16" s="1">
        <f>AM12-(2.92*AM14)/(2^0.5)</f>
        <v>9.8767516651445995</v>
      </c>
      <c r="AO16" s="1">
        <f>AO12-(2.92*AO14)/(2^0.5)</f>
        <v>48.755727596528708</v>
      </c>
      <c r="AP16" s="1">
        <f>AP12-(2.92*AP14)/(2^0.5)</f>
        <v>106.3908479163606</v>
      </c>
      <c r="AQ16" s="1">
        <f>AQ12-(2.92*AQ14)/(2^0.5)</f>
        <v>56.366613614081047</v>
      </c>
      <c r="AS16" s="1">
        <f>AS12-(2.92*AS14)/(2^0.5)</f>
        <v>106.3908479163606</v>
      </c>
      <c r="AT16" s="1">
        <f>AT12-(2.92*AT14)/(2^0.5)</f>
        <v>111.32460546733941</v>
      </c>
      <c r="AU16" s="1">
        <f>AU12-(2.92*AU14)/(2^0.5)</f>
        <v>1.9586747946272793</v>
      </c>
      <c r="AW16" s="1">
        <f>AW12-(2.92*AW14)/(2^0.5)</f>
        <v>48.755727596528708</v>
      </c>
      <c r="AX16" s="1">
        <f>AX12-(2.92*AX14)/(2^0.5)</f>
        <v>56.693014123004659</v>
      </c>
      <c r="AY16" s="1">
        <f>AY12-(2.92*AY14)/(2^0.5)</f>
        <v>7.4723713586622322</v>
      </c>
      <c r="BA16" s="1">
        <f>BA12-(2.92*BA14)/(2^0.5)</f>
        <v>48.585599889258035</v>
      </c>
      <c r="BB16" s="1">
        <f>BB12-(2.92*BB14)/(2^0.5)</f>
        <v>56.693014123004659</v>
      </c>
      <c r="BC16" s="1">
        <f>BC12-(2.92*BC14)/(2^0.5)</f>
        <v>7.9153863793993224</v>
      </c>
      <c r="BE16" s="1">
        <f>BE12-(2.92*BE14)/(2^0.5)</f>
        <v>48.755727596528708</v>
      </c>
      <c r="BF16" s="1">
        <f>BF12-(2.92*BF14)/(2^0.5)</f>
        <v>75.909135167043559</v>
      </c>
      <c r="BG16" s="1">
        <f>BG12-(2.92*BG14)/(2^0.5)</f>
        <v>26.885786189957933</v>
      </c>
      <c r="BI16" s="1">
        <f>BI12-(2.92*BI14)/(2^0.5)</f>
        <v>54.136070268772286</v>
      </c>
      <c r="BJ16" s="1">
        <f>BJ12-(2.92*BJ14)/(2^0.5)</f>
        <v>75.909135167043559</v>
      </c>
      <c r="BK16" s="1">
        <f>BK12-(2.92*BK14)/(2^0.5)</f>
        <v>21.424402847510535</v>
      </c>
    </row>
    <row r="17" spans="2:63" x14ac:dyDescent="0.25">
      <c r="B17" t="s">
        <v>13</v>
      </c>
      <c r="C17" s="1">
        <f>C10+4</f>
        <v>86</v>
      </c>
      <c r="D17" s="1">
        <f>D10+4</f>
        <v>54</v>
      </c>
      <c r="E17" s="1">
        <f>E10+4</f>
        <v>36</v>
      </c>
      <c r="F17" s="1"/>
      <c r="H17" t="s">
        <v>13</v>
      </c>
      <c r="I17" s="1">
        <f>I10+4</f>
        <v>76.39</v>
      </c>
      <c r="J17" s="1">
        <f>J10+4</f>
        <v>100.53</v>
      </c>
      <c r="K17" s="1">
        <f>K10+4</f>
        <v>28.14</v>
      </c>
      <c r="M17" s="1">
        <f>M10+4</f>
        <v>76.39</v>
      </c>
      <c r="N17" s="1">
        <f>N10+4</f>
        <v>61.82</v>
      </c>
      <c r="O17" s="1">
        <f>O10+4</f>
        <v>-7.6699999999999946</v>
      </c>
      <c r="Q17" s="1">
        <f>Q10+4</f>
        <v>76.39</v>
      </c>
      <c r="R17" s="1">
        <f>R10+4</f>
        <v>53.98</v>
      </c>
      <c r="S17" s="1">
        <f>S10+4</f>
        <v>-8.1599999999999966</v>
      </c>
      <c r="T17" s="1"/>
      <c r="U17" s="1">
        <f>U10+4</f>
        <v>76.39</v>
      </c>
      <c r="V17" s="1">
        <f>V10+4</f>
        <v>56.48</v>
      </c>
      <c r="W17" s="1">
        <f>W10+4</f>
        <v>-6.75</v>
      </c>
      <c r="Y17" s="1">
        <f>Y10+4</f>
        <v>76.39</v>
      </c>
      <c r="Z17" s="1">
        <f>Z10+4</f>
        <v>68.03</v>
      </c>
      <c r="AA17" s="1">
        <f>AA10+4</f>
        <v>-3.009999999999998</v>
      </c>
      <c r="AC17" s="1">
        <f>AC10+4</f>
        <v>68.03</v>
      </c>
      <c r="AD17" s="1">
        <f>AD10+4</f>
        <v>70.900000000000006</v>
      </c>
      <c r="AE17" s="1">
        <f>AE10+4</f>
        <v>6.8700000000000045</v>
      </c>
      <c r="AG17" s="1">
        <f>AG10+4</f>
        <v>76.39</v>
      </c>
      <c r="AH17" s="1">
        <f>AH10+4</f>
        <v>77.510000000000005</v>
      </c>
      <c r="AI17" s="1">
        <f>AI10+4</f>
        <v>5.1200000000000045</v>
      </c>
      <c r="AK17" s="1">
        <f>AK10+4</f>
        <v>76.39</v>
      </c>
      <c r="AL17" s="1">
        <f>AL10+4</f>
        <v>89.46</v>
      </c>
      <c r="AM17" s="1">
        <f>AM10+4</f>
        <v>17.650000000000006</v>
      </c>
      <c r="AO17" s="1">
        <f>AO10+4</f>
        <v>76.39</v>
      </c>
      <c r="AP17" s="1">
        <f>AP10+4</f>
        <v>172.34</v>
      </c>
      <c r="AQ17" s="1">
        <f>AQ10+4</f>
        <v>99.95</v>
      </c>
      <c r="AS17" s="1">
        <f>AS10+4</f>
        <v>172.34</v>
      </c>
      <c r="AT17" s="1">
        <f>AT10+4</f>
        <v>176.55</v>
      </c>
      <c r="AU17" s="1">
        <f>AU10+4</f>
        <v>9.9399999999999977</v>
      </c>
      <c r="AW17" s="1">
        <f>AW10+4</f>
        <v>76.39</v>
      </c>
      <c r="AX17" s="1">
        <f>AX10+4</f>
        <v>86.92</v>
      </c>
      <c r="AY17" s="1">
        <f>AY10+4</f>
        <v>14.530000000000001</v>
      </c>
      <c r="BA17" s="1">
        <f>BA10+4</f>
        <v>73.16</v>
      </c>
      <c r="BB17" s="1">
        <f>BB10+4</f>
        <v>86.92</v>
      </c>
      <c r="BC17" s="1">
        <f>BC10+4</f>
        <v>17.760000000000005</v>
      </c>
      <c r="BE17" s="1">
        <f>BE10+4</f>
        <v>76.39</v>
      </c>
      <c r="BF17" s="1">
        <f>BF10+4</f>
        <v>109.94</v>
      </c>
      <c r="BG17" s="1">
        <f>BG10+4</f>
        <v>37.549999999999997</v>
      </c>
      <c r="BI17" s="1">
        <f>BI10+4</f>
        <v>76.58</v>
      </c>
      <c r="BJ17" s="1">
        <f>BJ10+4</f>
        <v>109.94</v>
      </c>
      <c r="BK17" s="1">
        <f>BK10+4</f>
        <v>37.36</v>
      </c>
    </row>
    <row r="18" spans="2:63" x14ac:dyDescent="0.25">
      <c r="B18" t="s">
        <v>12</v>
      </c>
      <c r="C18" s="1">
        <f>C11-4</f>
        <v>66</v>
      </c>
      <c r="D18" s="1">
        <f>D11-4</f>
        <v>41</v>
      </c>
      <c r="E18" s="1">
        <f>E11-4</f>
        <v>21</v>
      </c>
      <c r="F18" s="1"/>
      <c r="H18" t="s">
        <v>12</v>
      </c>
      <c r="I18" s="1">
        <f>I11-4</f>
        <v>54</v>
      </c>
      <c r="J18" s="1">
        <f>J11-4</f>
        <v>77.39</v>
      </c>
      <c r="K18" s="1">
        <f>K11-4</f>
        <v>19.39</v>
      </c>
      <c r="M18" s="1">
        <f>M11-4</f>
        <v>54</v>
      </c>
      <c r="N18" s="1">
        <f>N11-4</f>
        <v>41.1</v>
      </c>
      <c r="O18" s="1">
        <f>O11-4</f>
        <v>-18.57</v>
      </c>
      <c r="Q18" s="1">
        <f>Q11-4</f>
        <v>54</v>
      </c>
      <c r="R18" s="1">
        <f>R11-4</f>
        <v>41.84</v>
      </c>
      <c r="S18" s="1">
        <f>S11-4</f>
        <v>-26.410000000000004</v>
      </c>
      <c r="T18" s="1"/>
      <c r="U18" s="1">
        <f>U11-4</f>
        <v>54</v>
      </c>
      <c r="V18" s="1">
        <f>V11-4</f>
        <v>43.25</v>
      </c>
      <c r="W18" s="1">
        <f>W11-4</f>
        <v>-23.910000000000004</v>
      </c>
      <c r="Y18" s="1">
        <f>Y11-4</f>
        <v>54</v>
      </c>
      <c r="Z18" s="1">
        <f>Z11-4</f>
        <v>45.48</v>
      </c>
      <c r="AA18" s="1">
        <f>AA11-4</f>
        <v>-12.520000000000003</v>
      </c>
      <c r="AC18" s="1">
        <f>AC11-4</f>
        <v>45.48</v>
      </c>
      <c r="AD18" s="1">
        <f>AD11-4</f>
        <v>48.3</v>
      </c>
      <c r="AE18" s="1">
        <f>AE11-4</f>
        <v>-1.5399999999999991</v>
      </c>
      <c r="AG18" s="1">
        <f>AG11-4</f>
        <v>54</v>
      </c>
      <c r="AH18" s="1">
        <f>AH11-4</f>
        <v>54.29</v>
      </c>
      <c r="AI18" s="1">
        <f>AI11-4</f>
        <v>-3.7100000000000009</v>
      </c>
      <c r="AK18" s="1">
        <f>AK11-4</f>
        <v>54</v>
      </c>
      <c r="AL18" s="1">
        <f>AL11-4</f>
        <v>67.650000000000006</v>
      </c>
      <c r="AM18" s="1">
        <f>AM11-4</f>
        <v>7.1200000000000045</v>
      </c>
      <c r="AO18" s="1">
        <f>AO11-4</f>
        <v>54</v>
      </c>
      <c r="AP18" s="1">
        <f>AP11-4</f>
        <v>129.97</v>
      </c>
      <c r="AQ18" s="1">
        <f>AQ11-4</f>
        <v>68.03</v>
      </c>
      <c r="AS18" s="1">
        <f>AS11-4</f>
        <v>129.97</v>
      </c>
      <c r="AT18" s="1">
        <f>AT11-4</f>
        <v>133.47</v>
      </c>
      <c r="AU18" s="1">
        <f>AU11-4</f>
        <v>-0.5</v>
      </c>
      <c r="AW18" s="1">
        <f>AW11-4</f>
        <v>54</v>
      </c>
      <c r="AX18" s="1">
        <f>AX11-4</f>
        <v>63.44</v>
      </c>
      <c r="AY18" s="1">
        <f>AY11-4</f>
        <v>4.5600000000000023</v>
      </c>
      <c r="BA18" s="1">
        <f>BA11-4</f>
        <v>52.64</v>
      </c>
      <c r="BB18" s="1">
        <f>BB11-4</f>
        <v>63.44</v>
      </c>
      <c r="BC18" s="1">
        <f>BC11-4</f>
        <v>6.4500000000000028</v>
      </c>
      <c r="BE18" s="1">
        <f>BE11-4</f>
        <v>54</v>
      </c>
      <c r="BF18" s="1">
        <f>BF11-4</f>
        <v>84.26</v>
      </c>
      <c r="BG18" s="1">
        <f>BG11-4</f>
        <v>25.710000000000008</v>
      </c>
      <c r="BI18" s="1">
        <f>BI11-4</f>
        <v>57.11</v>
      </c>
      <c r="BJ18" s="1">
        <f>BJ11-4</f>
        <v>84.26</v>
      </c>
      <c r="BK18" s="1">
        <f>BK11-4</f>
        <v>22.740000000000009</v>
      </c>
    </row>
    <row r="20" spans="2:63" x14ac:dyDescent="0.25">
      <c r="B20" t="s">
        <v>14</v>
      </c>
      <c r="C20" s="1">
        <f>MAX(C15,C17)</f>
        <v>87.894370864838663</v>
      </c>
      <c r="D20" s="1">
        <f>MAX(D15,D17)</f>
        <v>54</v>
      </c>
      <c r="E20" s="1">
        <f>MAX(E15,E17)</f>
        <v>36</v>
      </c>
      <c r="F20" s="1"/>
      <c r="H20" t="s">
        <v>61</v>
      </c>
      <c r="I20" s="1">
        <f>MAX(I15,I17)</f>
        <v>79.464272403471284</v>
      </c>
      <c r="J20" s="1">
        <f>MAX(J15,J17)</f>
        <v>103.99341371170877</v>
      </c>
      <c r="K20" s="1">
        <f>MAX(K15,K17)</f>
        <v>28.14</v>
      </c>
      <c r="M20" s="1">
        <f>MAX(M15,M17)</f>
        <v>79.464272403471284</v>
      </c>
      <c r="N20" s="1">
        <f>MAX(N15,N17)</f>
        <v>64.271554531763755</v>
      </c>
      <c r="O20" s="1">
        <f>MAX(O15,O17)</f>
        <v>-7.6699999999999946</v>
      </c>
      <c r="Q20" s="1">
        <f>MAX(Q15,Q17)</f>
        <v>79.464272403471284</v>
      </c>
      <c r="R20" s="1">
        <f>MAX(R15,R17)</f>
        <v>53.98</v>
      </c>
      <c r="S20" s="1">
        <f>MAX(S15,S17)</f>
        <v>-5.9469608484884606</v>
      </c>
      <c r="T20" s="1"/>
      <c r="U20" s="1">
        <f>MAX(U15,U17)</f>
        <v>79.464272403471284</v>
      </c>
      <c r="V20" s="1">
        <f>MAX(V15,V17)</f>
        <v>56.48</v>
      </c>
      <c r="W20" s="1">
        <f>MAX(W15,W17)</f>
        <v>-4.5538448174697432</v>
      </c>
      <c r="Y20" s="1">
        <f>MAX(Y15,Y17)</f>
        <v>79.464272403471284</v>
      </c>
      <c r="Z20" s="1">
        <f>MAX(Z15,Z17)</f>
        <v>71.324465079699664</v>
      </c>
      <c r="AA20" s="1">
        <f>MAX(AA15,AA17)</f>
        <v>-3.009999999999998</v>
      </c>
      <c r="AC20" s="1">
        <f>MAX(AC15,AC17)</f>
        <v>71.324465079699664</v>
      </c>
      <c r="AD20" s="1">
        <f>MAX(AD15,AD17)</f>
        <v>74.164528048343882</v>
      </c>
      <c r="AE20" s="1">
        <f>MAX(AE15,AE17)</f>
        <v>6.8700000000000045</v>
      </c>
      <c r="AG20" s="1">
        <f>MAX(AG15,AG17)</f>
        <v>79.464272403471284</v>
      </c>
      <c r="AH20" s="1">
        <f>MAX(AH15,AH17)</f>
        <v>81.01460408201207</v>
      </c>
      <c r="AI20" s="1">
        <f>MAX(AI15,AI17)</f>
        <v>5.1200000000000045</v>
      </c>
      <c r="AK20" s="1">
        <f>MAX(AK15,AK17)</f>
        <v>79.464272403471284</v>
      </c>
      <c r="AL20" s="1">
        <f>MAX(AL15,AL17)</f>
        <v>92.413277976532896</v>
      </c>
      <c r="AM20" s="1">
        <f>MAX(AM15,AM17)</f>
        <v>17.650000000000006</v>
      </c>
      <c r="AO20" s="1">
        <f>MAX(AO15,AO17)</f>
        <v>79.464272403471284</v>
      </c>
      <c r="AP20" s="1">
        <f>MAX(AP15,AP17)</f>
        <v>185.89581875030609</v>
      </c>
      <c r="AQ20" s="1">
        <f>MAX(AQ15,AQ17)</f>
        <v>107.70005305258564</v>
      </c>
      <c r="AS20" s="1">
        <f>MAX(AS15,AS17)</f>
        <v>185.89581875030609</v>
      </c>
      <c r="AT20" s="1">
        <f>MAX(AT15,AT17)</f>
        <v>190.06206119932725</v>
      </c>
      <c r="AU20" s="1">
        <f>MAX(AU15,AU17)</f>
        <v>9.9399999999999977</v>
      </c>
      <c r="AW20" s="1">
        <f>MAX(AW15,AW17)</f>
        <v>79.464272403471284</v>
      </c>
      <c r="AX20" s="1">
        <f>MAX(AX15,AX17)</f>
        <v>90.54698587699535</v>
      </c>
      <c r="AY20" s="1">
        <f>MAX(AY15,AY17)</f>
        <v>14.530000000000001</v>
      </c>
      <c r="BA20" s="1">
        <f>MAX(BA15,BA17)</f>
        <v>75.314400110741957</v>
      </c>
      <c r="BB20" s="1">
        <f>MAX(BB15,BB17)</f>
        <v>90.54698587699535</v>
      </c>
      <c r="BC20" s="1">
        <f>MAX(BC15,BC17)</f>
        <v>17.760000000000005</v>
      </c>
      <c r="BE20" s="1">
        <f>MAX(BE15,BE17)</f>
        <v>79.464272403471284</v>
      </c>
      <c r="BF20" s="1">
        <f>MAX(BF15,BF17)</f>
        <v>114.65753149962313</v>
      </c>
      <c r="BG20" s="1">
        <f>MAX(BG15,BG17)</f>
        <v>37.549999999999997</v>
      </c>
      <c r="BI20" s="1">
        <f>MAX(BI15,BI17)</f>
        <v>78.263929731227719</v>
      </c>
      <c r="BJ20" s="1">
        <f>MAX(BJ15,BJ17)</f>
        <v>114.65753149962313</v>
      </c>
      <c r="BK20" s="1">
        <f>MAX(BK15,BK17)</f>
        <v>37.36</v>
      </c>
    </row>
    <row r="21" spans="2:63" x14ac:dyDescent="0.25">
      <c r="B21" t="s">
        <v>15</v>
      </c>
      <c r="C21" s="1">
        <f>MIN(C16,C18)</f>
        <v>62.105629135161344</v>
      </c>
      <c r="D21" s="1">
        <f>MIN(D16,D18)</f>
        <v>41</v>
      </c>
      <c r="E21" s="1">
        <f>MIN(E16,E18)</f>
        <v>20.555431510154534</v>
      </c>
      <c r="F21" s="1"/>
      <c r="H21" t="s">
        <v>62</v>
      </c>
      <c r="I21" s="1">
        <f>MIN(I16,I18)</f>
        <v>48.755727596528708</v>
      </c>
      <c r="J21" s="1">
        <f>MIN(J16,J18)</f>
        <v>71.919919621624558</v>
      </c>
      <c r="K21" s="1">
        <f>MIN(K16,K18)</f>
        <v>19.39</v>
      </c>
      <c r="M21" s="1">
        <f>MIN(M16,M18)</f>
        <v>48.755727596528708</v>
      </c>
      <c r="N21" s="1">
        <f>MIN(N16,N18)</f>
        <v>37.85511213490291</v>
      </c>
      <c r="O21" s="1">
        <f>MIN(O16,O18)</f>
        <v>-18.57</v>
      </c>
      <c r="Q21" s="1">
        <f>MIN(Q16,Q18)</f>
        <v>48.755727596528708</v>
      </c>
      <c r="R21" s="1">
        <f>MIN(R16,R18)</f>
        <v>41.84</v>
      </c>
      <c r="S21" s="1">
        <f>MIN(S16,S18)</f>
        <v>-27.493039151511539</v>
      </c>
      <c r="T21" s="1"/>
      <c r="U21" s="1">
        <f>MIN(U16,U18)</f>
        <v>48.755727596528708</v>
      </c>
      <c r="V21" s="1">
        <f>MIN(V16,V18)</f>
        <v>43.25</v>
      </c>
      <c r="W21" s="1">
        <f>MIN(W16,W18)</f>
        <v>-24.412821849196924</v>
      </c>
      <c r="Y21" s="1">
        <f>MIN(Y16,Y18)</f>
        <v>48.755727596528708</v>
      </c>
      <c r="Z21" s="1">
        <f>MIN(Z16,Z18)</f>
        <v>40.96886825363368</v>
      </c>
      <c r="AA21" s="1">
        <f>MIN(AA16,AA18)</f>
        <v>-12.520000000000003</v>
      </c>
      <c r="AC21" s="1">
        <f>MIN(AC16,AC18)</f>
        <v>40.96886825363368</v>
      </c>
      <c r="AD21" s="1">
        <f>MIN(AD16,AD18)</f>
        <v>43.562138618322784</v>
      </c>
      <c r="AE21" s="1">
        <f>MIN(AE16,AE18)</f>
        <v>-1.5399999999999991</v>
      </c>
      <c r="AG21" s="1">
        <f>MIN(AG16,AG18)</f>
        <v>48.755727596528708</v>
      </c>
      <c r="AH21" s="1">
        <f>MIN(AH16,AH18)</f>
        <v>48.785395917987913</v>
      </c>
      <c r="AI21" s="1">
        <f>MIN(AI16,AI18)</f>
        <v>-3.7100000000000009</v>
      </c>
      <c r="AK21" s="1">
        <f>MIN(AK16,AK18)</f>
        <v>48.755727596528708</v>
      </c>
      <c r="AL21" s="1">
        <f>MIN(AL16,AL18)</f>
        <v>61.033388690133791</v>
      </c>
      <c r="AM21" s="1">
        <f>MIN(AM16,AM18)</f>
        <v>7.1200000000000045</v>
      </c>
      <c r="AO21" s="1">
        <f>MIN(AO16,AO18)</f>
        <v>48.755727596528708</v>
      </c>
      <c r="AP21" s="1">
        <f>MIN(AP16,AP18)</f>
        <v>106.3908479163606</v>
      </c>
      <c r="AQ21" s="1">
        <f>MIN(AQ16,AQ18)</f>
        <v>56.366613614081047</v>
      </c>
      <c r="AS21" s="1">
        <f>MIN(AS16,AS18)</f>
        <v>106.3908479163606</v>
      </c>
      <c r="AT21" s="1">
        <f>MIN(AT16,AT18)</f>
        <v>111.32460546733941</v>
      </c>
      <c r="AU21" s="1">
        <f>MIN(AU16,AU18)</f>
        <v>-0.5</v>
      </c>
      <c r="AW21" s="1">
        <f>MIN(AW16,AW18)</f>
        <v>48.755727596528708</v>
      </c>
      <c r="AX21" s="1">
        <f>MIN(AX16,AX18)</f>
        <v>56.693014123004659</v>
      </c>
      <c r="AY21" s="1">
        <f>MIN(AY16,AY18)</f>
        <v>4.5600000000000023</v>
      </c>
      <c r="BA21" s="1">
        <f>MIN(BA16,BA18)</f>
        <v>48.585599889258035</v>
      </c>
      <c r="BB21" s="1">
        <f>MIN(BB16,BB18)</f>
        <v>56.693014123004659</v>
      </c>
      <c r="BC21" s="1">
        <f>MIN(BC16,BC18)</f>
        <v>6.4500000000000028</v>
      </c>
      <c r="BE21" s="1">
        <f>MIN(BE16,BE18)</f>
        <v>48.755727596528708</v>
      </c>
      <c r="BF21" s="1">
        <f>MIN(BF16,BF18)</f>
        <v>75.909135167043559</v>
      </c>
      <c r="BG21" s="1">
        <f>MIN(BG16,BG18)</f>
        <v>25.710000000000008</v>
      </c>
      <c r="BI21" s="1">
        <f>MIN(BI16,BI18)</f>
        <v>54.136070268772286</v>
      </c>
      <c r="BJ21" s="1">
        <f>MIN(BJ16,BJ18)</f>
        <v>75.909135167043559</v>
      </c>
      <c r="BK21" s="1">
        <f>MIN(BK16,BK18)</f>
        <v>21.424402847510535</v>
      </c>
    </row>
    <row r="22" spans="2:63" x14ac:dyDescent="0.25">
      <c r="AE22" s="1"/>
      <c r="AI22" s="1"/>
      <c r="AM22" s="1"/>
      <c r="AQ22" s="1"/>
      <c r="AU22" s="1"/>
      <c r="AY22" s="1"/>
      <c r="BC22" s="1"/>
      <c r="BG22" s="1"/>
      <c r="BK22" s="1"/>
    </row>
    <row r="23" spans="2:63" x14ac:dyDescent="0.25">
      <c r="H23" s="4" t="s">
        <v>40</v>
      </c>
      <c r="I23">
        <v>48.59</v>
      </c>
      <c r="J23">
        <v>75.44</v>
      </c>
      <c r="K23">
        <f>J23-I23</f>
        <v>26.849999999999994</v>
      </c>
      <c r="M23">
        <v>48.59</v>
      </c>
      <c r="N23">
        <v>39.58</v>
      </c>
      <c r="O23">
        <f>N23-M23</f>
        <v>-9.0100000000000051</v>
      </c>
      <c r="Q23">
        <v>48.59</v>
      </c>
      <c r="R23">
        <v>40.04</v>
      </c>
      <c r="S23">
        <f>R23-Q23</f>
        <v>-8.5500000000000043</v>
      </c>
      <c r="U23">
        <v>48.59</v>
      </c>
      <c r="V23">
        <v>46.14</v>
      </c>
      <c r="W23">
        <f>V23-U23</f>
        <v>-2.4500000000000028</v>
      </c>
      <c r="Y23">
        <v>48.59</v>
      </c>
      <c r="Z23">
        <v>42.73</v>
      </c>
      <c r="AA23">
        <f>Z23-Y23</f>
        <v>-5.8600000000000065</v>
      </c>
      <c r="AC23">
        <v>42.73</v>
      </c>
      <c r="AD23">
        <v>44.36</v>
      </c>
      <c r="AE23" s="1">
        <f>AD23-AC23</f>
        <v>1.6300000000000026</v>
      </c>
      <c r="AG23">
        <v>48.59</v>
      </c>
      <c r="AH23">
        <v>49.48</v>
      </c>
      <c r="AI23" s="1">
        <f>AH23-AG23</f>
        <v>0.88999999999999346</v>
      </c>
      <c r="AK23">
        <v>48.59</v>
      </c>
      <c r="AL23">
        <v>59.24</v>
      </c>
      <c r="AM23" s="1">
        <f>AL23-AK23</f>
        <v>10.649999999999999</v>
      </c>
      <c r="AO23">
        <v>48.59</v>
      </c>
      <c r="AP23">
        <v>120.45</v>
      </c>
      <c r="AQ23" s="1">
        <f>AP23-AO23</f>
        <v>71.86</v>
      </c>
      <c r="AS23">
        <v>121.01</v>
      </c>
      <c r="AT23">
        <v>128.29</v>
      </c>
      <c r="AU23" s="1">
        <f>AT23-AS23</f>
        <v>7.2799999999999869</v>
      </c>
      <c r="AW23">
        <v>48.59</v>
      </c>
      <c r="AX23">
        <v>45.67</v>
      </c>
      <c r="AY23" s="1">
        <f>AX23-AW23</f>
        <v>-2.9200000000000017</v>
      </c>
      <c r="BA23">
        <v>38.549999999999997</v>
      </c>
      <c r="BB23">
        <v>45.67</v>
      </c>
      <c r="BC23" s="1">
        <f>BB23-BA23</f>
        <v>7.1200000000000045</v>
      </c>
      <c r="BE23">
        <v>48.59</v>
      </c>
      <c r="BF23">
        <v>79.819999999999993</v>
      </c>
      <c r="BG23" s="1">
        <f>BF23-BE23</f>
        <v>31.22999999999999</v>
      </c>
      <c r="BI23">
        <v>82.55</v>
      </c>
      <c r="BJ23">
        <v>83.59</v>
      </c>
      <c r="BK23" s="1">
        <f>BJ23-BI23</f>
        <v>1.0400000000000063</v>
      </c>
    </row>
    <row r="24" spans="2:63" x14ac:dyDescent="0.25">
      <c r="B24" t="s">
        <v>35</v>
      </c>
    </row>
    <row r="25" spans="2:63" s="2" customFormat="1" x14ac:dyDescent="0.25">
      <c r="B25"/>
      <c r="C25"/>
      <c r="D25"/>
      <c r="H25" s="2" t="s">
        <v>23</v>
      </c>
      <c r="J25" s="2" t="str">
        <f>IF(J23&gt;=J21,IF(J23&lt;=J20,"YES","NO"),"NO")</f>
        <v>YES</v>
      </c>
      <c r="K25" s="2" t="str">
        <f>IF(K23&gt;=K21,IF(K23&lt;=K20,"YES","NO"),"NO")</f>
        <v>YES</v>
      </c>
      <c r="N25" s="2" t="str">
        <f>IF(N23&gt;=N21,IF(N23&lt;=N20,"YES","NO"),"NO")</f>
        <v>YES</v>
      </c>
      <c r="O25" s="2" t="str">
        <f>IF(O23&gt;=O21,IF(O23&lt;=O20,"YES","NO"),"NO")</f>
        <v>YES</v>
      </c>
      <c r="R25" s="2" t="str">
        <f>IF(R23&gt;=R21,IF(R23&lt;=R20,"YES","NO"),"NO")</f>
        <v>NO</v>
      </c>
      <c r="S25" s="2" t="str">
        <f>IF(S23&gt;=S21,IF(S23&lt;=S20,"YES","NO"),"NO")</f>
        <v>YES</v>
      </c>
      <c r="V25" s="2" t="str">
        <f>IF(V23&gt;=V21,IF(V23&lt;=V20,"YES","NO"),"NO")</f>
        <v>YES</v>
      </c>
      <c r="W25" s="2" t="str">
        <f>IF(W23&gt;=W21,IF(W23&lt;=W20,"YES","NO"),"NO")</f>
        <v>NO</v>
      </c>
      <c r="Z25" s="2" t="str">
        <f>IF(Z23&gt;=Z21,IF(Z23&lt;=Z20,"YES","NO"),"NO")</f>
        <v>YES</v>
      </c>
      <c r="AA25" s="2" t="str">
        <f>IF(AA23&gt;=AA21,IF(AA23&lt;=AA20,"YES","NO"),"NO")</f>
        <v>YES</v>
      </c>
      <c r="AD25" s="2" t="str">
        <f>IF(AD23&gt;=AD21,IF(AD23&lt;=AD20,"YES","NO"),"NO")</f>
        <v>YES</v>
      </c>
      <c r="AE25" s="2" t="str">
        <f>IF(AE23&gt;=AE21,IF(AE23&lt;=AE20,"YES","NO"),"NO")</f>
        <v>YES</v>
      </c>
      <c r="AH25" s="2" t="str">
        <f>IF(AH23&gt;=AH21,IF(AH23&lt;=AH20,"YES","NO"),"NO")</f>
        <v>YES</v>
      </c>
      <c r="AI25" s="2" t="str">
        <f>IF(AI23&gt;=AI21,IF(AI23&lt;=AI20,"YES","NO"),"NO")</f>
        <v>YES</v>
      </c>
      <c r="AL25" s="2" t="str">
        <f>IF(AL23&gt;=AL21,IF(AL23&lt;=AL20,"YES","NO"),"NO")</f>
        <v>NO</v>
      </c>
      <c r="AM25" s="2" t="str">
        <f>IF(AM23&gt;=AM21,IF(AM23&lt;=AM20,"YES","NO"),"NO")</f>
        <v>YES</v>
      </c>
      <c r="AP25" s="2" t="str">
        <f>IF(AP23&gt;=AP21,IF(AP23&lt;=AP20,"YES","NO"),"NO")</f>
        <v>YES</v>
      </c>
      <c r="AQ25" s="2" t="str">
        <f>IF(AQ23&gt;=AQ21,IF(AQ23&lt;=AQ20,"YES","NO"),"NO")</f>
        <v>YES</v>
      </c>
      <c r="AT25" s="2" t="str">
        <f>IF(AT23&gt;=AT21,IF(AT23&lt;=AT20,"YES","NO"),"NO")</f>
        <v>YES</v>
      </c>
      <c r="AU25" s="2" t="str">
        <f>IF(AU23&gt;=AU21,IF(AU23&lt;=AU20,"YES","NO"),"NO")</f>
        <v>YES</v>
      </c>
      <c r="AX25" s="2" t="str">
        <f>IF(AX23&gt;=AX21,IF(AX23&lt;=AX20,"YES","NO"),"NO")</f>
        <v>NO</v>
      </c>
      <c r="AY25" s="2" t="str">
        <f>IF(AY23&gt;=AY21,IF(AY23&lt;=AY20,"YES","NO"),"NO")</f>
        <v>NO</v>
      </c>
      <c r="BA25" s="2" t="str">
        <f>IF(BA23&gt;=BA21,IF(BA23&lt;=BA20,"YES","NO"),"NO")</f>
        <v>NO</v>
      </c>
      <c r="BB25" s="2" t="str">
        <f>IF(BB23&gt;=BB21,IF(BB23&lt;=BB20,"YES","NO"),"NO")</f>
        <v>NO</v>
      </c>
      <c r="BC25" s="2" t="str">
        <f>IF(BC23&gt;=BC21,IF(BC23&lt;=BC20,"YES","NO"),"NO")</f>
        <v>YES</v>
      </c>
      <c r="BE25" s="2" t="str">
        <f>IF(BE23&gt;=BE21,IF(BE23&lt;=BE20,"YES","NO"),"NO")</f>
        <v>NO</v>
      </c>
      <c r="BF25" s="2" t="str">
        <f>IF(BF23&gt;=BF21,IF(BF23&lt;=BF20,"YES","NO"),"NO")</f>
        <v>YES</v>
      </c>
      <c r="BG25" s="2" t="str">
        <f>IF(BG23&gt;=BG21,IF(BG23&lt;=BG20,"YES","NO"),"NO")</f>
        <v>YES</v>
      </c>
      <c r="BI25" s="2" t="str">
        <f>IF(BI23&gt;=BI21,IF(BI23&lt;=BI20,"YES","NO"),"NO")</f>
        <v>NO</v>
      </c>
      <c r="BJ25" s="2" t="str">
        <f>IF(BJ23&gt;=BJ21,IF(BJ23&lt;=BJ20,"YES","NO"),"NO")</f>
        <v>YES</v>
      </c>
      <c r="BK25" s="2" t="str">
        <f>IF(BK23&gt;=BK21,IF(BK23&lt;=BK20,"YES","NO"),"NO")</f>
        <v>NO</v>
      </c>
    </row>
    <row r="26" spans="2:63" s="2" customFormat="1" x14ac:dyDescent="0.25">
      <c r="B26" t="s">
        <v>36</v>
      </c>
      <c r="C26"/>
      <c r="D26"/>
    </row>
    <row r="27" spans="2:63" s="2" customFormat="1" x14ac:dyDescent="0.25">
      <c r="B27" t="s">
        <v>37</v>
      </c>
      <c r="C27"/>
      <c r="D27"/>
    </row>
    <row r="28" spans="2:63" x14ac:dyDescent="0.25">
      <c r="B28" s="1">
        <f>C12+(2.92*C14)/(2^0.5)</f>
        <v>87.894370864838663</v>
      </c>
    </row>
    <row r="29" spans="2:63" ht="21" x14ac:dyDescent="0.35">
      <c r="B29" t="s">
        <v>39</v>
      </c>
      <c r="H29" s="3" t="s">
        <v>56</v>
      </c>
    </row>
    <row r="30" spans="2:63" x14ac:dyDescent="0.25">
      <c r="B30" t="s">
        <v>38</v>
      </c>
    </row>
    <row r="31" spans="2:63" x14ac:dyDescent="0.25">
      <c r="B31" s="1">
        <f>C12-(2.92*C14)/(2^0.5)</f>
        <v>62.105629135161344</v>
      </c>
      <c r="I31" s="2" t="s">
        <v>27</v>
      </c>
      <c r="J31" s="2" t="s">
        <v>42</v>
      </c>
      <c r="K31" s="2" t="s">
        <v>5</v>
      </c>
      <c r="L31" s="2"/>
      <c r="M31" s="2" t="s">
        <v>31</v>
      </c>
      <c r="N31" s="2" t="s">
        <v>32</v>
      </c>
      <c r="O31" s="2" t="s">
        <v>5</v>
      </c>
      <c r="P31" s="2"/>
      <c r="Q31" s="2" t="s">
        <v>31</v>
      </c>
      <c r="R31" s="2" t="s">
        <v>33</v>
      </c>
      <c r="S31" s="2" t="s">
        <v>5</v>
      </c>
      <c r="T31" s="2"/>
      <c r="U31" s="2" t="s">
        <v>31</v>
      </c>
      <c r="V31" s="2" t="s">
        <v>34</v>
      </c>
      <c r="W31" s="2" t="s">
        <v>5</v>
      </c>
      <c r="X31" s="2"/>
      <c r="Y31" s="2" t="s">
        <v>31</v>
      </c>
      <c r="Z31" s="2" t="s">
        <v>43</v>
      </c>
      <c r="AA31" s="2" t="s">
        <v>5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2:63" x14ac:dyDescent="0.25">
      <c r="H32" t="s">
        <v>16</v>
      </c>
      <c r="I32">
        <v>62.9</v>
      </c>
      <c r="J32">
        <v>66.84</v>
      </c>
      <c r="K32">
        <f>J32-I32</f>
        <v>3.9400000000000048</v>
      </c>
      <c r="M32">
        <v>12.31</v>
      </c>
      <c r="N32">
        <v>14.6</v>
      </c>
      <c r="O32">
        <f>N32-M32</f>
        <v>2.2899999999999991</v>
      </c>
      <c r="Q32">
        <v>12.31</v>
      </c>
      <c r="R32">
        <v>22.37</v>
      </c>
      <c r="S32">
        <f>R32-Q32</f>
        <v>10.06</v>
      </c>
      <c r="U32">
        <v>12.31</v>
      </c>
      <c r="V32">
        <v>29.42</v>
      </c>
      <c r="W32">
        <f>V32-U32</f>
        <v>17.11</v>
      </c>
      <c r="Y32">
        <v>12.31</v>
      </c>
      <c r="Z32">
        <v>25.1</v>
      </c>
      <c r="AA32">
        <f>Z32-Y32</f>
        <v>12.790000000000001</v>
      </c>
    </row>
    <row r="33" spans="2:27" x14ac:dyDescent="0.25">
      <c r="H33" t="s">
        <v>17</v>
      </c>
      <c r="I33" s="1">
        <v>58.29</v>
      </c>
      <c r="J33">
        <v>64.73</v>
      </c>
      <c r="K33">
        <f>J33-I33</f>
        <v>6.4400000000000048</v>
      </c>
      <c r="M33">
        <v>10.02</v>
      </c>
      <c r="N33">
        <v>12.1</v>
      </c>
      <c r="O33">
        <f>N33-M33</f>
        <v>2.08</v>
      </c>
      <c r="Q33">
        <v>10.02</v>
      </c>
      <c r="R33">
        <v>20.170000000000002</v>
      </c>
      <c r="S33">
        <f>R33-Q33</f>
        <v>10.150000000000002</v>
      </c>
      <c r="U33">
        <v>10.02</v>
      </c>
      <c r="V33">
        <v>25.82</v>
      </c>
      <c r="W33">
        <f>V33-U33</f>
        <v>15.8</v>
      </c>
      <c r="Y33">
        <v>10.02</v>
      </c>
      <c r="Z33">
        <v>22.58</v>
      </c>
      <c r="AA33">
        <f>Z33-Y33</f>
        <v>12.559999999999999</v>
      </c>
    </row>
    <row r="34" spans="2:27" x14ac:dyDescent="0.25">
      <c r="H34" t="s">
        <v>18</v>
      </c>
      <c r="I34">
        <v>73.510000000000005</v>
      </c>
      <c r="J34">
        <v>78.05</v>
      </c>
      <c r="K34">
        <f>J34-I34</f>
        <v>4.539999999999992</v>
      </c>
      <c r="M34">
        <v>14.4</v>
      </c>
      <c r="N34">
        <v>16.96</v>
      </c>
      <c r="O34">
        <f>N34-M34</f>
        <v>2.5600000000000005</v>
      </c>
      <c r="Q34">
        <v>14.4</v>
      </c>
      <c r="R34">
        <v>23.78</v>
      </c>
      <c r="S34">
        <f>R34-Q34</f>
        <v>9.3800000000000008</v>
      </c>
      <c r="U34">
        <v>14.4</v>
      </c>
      <c r="V34">
        <v>29.42</v>
      </c>
      <c r="W34">
        <f>V34-U34</f>
        <v>15.020000000000001</v>
      </c>
      <c r="Y34">
        <v>14.4</v>
      </c>
      <c r="Z34">
        <v>28.01</v>
      </c>
      <c r="AA34">
        <f>Z34-Y34</f>
        <v>13.610000000000001</v>
      </c>
    </row>
    <row r="36" spans="2:27" x14ac:dyDescent="0.25">
      <c r="I36" s="1">
        <f>MAX(I32:I34)</f>
        <v>73.510000000000005</v>
      </c>
      <c r="J36" s="1">
        <f>MAX(J32:J34)</f>
        <v>78.05</v>
      </c>
      <c r="K36" s="1">
        <f>MAX(K32:K34)</f>
        <v>6.4400000000000048</v>
      </c>
      <c r="M36" s="1">
        <f>MAX(M32:M34)</f>
        <v>14.4</v>
      </c>
      <c r="N36" s="1">
        <f>MAX(N32:N34)</f>
        <v>16.96</v>
      </c>
      <c r="O36" s="1">
        <f>MAX(O32:O34)</f>
        <v>2.5600000000000005</v>
      </c>
      <c r="Q36" s="1">
        <f>MAX(Q32:Q34)</f>
        <v>14.4</v>
      </c>
      <c r="R36" s="1">
        <f>MAX(R32:R34)</f>
        <v>23.78</v>
      </c>
      <c r="S36" s="1">
        <f>MAX(S32:S34)</f>
        <v>10.150000000000002</v>
      </c>
      <c r="U36" s="1">
        <f>MAX(U32:U34)</f>
        <v>14.4</v>
      </c>
      <c r="V36">
        <f>V33</f>
        <v>25.82</v>
      </c>
      <c r="W36">
        <f>U36-V36</f>
        <v>-11.42</v>
      </c>
      <c r="Y36" s="1">
        <f>MAX(Y32:Y34)</f>
        <v>14.4</v>
      </c>
      <c r="Z36">
        <f>Z33</f>
        <v>22.58</v>
      </c>
      <c r="AA36">
        <f>Y36-Z36</f>
        <v>-8.1799999999999979</v>
      </c>
    </row>
    <row r="37" spans="2:27" x14ac:dyDescent="0.25">
      <c r="I37" s="1">
        <f>MIN(I32:I34)</f>
        <v>58.29</v>
      </c>
      <c r="J37" s="1">
        <f>MIN(J32:J34)</f>
        <v>64.73</v>
      </c>
      <c r="K37" s="1">
        <f>MIN(K32:K34)</f>
        <v>3.9400000000000048</v>
      </c>
      <c r="M37" s="1">
        <f>MIN(M32:M34)</f>
        <v>10.02</v>
      </c>
      <c r="N37" s="1">
        <f>MIN(N32:N34)</f>
        <v>12.1</v>
      </c>
      <c r="O37" s="1">
        <f>MIN(O32:O34)</f>
        <v>2.08</v>
      </c>
      <c r="Q37" s="1">
        <f>MIN(Q32:Q34)</f>
        <v>10.02</v>
      </c>
      <c r="R37" s="1">
        <f>MIN(R32:R34)</f>
        <v>20.170000000000002</v>
      </c>
      <c r="S37" s="1">
        <f>MIN(S32:S34)</f>
        <v>9.3800000000000008</v>
      </c>
      <c r="U37" s="1">
        <f>MIN(U32:U34)</f>
        <v>10.02</v>
      </c>
      <c r="V37">
        <f>V32</f>
        <v>29.42</v>
      </c>
      <c r="W37">
        <f>U37-V37</f>
        <v>-19.400000000000002</v>
      </c>
      <c r="Y37" s="1">
        <f>MIN(Y32:Y34)</f>
        <v>10.02</v>
      </c>
      <c r="Z37">
        <f>Z32</f>
        <v>25.1</v>
      </c>
      <c r="AA37">
        <f>Y37-Z37</f>
        <v>-15.080000000000002</v>
      </c>
    </row>
    <row r="38" spans="2:27" x14ac:dyDescent="0.25">
      <c r="I38" s="1">
        <f>AVERAGE(I32:I34)</f>
        <v>64.899999999999991</v>
      </c>
      <c r="J38" s="1">
        <f>AVERAGE(J32:J34)</f>
        <v>69.873333333333335</v>
      </c>
      <c r="K38" s="1">
        <f>AVERAGE(K32:K34)</f>
        <v>4.9733333333333336</v>
      </c>
      <c r="M38" s="1">
        <f>AVERAGE(M32:M34)</f>
        <v>12.243333333333332</v>
      </c>
      <c r="N38" s="1">
        <f>AVERAGE(N32:N34)</f>
        <v>14.553333333333333</v>
      </c>
      <c r="O38" s="1">
        <f>AVERAGE(O32:O34)</f>
        <v>2.31</v>
      </c>
      <c r="Q38" s="1">
        <f>AVERAGE(Q32:Q34)</f>
        <v>12.243333333333332</v>
      </c>
      <c r="R38" s="1">
        <f>AVERAGE(R32:R34)</f>
        <v>22.106666666666669</v>
      </c>
      <c r="S38" s="1">
        <f>AVERAGE(S32:S34)</f>
        <v>9.8633333333333351</v>
      </c>
      <c r="U38" s="1">
        <f>AVERAGE(U32:U34)</f>
        <v>12.243333333333332</v>
      </c>
      <c r="V38" s="1">
        <f>AVERAGE(V32:V34)</f>
        <v>28.22</v>
      </c>
      <c r="W38" s="1">
        <f>U38-V38</f>
        <v>-15.976666666666667</v>
      </c>
      <c r="Y38" s="1">
        <f>AVERAGE(Y32:Y34)</f>
        <v>12.243333333333332</v>
      </c>
      <c r="Z38" s="1">
        <f>AVERAGE(Z32:Z34)</f>
        <v>25.23</v>
      </c>
      <c r="AA38" s="1">
        <f>Y38-Z38</f>
        <v>-12.986666666666668</v>
      </c>
    </row>
    <row r="40" spans="2:27" x14ac:dyDescent="0.25">
      <c r="B40" s="1"/>
      <c r="I40" s="1">
        <f>STDEV(I32:I34)</f>
        <v>7.804620426388464</v>
      </c>
      <c r="J40" s="1">
        <f>STDEV(J32:J34)</f>
        <v>7.159359841028615</v>
      </c>
      <c r="K40" s="1">
        <f>STDEV(K32:K34)</f>
        <v>1.3051181300301289</v>
      </c>
      <c r="M40" s="1">
        <f>STDEV(M32:M34)</f>
        <v>2.1907609028219812</v>
      </c>
      <c r="N40" s="1">
        <f>STDEV(N32:N34)</f>
        <v>2.4303360535805361</v>
      </c>
      <c r="O40" s="1">
        <f>STDEV(O32:O34)</f>
        <v>0.24062418831031956</v>
      </c>
      <c r="Q40" s="1">
        <f>STDEV(Q32:Q34)</f>
        <v>2.1907609028219812</v>
      </c>
      <c r="R40" s="1">
        <f>STDEV(R32:R34)</f>
        <v>1.8193497006714603</v>
      </c>
      <c r="S40" s="1">
        <f>STDEV(S32:S34)</f>
        <v>0.42099089459670463</v>
      </c>
      <c r="U40" s="1">
        <f>STDEV(U32:U34)</f>
        <v>2.1907609028219812</v>
      </c>
      <c r="V40" s="1">
        <f>STDEV(V32:V34)</f>
        <v>2.0784609690826539</v>
      </c>
      <c r="W40" s="1">
        <f>U40-V40</f>
        <v>0.11229993373932734</v>
      </c>
      <c r="Y40" s="1">
        <f>STDEV(Y32:Y34)</f>
        <v>2.1907609028219812</v>
      </c>
      <c r="Z40" s="1">
        <f>STDEV(Z32:Z34)</f>
        <v>2.7173332515538111</v>
      </c>
      <c r="AA40" s="1">
        <f>Y40-Z40</f>
        <v>-0.5265723487318299</v>
      </c>
    </row>
    <row r="41" spans="2:27" x14ac:dyDescent="0.25">
      <c r="B41" s="1"/>
      <c r="I41" s="1">
        <f>I38+(2.92*I40)/(2^0.5)</f>
        <v>81.01460408201207</v>
      </c>
      <c r="J41" s="1">
        <f>J38+(2.92*J40)/(2^0.5)</f>
        <v>84.65563445956758</v>
      </c>
      <c r="K41" s="1">
        <f>K38+(2.92*K40)/(2^0.5)</f>
        <v>7.6680783429152601</v>
      </c>
      <c r="M41" s="1">
        <f>M38+(2.92*M40)/(2^0.5)</f>
        <v>16.766710853137187</v>
      </c>
      <c r="N41" s="1">
        <f>N38+(2.92*N40)/(2^0.5)</f>
        <v>19.571374077156264</v>
      </c>
      <c r="O41" s="1">
        <f>O38+(2.92*O40)/(2^0.5)</f>
        <v>2.8068292261934684</v>
      </c>
      <c r="Q41" s="1">
        <f>Q38+(2.92*Q40)/(2^0.5)</f>
        <v>16.766710853137187</v>
      </c>
      <c r="R41" s="1">
        <f>R38+(2.92*R40)/(2^0.5)</f>
        <v>25.863172237894624</v>
      </c>
      <c r="S41" s="1">
        <f>S38+(2.92*S40)/(2^0.5)</f>
        <v>10.732575041183727</v>
      </c>
      <c r="U41" s="1">
        <f>U38+(2.92*U40)/(2^0.5)</f>
        <v>16.766710853137187</v>
      </c>
      <c r="V41" s="1">
        <f>V38+(2.92*V40)/(2^0.5)</f>
        <v>32.511506029356127</v>
      </c>
      <c r="W41" s="1">
        <f>U41-V41</f>
        <v>-15.74479517621894</v>
      </c>
      <c r="Y41" s="1">
        <f>Y38+(2.92*Y40)/(2^0.5)</f>
        <v>16.766710853137187</v>
      </c>
      <c r="Z41" s="1">
        <f>Z38+(2.92*Z40)/(2^0.5)</f>
        <v>30.84061872523878</v>
      </c>
      <c r="AA41" s="1">
        <f>Y41-Z41</f>
        <v>-14.073907872101593</v>
      </c>
    </row>
    <row r="42" spans="2:27" x14ac:dyDescent="0.25">
      <c r="B42" s="1"/>
      <c r="I42" s="1">
        <f>I38-(2.92*I40)/(2^0.5)</f>
        <v>48.785395917987913</v>
      </c>
      <c r="J42" s="1">
        <f>J38-(2.92*J40)/(2^0.5)</f>
        <v>55.091032207099083</v>
      </c>
      <c r="K42" s="1">
        <f>K38-(2.92*K40)/(2^0.5)</f>
        <v>2.2785883237514071</v>
      </c>
      <c r="M42" s="1">
        <f>M38-(2.92*M40)/(2^0.5)</f>
        <v>7.7199558135294772</v>
      </c>
      <c r="N42" s="1">
        <f>N38-(2.92*N40)/(2^0.5)</f>
        <v>9.5352925895104015</v>
      </c>
      <c r="O42" s="1">
        <f>O38-(2.92*O40)/(2^0.5)</f>
        <v>1.8131707738065317</v>
      </c>
      <c r="Q42" s="1">
        <f>Q38-(2.92*Q40)/(2^0.5)</f>
        <v>7.7199558135294772</v>
      </c>
      <c r="R42" s="1">
        <f>R38-(2.92*R40)/(2^0.5)</f>
        <v>18.350161095438715</v>
      </c>
      <c r="S42" s="1">
        <f>S38-(2.92*S40)/(2^0.5)</f>
        <v>8.9940916254829428</v>
      </c>
      <c r="U42" s="1">
        <f>U38-(2.92*U40)/(2^0.5)</f>
        <v>7.7199558135294772</v>
      </c>
      <c r="V42" s="1">
        <f>V38-(2.92*V40)/(2^0.5)</f>
        <v>23.928493970643871</v>
      </c>
      <c r="W42" s="1">
        <f>U42-V42</f>
        <v>-16.208538157114393</v>
      </c>
      <c r="Y42" s="1">
        <f>Y38-(2.92*Y40)/(2^0.5)</f>
        <v>7.7199558135294772</v>
      </c>
      <c r="Z42" s="1">
        <f>Z38-(2.92*Z40)/(2^0.5)</f>
        <v>19.619381274761221</v>
      </c>
      <c r="AA42" s="1">
        <f>Y42-Z42</f>
        <v>-11.899425461231743</v>
      </c>
    </row>
    <row r="43" spans="2:27" x14ac:dyDescent="0.25">
      <c r="I43" s="1">
        <f>I36+4</f>
        <v>77.510000000000005</v>
      </c>
      <c r="J43" s="1">
        <f>J36+4</f>
        <v>82.05</v>
      </c>
      <c r="K43" s="1">
        <f>K36+4</f>
        <v>10.440000000000005</v>
      </c>
      <c r="M43" s="1">
        <f>M36+4</f>
        <v>18.399999999999999</v>
      </c>
      <c r="N43" s="1">
        <f>N36+4</f>
        <v>20.96</v>
      </c>
      <c r="O43" s="1">
        <f>O36+4</f>
        <v>6.5600000000000005</v>
      </c>
      <c r="Q43" s="1">
        <f>Q36+4</f>
        <v>18.399999999999999</v>
      </c>
      <c r="R43" s="1">
        <f>R36+4</f>
        <v>27.78</v>
      </c>
      <c r="S43" s="1">
        <f>S36+4</f>
        <v>14.150000000000002</v>
      </c>
      <c r="U43" s="1">
        <f>U36+4</f>
        <v>18.399999999999999</v>
      </c>
      <c r="V43" s="1">
        <f>V36+4</f>
        <v>29.82</v>
      </c>
      <c r="W43" s="1">
        <f>W36+4</f>
        <v>-7.42</v>
      </c>
      <c r="Y43" s="1">
        <f>Y36+4</f>
        <v>18.399999999999999</v>
      </c>
      <c r="Z43" s="1">
        <f>Z36+4</f>
        <v>26.58</v>
      </c>
      <c r="AA43" s="1">
        <f>AA36+4</f>
        <v>-4.1799999999999979</v>
      </c>
    </row>
    <row r="44" spans="2:27" x14ac:dyDescent="0.25">
      <c r="I44" s="1">
        <f>I37-4</f>
        <v>54.29</v>
      </c>
      <c r="J44" s="1">
        <f>J37-4</f>
        <v>60.730000000000004</v>
      </c>
      <c r="K44" s="1">
        <f>K37-4</f>
        <v>-5.9999999999995168E-2</v>
      </c>
      <c r="M44" s="1">
        <f>M37-4</f>
        <v>6.02</v>
      </c>
      <c r="N44" s="1">
        <f>N37-4</f>
        <v>8.1</v>
      </c>
      <c r="O44" s="1">
        <f>O37-4</f>
        <v>-1.92</v>
      </c>
      <c r="Q44" s="1">
        <f>Q37-4</f>
        <v>6.02</v>
      </c>
      <c r="R44" s="1">
        <f>R37-4</f>
        <v>16.170000000000002</v>
      </c>
      <c r="S44" s="1">
        <f>S37-4</f>
        <v>5.3800000000000008</v>
      </c>
      <c r="U44" s="1">
        <f>U37-4</f>
        <v>6.02</v>
      </c>
      <c r="V44" s="1">
        <f>V37-4</f>
        <v>25.42</v>
      </c>
      <c r="W44" s="1">
        <f>W37-4</f>
        <v>-23.400000000000002</v>
      </c>
      <c r="Y44" s="1">
        <f>Y37-4</f>
        <v>6.02</v>
      </c>
      <c r="Z44" s="1">
        <f>Z37-4</f>
        <v>21.1</v>
      </c>
      <c r="AA44" s="1">
        <f>AA37-4</f>
        <v>-19.080000000000002</v>
      </c>
    </row>
    <row r="46" spans="2:27" x14ac:dyDescent="0.25">
      <c r="I46" s="1">
        <f>MAX(I41,I43)</f>
        <v>81.01460408201207</v>
      </c>
      <c r="J46" s="1">
        <f>MAX(J41,J43)</f>
        <v>84.65563445956758</v>
      </c>
      <c r="K46" s="1">
        <f>MAX(K41,K43)</f>
        <v>10.440000000000005</v>
      </c>
      <c r="M46" s="1">
        <f>MAX(M41,M43)</f>
        <v>18.399999999999999</v>
      </c>
      <c r="N46" s="1">
        <f>MAX(N41,N43)</f>
        <v>20.96</v>
      </c>
      <c r="O46" s="1">
        <f>MAX(O41,O43)</f>
        <v>6.5600000000000005</v>
      </c>
      <c r="Q46" s="1">
        <f>MAX(Q41,Q43)</f>
        <v>18.399999999999999</v>
      </c>
      <c r="R46" s="1">
        <f>MAX(R41,R43)</f>
        <v>27.78</v>
      </c>
      <c r="S46" s="1">
        <f>MAX(S41,S43)</f>
        <v>14.150000000000002</v>
      </c>
      <c r="U46" s="1">
        <f>MAX(U41,U43)</f>
        <v>18.399999999999999</v>
      </c>
      <c r="V46" s="1">
        <f>V41</f>
        <v>32.511506029356127</v>
      </c>
      <c r="W46" s="1">
        <f>W43</f>
        <v>-7.42</v>
      </c>
      <c r="Y46" s="1">
        <f>MAX(Y41,Y43)</f>
        <v>18.399999999999999</v>
      </c>
      <c r="Z46" s="1">
        <f>Z41</f>
        <v>30.84061872523878</v>
      </c>
      <c r="AA46" s="1">
        <f>AA43</f>
        <v>-4.1799999999999979</v>
      </c>
    </row>
    <row r="47" spans="2:27" x14ac:dyDescent="0.25">
      <c r="I47" s="1">
        <f>MIN(I42,I44)</f>
        <v>48.785395917987913</v>
      </c>
      <c r="J47" s="1">
        <f>MIN(J42,J44)</f>
        <v>55.091032207099083</v>
      </c>
      <c r="K47" s="1">
        <f>MIN(K42,K44)</f>
        <v>-5.9999999999995168E-2</v>
      </c>
      <c r="M47" s="1">
        <f>MIN(M42,M44)</f>
        <v>6.02</v>
      </c>
      <c r="N47" s="1">
        <f>MIN(N42,N44)</f>
        <v>8.1</v>
      </c>
      <c r="O47" s="1">
        <f>MIN(O42,O44)</f>
        <v>-1.92</v>
      </c>
      <c r="Q47" s="1">
        <f>MIN(Q42,Q44)</f>
        <v>6.02</v>
      </c>
      <c r="R47" s="1">
        <f>MIN(R42,R44)</f>
        <v>16.170000000000002</v>
      </c>
      <c r="S47" s="1">
        <f>MIN(S42,S44)</f>
        <v>5.3800000000000008</v>
      </c>
      <c r="U47" s="1">
        <f>MIN(U42,U44)</f>
        <v>6.02</v>
      </c>
      <c r="V47" s="1">
        <f>V42</f>
        <v>23.928493970643871</v>
      </c>
      <c r="W47" s="1">
        <f>W42</f>
        <v>-16.208538157114393</v>
      </c>
      <c r="Y47" s="1">
        <f>MIN(Y42,Y44)</f>
        <v>6.02</v>
      </c>
      <c r="Z47" s="1">
        <f>Z42</f>
        <v>19.619381274761221</v>
      </c>
      <c r="AA47" s="1">
        <f>AA42</f>
        <v>-11.899425461231743</v>
      </c>
    </row>
    <row r="49" spans="8:27" x14ac:dyDescent="0.25">
      <c r="H49" s="2" t="s">
        <v>40</v>
      </c>
      <c r="I49">
        <v>49.48</v>
      </c>
      <c r="J49">
        <v>53.38</v>
      </c>
      <c r="K49">
        <f>J49-I49</f>
        <v>3.9000000000000057</v>
      </c>
      <c r="M49">
        <v>10.94</v>
      </c>
      <c r="N49">
        <v>10.94</v>
      </c>
      <c r="O49">
        <f>N49-M49</f>
        <v>0</v>
      </c>
      <c r="Q49">
        <v>10.94</v>
      </c>
      <c r="R49">
        <v>25.32</v>
      </c>
      <c r="S49">
        <f>R49-Q49</f>
        <v>14.38</v>
      </c>
      <c r="U49">
        <v>11.13</v>
      </c>
      <c r="V49">
        <v>32.29</v>
      </c>
      <c r="W49">
        <f>V49-U49</f>
        <v>21.159999999999997</v>
      </c>
      <c r="Y49">
        <v>11.13</v>
      </c>
      <c r="Z49">
        <v>22.56</v>
      </c>
      <c r="AA49">
        <f>Z49-Y49</f>
        <v>11.429999999999998</v>
      </c>
    </row>
    <row r="51" spans="8:27" s="2" customFormat="1" x14ac:dyDescent="0.25">
      <c r="H51" s="2" t="s">
        <v>23</v>
      </c>
      <c r="J51" s="2" t="str">
        <f>IF(J49&gt;=J47,IF(J49&lt;=J46,"YES","NO"),"NO")</f>
        <v>NO</v>
      </c>
      <c r="K51" s="2" t="str">
        <f>IF(K49&gt;=K47,IF(K49&lt;=K46,"YES","NO"),"NO")</f>
        <v>YES</v>
      </c>
      <c r="N51" s="2" t="str">
        <f>IF(N49&gt;=N47,IF(N49&lt;=N46,"YES","NO"),"NO")</f>
        <v>YES</v>
      </c>
      <c r="O51" s="2" t="str">
        <f>IF(O49&gt;=O47,IF(O49&lt;=O46,"YES","NO"),"NO")</f>
        <v>YES</v>
      </c>
      <c r="R51" s="2" t="str">
        <f>IF(R49&gt;=R47,IF(R49&lt;=R46,"YES","NO"),"NO")</f>
        <v>YES</v>
      </c>
      <c r="S51" s="2" t="str">
        <f>IF(S49&gt;=S47,IF(S49&lt;=S46,"YES","NO"),"NO")</f>
        <v>NO</v>
      </c>
      <c r="V51" s="2" t="str">
        <f>IF(V49&gt;=V47,IF(V49&lt;=V46,"YES","NO"),"NO")</f>
        <v>YES</v>
      </c>
      <c r="W51" s="2" t="str">
        <f>IF(W49&gt;=W47,IF(W49&lt;=W46,"YES","NO"),"NO")</f>
        <v>NO</v>
      </c>
      <c r="Z51" s="2" t="str">
        <f>IF(Z49&gt;=Z47,IF(Z49&lt;=Z46,"YES","NO"),"NO")</f>
        <v>YES</v>
      </c>
      <c r="AA51" s="2" t="str">
        <f>IF(AA49&gt;=AA47,IF(AA49&lt;=AA46,"YES","NO"),"NO")</f>
        <v>NO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5"/>
  <sheetViews>
    <sheetView workbookViewId="0">
      <selection activeCell="K23" sqref="K23"/>
    </sheetView>
  </sheetViews>
  <sheetFormatPr defaultRowHeight="15" x14ac:dyDescent="0.25"/>
  <sheetData>
    <row r="1" spans="1:47" ht="21" x14ac:dyDescent="0.35">
      <c r="A1" s="3" t="s">
        <v>58</v>
      </c>
    </row>
    <row r="3" spans="1:47" ht="21" x14ac:dyDescent="0.35">
      <c r="I3" s="3" t="s">
        <v>55</v>
      </c>
    </row>
    <row r="5" spans="1:47" s="2" customFormat="1" x14ac:dyDescent="0.25">
      <c r="I5" s="2" t="s">
        <v>44</v>
      </c>
      <c r="J5" s="2" t="s">
        <v>45</v>
      </c>
      <c r="K5" s="2" t="s">
        <v>5</v>
      </c>
      <c r="M5" s="2" t="s">
        <v>44</v>
      </c>
      <c r="N5" s="2" t="s">
        <v>46</v>
      </c>
      <c r="O5" s="2" t="s">
        <v>5</v>
      </c>
      <c r="Q5" s="2" t="s">
        <v>44</v>
      </c>
      <c r="R5" s="2" t="s">
        <v>47</v>
      </c>
      <c r="S5" s="2" t="s">
        <v>5</v>
      </c>
      <c r="U5" s="2" t="s">
        <v>44</v>
      </c>
      <c r="V5" s="2" t="s">
        <v>48</v>
      </c>
      <c r="W5" s="2" t="s">
        <v>5</v>
      </c>
      <c r="Y5" s="2" t="s">
        <v>44</v>
      </c>
      <c r="Z5" s="2" t="s">
        <v>49</v>
      </c>
      <c r="AA5" s="2" t="s">
        <v>5</v>
      </c>
      <c r="AC5" s="2" t="s">
        <v>49</v>
      </c>
      <c r="AD5" s="2" t="s">
        <v>50</v>
      </c>
      <c r="AE5" s="2" t="s">
        <v>5</v>
      </c>
      <c r="AG5" s="2" t="s">
        <v>44</v>
      </c>
      <c r="AH5" s="2" t="s">
        <v>51</v>
      </c>
      <c r="AI5" s="2" t="s">
        <v>5</v>
      </c>
      <c r="AK5" s="2" t="s">
        <v>44</v>
      </c>
      <c r="AL5" s="2" t="s">
        <v>52</v>
      </c>
      <c r="AM5" s="2" t="s">
        <v>5</v>
      </c>
      <c r="AO5" s="2" t="s">
        <v>44</v>
      </c>
      <c r="AP5" s="2" t="s">
        <v>53</v>
      </c>
      <c r="AQ5" s="2" t="s">
        <v>5</v>
      </c>
      <c r="AS5" s="2" t="s">
        <v>53</v>
      </c>
      <c r="AT5" s="2" t="s">
        <v>54</v>
      </c>
      <c r="AU5" s="2" t="s">
        <v>5</v>
      </c>
    </row>
    <row r="6" spans="1:47" x14ac:dyDescent="0.25">
      <c r="H6" t="s">
        <v>16</v>
      </c>
      <c r="I6">
        <v>54.66</v>
      </c>
      <c r="J6">
        <v>57.71</v>
      </c>
      <c r="K6">
        <f>J6-I6</f>
        <v>3.0500000000000043</v>
      </c>
      <c r="M6">
        <v>54.66</v>
      </c>
      <c r="N6">
        <v>51.36</v>
      </c>
      <c r="O6">
        <f>N6-M6</f>
        <v>-3.2999999999999972</v>
      </c>
      <c r="Q6">
        <v>54.66</v>
      </c>
      <c r="R6">
        <v>36.96</v>
      </c>
      <c r="S6">
        <f>R6-Q6</f>
        <v>-17.699999999999996</v>
      </c>
      <c r="U6">
        <v>54.66</v>
      </c>
      <c r="V6">
        <v>23.52</v>
      </c>
      <c r="W6">
        <f>V6-U6</f>
        <v>-31.139999999999997</v>
      </c>
      <c r="Y6">
        <v>54.66</v>
      </c>
      <c r="Z6">
        <v>67.73</v>
      </c>
      <c r="AA6">
        <f>Z6-Y6</f>
        <v>13.070000000000007</v>
      </c>
      <c r="AC6">
        <v>67.73</v>
      </c>
      <c r="AD6">
        <v>54.09</v>
      </c>
      <c r="AE6" s="1">
        <f>AD6-AC6</f>
        <v>-13.64</v>
      </c>
      <c r="AG6">
        <v>54.66</v>
      </c>
      <c r="AH6">
        <v>62.62</v>
      </c>
      <c r="AI6" s="1">
        <f>AH6-AG6</f>
        <v>7.9600000000000009</v>
      </c>
      <c r="AK6">
        <v>54.66</v>
      </c>
      <c r="AL6">
        <v>45.83</v>
      </c>
      <c r="AM6" s="1">
        <f>AL6-AK6</f>
        <v>-8.8299999999999983</v>
      </c>
      <c r="AO6">
        <v>54.66</v>
      </c>
      <c r="AP6">
        <v>65.709999999999994</v>
      </c>
      <c r="AQ6" s="1">
        <f>AP6-AO6</f>
        <v>11.049999999999997</v>
      </c>
      <c r="AS6">
        <v>65.709999999999994</v>
      </c>
      <c r="AT6">
        <v>59.61</v>
      </c>
      <c r="AU6" s="1">
        <f>AT6-AS6</f>
        <v>-6.0999999999999943</v>
      </c>
    </row>
    <row r="7" spans="1:47" x14ac:dyDescent="0.25">
      <c r="H7" t="s">
        <v>17</v>
      </c>
      <c r="I7" s="1">
        <v>60.08</v>
      </c>
      <c r="J7">
        <v>63.82</v>
      </c>
      <c r="K7">
        <f>J7-I7</f>
        <v>3.740000000000002</v>
      </c>
      <c r="M7" s="1">
        <v>60.08</v>
      </c>
      <c r="N7">
        <v>56.14</v>
      </c>
      <c r="O7">
        <f>N7-M7</f>
        <v>-3.9399999999999977</v>
      </c>
      <c r="Q7" s="1">
        <v>60.08</v>
      </c>
      <c r="R7">
        <v>41.25</v>
      </c>
      <c r="S7">
        <f>R7-Q7</f>
        <v>-18.829999999999998</v>
      </c>
      <c r="U7" s="1">
        <v>60.08</v>
      </c>
      <c r="V7">
        <v>26.54</v>
      </c>
      <c r="W7">
        <f>V7-U7</f>
        <v>-33.54</v>
      </c>
      <c r="Y7" s="1">
        <v>60.08</v>
      </c>
      <c r="Z7">
        <v>77.349999999999994</v>
      </c>
      <c r="AA7">
        <f>Z7-Y7</f>
        <v>17.269999999999996</v>
      </c>
      <c r="AC7">
        <v>77.349999999999994</v>
      </c>
      <c r="AD7" s="1">
        <v>59.06</v>
      </c>
      <c r="AE7" s="1">
        <f>AD7-AC7</f>
        <v>-18.289999999999992</v>
      </c>
      <c r="AG7" s="1">
        <v>60.08</v>
      </c>
      <c r="AH7" s="1">
        <v>68.69</v>
      </c>
      <c r="AI7" s="1">
        <f>AH7-AG7</f>
        <v>8.61</v>
      </c>
      <c r="AK7" s="1">
        <v>60.08</v>
      </c>
      <c r="AL7" s="1">
        <v>49.08</v>
      </c>
      <c r="AM7" s="1">
        <f>AL7-AK7</f>
        <v>-11</v>
      </c>
      <c r="AO7" s="1">
        <v>60.08</v>
      </c>
      <c r="AP7" s="1">
        <v>73.099999999999994</v>
      </c>
      <c r="AQ7" s="1">
        <f>AP7-AO7</f>
        <v>13.019999999999996</v>
      </c>
      <c r="AS7" s="1">
        <v>73.099999999999994</v>
      </c>
      <c r="AT7" s="1">
        <v>62.24</v>
      </c>
      <c r="AU7" s="1">
        <f>AT7-AS7</f>
        <v>-10.859999999999992</v>
      </c>
    </row>
    <row r="8" spans="1:47" x14ac:dyDescent="0.25">
      <c r="H8" t="s">
        <v>18</v>
      </c>
      <c r="I8">
        <v>59.32</v>
      </c>
      <c r="J8">
        <v>63.18</v>
      </c>
      <c r="K8">
        <f>J8-I8</f>
        <v>3.8599999999999994</v>
      </c>
      <c r="M8">
        <v>59.32</v>
      </c>
      <c r="N8">
        <v>55.01</v>
      </c>
      <c r="O8">
        <f>N8-M8</f>
        <v>-4.3100000000000023</v>
      </c>
      <c r="Q8">
        <v>59.32</v>
      </c>
      <c r="R8">
        <v>38.93</v>
      </c>
      <c r="S8">
        <f>R8-Q8</f>
        <v>-20.39</v>
      </c>
      <c r="U8">
        <v>59.32</v>
      </c>
      <c r="V8">
        <v>24.64</v>
      </c>
      <c r="W8">
        <f>V8-U8</f>
        <v>-34.68</v>
      </c>
      <c r="Y8">
        <v>59.32</v>
      </c>
      <c r="Z8">
        <v>72.03</v>
      </c>
      <c r="AA8">
        <f>Z8-Y8</f>
        <v>12.71</v>
      </c>
      <c r="AC8">
        <v>72.03</v>
      </c>
      <c r="AD8" s="1">
        <v>57.51</v>
      </c>
      <c r="AE8" s="1">
        <f>AD8-AC8</f>
        <v>-14.520000000000003</v>
      </c>
      <c r="AG8">
        <v>59.32</v>
      </c>
      <c r="AH8">
        <v>67.62</v>
      </c>
      <c r="AI8" s="1">
        <f>AH8-AG8</f>
        <v>8.3000000000000043</v>
      </c>
      <c r="AK8">
        <v>59.32</v>
      </c>
      <c r="AL8">
        <v>49.3</v>
      </c>
      <c r="AM8" s="1">
        <f>AL8-AK8</f>
        <v>-10.020000000000003</v>
      </c>
      <c r="AO8">
        <v>59.32</v>
      </c>
      <c r="AP8">
        <v>76.709999999999994</v>
      </c>
      <c r="AQ8" s="1">
        <f>AP8-AO8</f>
        <v>17.389999999999993</v>
      </c>
      <c r="AS8">
        <v>76.709999999999994</v>
      </c>
      <c r="AT8">
        <v>70.569999999999993</v>
      </c>
      <c r="AU8" s="1">
        <f>AT8-AS8</f>
        <v>-6.1400000000000006</v>
      </c>
    </row>
    <row r="9" spans="1:47" x14ac:dyDescent="0.25">
      <c r="AE9" s="1"/>
      <c r="AI9" s="1"/>
      <c r="AM9" s="1"/>
      <c r="AQ9" s="1"/>
      <c r="AU9" s="1"/>
    </row>
    <row r="10" spans="1:47" x14ac:dyDescent="0.25">
      <c r="I10" s="1">
        <f>MAX(I6:I8)</f>
        <v>60.08</v>
      </c>
      <c r="J10" s="1">
        <f>MAX(J6:J8)</f>
        <v>63.82</v>
      </c>
      <c r="K10" s="1">
        <f>MAX(K6:K8)</f>
        <v>3.8599999999999994</v>
      </c>
      <c r="M10" s="1">
        <f>MAX(M6:M8)</f>
        <v>60.08</v>
      </c>
      <c r="N10" s="1">
        <f>MAX(N6:N8)</f>
        <v>56.14</v>
      </c>
      <c r="O10" s="1">
        <f>MAX(O6:O8)</f>
        <v>-3.2999999999999972</v>
      </c>
      <c r="Q10" s="1">
        <f>MAX(Q6:Q8)</f>
        <v>60.08</v>
      </c>
      <c r="R10" s="1">
        <f>MAX(R6:R8)</f>
        <v>41.25</v>
      </c>
      <c r="S10" s="1">
        <f>MAX(S6:S8)</f>
        <v>-17.699999999999996</v>
      </c>
      <c r="U10" s="1">
        <f>MAX(U6:U8)</f>
        <v>60.08</v>
      </c>
      <c r="V10" s="1">
        <f>MAX(V6:V8)</f>
        <v>26.54</v>
      </c>
      <c r="W10" s="1">
        <f>MAX(W6:W8)</f>
        <v>-31.139999999999997</v>
      </c>
      <c r="Y10" s="1">
        <f>MAX(Y6:Y8)</f>
        <v>60.08</v>
      </c>
      <c r="Z10" s="1">
        <f>MAX(Z6:Z8)</f>
        <v>77.349999999999994</v>
      </c>
      <c r="AA10" s="1">
        <f>MAX(AA6:AA8)</f>
        <v>17.269999999999996</v>
      </c>
      <c r="AC10" s="1">
        <f>MAX(AC6:AC8)</f>
        <v>77.349999999999994</v>
      </c>
      <c r="AD10" s="1">
        <f>MAX(AD6:AD8)</f>
        <v>59.06</v>
      </c>
      <c r="AE10" s="1">
        <f>MAX(AE6:AE8)</f>
        <v>-13.64</v>
      </c>
      <c r="AG10" s="1">
        <f>MAX(AG6:AG8)</f>
        <v>60.08</v>
      </c>
      <c r="AH10" s="1">
        <f>MAX(AH6:AH8)</f>
        <v>68.69</v>
      </c>
      <c r="AI10" s="1">
        <f>MAX(AI6:AI8)</f>
        <v>8.61</v>
      </c>
      <c r="AK10" s="1">
        <f>MAX(AK6:AK8)</f>
        <v>60.08</v>
      </c>
      <c r="AL10" s="1">
        <f>MAX(AL6:AL8)</f>
        <v>49.3</v>
      </c>
      <c r="AM10" s="1">
        <f>MAX(AM6:AM8)</f>
        <v>-8.8299999999999983</v>
      </c>
      <c r="AO10" s="1">
        <f>MAX(AO6:AO8)</f>
        <v>60.08</v>
      </c>
      <c r="AP10" s="1">
        <f>MAX(AP6:AP8)</f>
        <v>76.709999999999994</v>
      </c>
      <c r="AQ10" s="1">
        <f>MAX(AQ6:AQ8)</f>
        <v>17.389999999999993</v>
      </c>
      <c r="AS10" s="1">
        <f>MAX(AS6:AS8)</f>
        <v>76.709999999999994</v>
      </c>
      <c r="AT10" s="1">
        <f>MAX(AT6:AT8)</f>
        <v>70.569999999999993</v>
      </c>
      <c r="AU10" s="1">
        <f>MAX(AU6:AU8)</f>
        <v>-6.0999999999999943</v>
      </c>
    </row>
    <row r="11" spans="1:47" x14ac:dyDescent="0.25">
      <c r="I11" s="1">
        <f>MIN(I6:I8)</f>
        <v>54.66</v>
      </c>
      <c r="J11" s="1">
        <f>MIN(J6:J8)</f>
        <v>57.71</v>
      </c>
      <c r="K11" s="1">
        <f>MIN(K6:K8)</f>
        <v>3.0500000000000043</v>
      </c>
      <c r="M11" s="1">
        <f>MIN(M6:M8)</f>
        <v>54.66</v>
      </c>
      <c r="N11" s="1">
        <f>MIN(N6:N8)</f>
        <v>51.36</v>
      </c>
      <c r="O11" s="1">
        <f>MIN(O6:O8)</f>
        <v>-4.3100000000000023</v>
      </c>
      <c r="Q11" s="1">
        <f>MIN(Q6:Q8)</f>
        <v>54.66</v>
      </c>
      <c r="R11" s="1">
        <f>MIN(R6:R8)</f>
        <v>36.96</v>
      </c>
      <c r="S11" s="1">
        <f>MIN(S6:S8)</f>
        <v>-20.39</v>
      </c>
      <c r="U11" s="1">
        <f>MIN(U6:U8)</f>
        <v>54.66</v>
      </c>
      <c r="V11" s="1">
        <f>MIN(V6:V8)</f>
        <v>23.52</v>
      </c>
      <c r="W11" s="1">
        <f>MIN(W6:W8)</f>
        <v>-34.68</v>
      </c>
      <c r="Y11" s="1">
        <f>MIN(Y6:Y8)</f>
        <v>54.66</v>
      </c>
      <c r="Z11" s="1">
        <f>MIN(Z6:Z8)</f>
        <v>67.73</v>
      </c>
      <c r="AA11" s="1">
        <f>MIN(AA6:AA8)</f>
        <v>12.71</v>
      </c>
      <c r="AC11" s="1">
        <f>MIN(AC6:AC8)</f>
        <v>67.73</v>
      </c>
      <c r="AD11" s="1">
        <f>MIN(AD6:AD8)</f>
        <v>54.09</v>
      </c>
      <c r="AE11" s="1">
        <f>MIN(AE6:AE8)</f>
        <v>-18.289999999999992</v>
      </c>
      <c r="AG11" s="1">
        <f>MIN(AG6:AG8)</f>
        <v>54.66</v>
      </c>
      <c r="AH11" s="1">
        <f>MIN(AH6:AH8)</f>
        <v>62.62</v>
      </c>
      <c r="AI11" s="1">
        <f>MIN(AI6:AI8)</f>
        <v>7.9600000000000009</v>
      </c>
      <c r="AK11" s="1">
        <f>MIN(AK6:AK8)</f>
        <v>54.66</v>
      </c>
      <c r="AL11" s="1">
        <f>MIN(AL6:AL8)</f>
        <v>45.83</v>
      </c>
      <c r="AM11" s="1">
        <f>MIN(AM6:AM8)</f>
        <v>-11</v>
      </c>
      <c r="AO11" s="1">
        <f>MIN(AO6:AO8)</f>
        <v>54.66</v>
      </c>
      <c r="AP11" s="1">
        <f>MIN(AP6:AP8)</f>
        <v>65.709999999999994</v>
      </c>
      <c r="AQ11" s="1">
        <f>MIN(AQ6:AQ8)</f>
        <v>11.049999999999997</v>
      </c>
      <c r="AS11" s="1">
        <f>MIN(AS6:AS8)</f>
        <v>65.709999999999994</v>
      </c>
      <c r="AT11" s="1">
        <f>MIN(AT6:AT8)</f>
        <v>59.61</v>
      </c>
      <c r="AU11" s="1">
        <f>MIN(AU6:AU8)</f>
        <v>-10.859999999999992</v>
      </c>
    </row>
    <row r="12" spans="1:47" x14ac:dyDescent="0.25">
      <c r="I12" s="1">
        <f>AVERAGE(I6:I8)</f>
        <v>58.02</v>
      </c>
      <c r="J12" s="1">
        <f>AVERAGE(J6:J8)</f>
        <v>61.57</v>
      </c>
      <c r="K12" s="1">
        <f>AVERAGE(K6:K8)</f>
        <v>3.550000000000002</v>
      </c>
      <c r="M12" s="1">
        <f>AVERAGE(M6:M8)</f>
        <v>58.02</v>
      </c>
      <c r="N12" s="1">
        <f>AVERAGE(N6:N8)</f>
        <v>54.169999999999995</v>
      </c>
      <c r="O12" s="1">
        <f>AVERAGE(O6:O8)</f>
        <v>-3.8499999999999992</v>
      </c>
      <c r="Q12" s="1">
        <f>AVERAGE(Q6:Q8)</f>
        <v>58.02</v>
      </c>
      <c r="R12" s="1">
        <f>AVERAGE(R6:R8)</f>
        <v>39.046666666666674</v>
      </c>
      <c r="S12" s="1">
        <f>AVERAGE(S6:S8)</f>
        <v>-18.973333333333333</v>
      </c>
      <c r="T12" s="1"/>
      <c r="U12" s="1">
        <f>AVERAGE(U6:U8)</f>
        <v>58.02</v>
      </c>
      <c r="V12" s="1">
        <f>AVERAGE(V6:V8)</f>
        <v>24.900000000000002</v>
      </c>
      <c r="W12" s="1">
        <f>AVERAGE(W6:W8)</f>
        <v>-33.119999999999997</v>
      </c>
      <c r="Y12" s="1">
        <f>AVERAGE(Y6:Y8)</f>
        <v>58.02</v>
      </c>
      <c r="Z12" s="1">
        <f>AVERAGE(Z6:Z8)</f>
        <v>72.36999999999999</v>
      </c>
      <c r="AA12" s="1">
        <f>AVERAGE(AA6:AA8)</f>
        <v>14.350000000000001</v>
      </c>
      <c r="AC12" s="1">
        <f>AVERAGE(AC6:AC8)</f>
        <v>72.36999999999999</v>
      </c>
      <c r="AD12" s="1">
        <f>AVERAGE(AD6:AD8)</f>
        <v>56.886666666666663</v>
      </c>
      <c r="AE12" s="1">
        <f>AVERAGE(AE6:AE8)</f>
        <v>-15.483333333333333</v>
      </c>
      <c r="AG12" s="1">
        <f>AVERAGE(AG6:AG8)</f>
        <v>58.02</v>
      </c>
      <c r="AH12" s="1">
        <f>AVERAGE(AH6:AH8)</f>
        <v>66.31</v>
      </c>
      <c r="AI12" s="1">
        <f>AVERAGE(AI6:AI8)</f>
        <v>8.2900000000000009</v>
      </c>
      <c r="AK12" s="1">
        <f>AVERAGE(AK6:AK8)</f>
        <v>58.02</v>
      </c>
      <c r="AL12" s="1">
        <f>AVERAGE(AL6:AL8)</f>
        <v>48.069999999999993</v>
      </c>
      <c r="AM12" s="1">
        <f>AVERAGE(AM6:AM8)</f>
        <v>-9.9500000000000011</v>
      </c>
      <c r="AO12" s="1">
        <f>AVERAGE(AO6:AO8)</f>
        <v>58.02</v>
      </c>
      <c r="AP12" s="1">
        <f>AVERAGE(AP6:AP8)</f>
        <v>71.839999999999989</v>
      </c>
      <c r="AQ12" s="1">
        <f>AVERAGE(AQ6:AQ8)</f>
        <v>13.819999999999995</v>
      </c>
      <c r="AS12" s="1">
        <f>AVERAGE(AS6:AS8)</f>
        <v>71.839999999999989</v>
      </c>
      <c r="AT12" s="1">
        <f>AVERAGE(AT6:AT8)</f>
        <v>64.14</v>
      </c>
      <c r="AU12" s="1">
        <f>AVERAGE(AU6:AU8)</f>
        <v>-7.6999999999999957</v>
      </c>
    </row>
    <row r="14" spans="1:47" x14ac:dyDescent="0.25">
      <c r="I14" s="1">
        <f>STDEV(I6:I8)</f>
        <v>2.9345527768298885</v>
      </c>
      <c r="J14" s="1">
        <f>STDEV(J6:J8)</f>
        <v>3.358139365779806</v>
      </c>
      <c r="K14" s="1">
        <f>STDEV(K6:K8)</f>
        <v>0.43714985988788641</v>
      </c>
      <c r="M14" s="1">
        <f>STDEV(M6:M8)</f>
        <v>2.9345527768298885</v>
      </c>
      <c r="N14" s="1">
        <f>STDEV(N6:N8)</f>
        <v>2.4982593940581914</v>
      </c>
      <c r="O14" s="1">
        <f>STDEV(O6:O8)</f>
        <v>0.51097945164165115</v>
      </c>
      <c r="Q14" s="1">
        <f>STDEV(Q6:Q8)</f>
        <v>2.9345527768298885</v>
      </c>
      <c r="R14" s="1">
        <f>STDEV(R6:R8)</f>
        <v>2.1473782464515496</v>
      </c>
      <c r="S14" s="1">
        <f>STDEV(S6:S8)</f>
        <v>1.3507158595845907</v>
      </c>
      <c r="T14" s="1"/>
      <c r="U14" s="1">
        <f>STDEV(U6:U8)</f>
        <v>2.9345527768298885</v>
      </c>
      <c r="V14" s="1">
        <f>STDEV(V6:V8)</f>
        <v>1.5266957784706157</v>
      </c>
      <c r="W14" s="1">
        <f>STDEV(W6:W8)</f>
        <v>1.8069864415650732</v>
      </c>
      <c r="Y14" s="1">
        <f>STDEV(Y6:Y8)</f>
        <v>2.9345527768298885</v>
      </c>
      <c r="Z14" s="1">
        <f>STDEV(Z6:Z8)</f>
        <v>4.8190040464809689</v>
      </c>
      <c r="AA14" s="1">
        <f>STDEV(AA6:AA8)</f>
        <v>2.5351923003985259</v>
      </c>
      <c r="AC14" s="1">
        <f>STDEV(AC6:AC8)</f>
        <v>4.8190040464809689</v>
      </c>
      <c r="AD14" s="1">
        <f>STDEV(AD6:AD8)</f>
        <v>2.5429575956616595</v>
      </c>
      <c r="AE14" s="1">
        <f>STDEV(AE6:AE8)</f>
        <v>2.4701484435825449</v>
      </c>
      <c r="AG14" s="1">
        <f>STDEV(AG6:AG8)</f>
        <v>2.9345527768298885</v>
      </c>
      <c r="AH14" s="1">
        <f>STDEV(AH6:AH8)</f>
        <v>3.2401080228905963</v>
      </c>
      <c r="AI14" s="1">
        <f>STDEV(AI6:AI8)</f>
        <v>0.32511536414017655</v>
      </c>
      <c r="AK14" s="1">
        <f>STDEV(AK6:AK8)</f>
        <v>2.9345527768298885</v>
      </c>
      <c r="AL14" s="1">
        <f>STDEV(AL6:AL8)</f>
        <v>1.9430131239906741</v>
      </c>
      <c r="AM14" s="1">
        <f>STDEV(AM6:AM8)</f>
        <v>1.0866922287382026</v>
      </c>
      <c r="AO14" s="1">
        <f>STDEV(AO6:AO8)</f>
        <v>2.9345527768298885</v>
      </c>
      <c r="AP14" s="1">
        <f>STDEV(AP6:AP8)</f>
        <v>5.60720072763585</v>
      </c>
      <c r="AQ14" s="1">
        <f>STDEV(AQ6:AQ8)</f>
        <v>3.2448266517643072</v>
      </c>
      <c r="AS14" s="1">
        <f>STDEV(AS6:AS8)</f>
        <v>5.60720072763585</v>
      </c>
      <c r="AT14" s="1">
        <f>STDEV(AT6:AT8)</f>
        <v>5.721704291555092</v>
      </c>
      <c r="AU14" s="1">
        <f>STDEV(AU6:AU8)</f>
        <v>2.7367133572955686</v>
      </c>
    </row>
    <row r="15" spans="1:47" x14ac:dyDescent="0.25">
      <c r="I15" s="1">
        <f>I12+(2.92*I14)/(2^0.5)</f>
        <v>64.07912313127899</v>
      </c>
      <c r="J15" s="1">
        <f>J12+(2.92*J14)/(2^0.5)</f>
        <v>68.50372430372019</v>
      </c>
      <c r="K15" s="1">
        <f>K12+(2.92*K14)/(2^0.5)</f>
        <v>4.4526059605387047</v>
      </c>
      <c r="M15" s="1">
        <f>M12+(2.92*M14)/(2^0.5)</f>
        <v>64.07912313127899</v>
      </c>
      <c r="N15" s="1">
        <f>N12+(2.92*N14)/(2^0.5)</f>
        <v>59.328285583408501</v>
      </c>
      <c r="O15" s="1">
        <f>O12+(2.92*O14)/(2^0.5)</f>
        <v>-2.7949542569158377</v>
      </c>
      <c r="Q15" s="1">
        <f>Q12+(2.92*Q14)/(2^0.5)</f>
        <v>64.07912313127899</v>
      </c>
      <c r="R15" s="1">
        <f>R12+(2.92*R14)/(2^0.5)</f>
        <v>43.480469768594709</v>
      </c>
      <c r="S15" s="1">
        <f>S12+(2.92*S14)/(2^0.5)</f>
        <v>-16.18444032952937</v>
      </c>
      <c r="T15" s="1"/>
      <c r="U15" s="1">
        <f>U12+(2.92*U14)/(2^0.5)</f>
        <v>64.07912313127899</v>
      </c>
      <c r="V15" s="1">
        <f>V12+(2.92*V14)/(2^0.5)</f>
        <v>28.052247858275109</v>
      </c>
      <c r="W15" s="1">
        <f>W12+(2.92*W14)/(2^0.5)</f>
        <v>-29.389021490278985</v>
      </c>
      <c r="Y15" s="1">
        <f>Y12+(2.92*Y14)/(2^0.5)</f>
        <v>64.07912313127899</v>
      </c>
      <c r="Z15" s="1">
        <f>Z12+(2.92*Z14)/(2^0.5)</f>
        <v>82.320047284309737</v>
      </c>
      <c r="AA15" s="1">
        <f>AA12+(2.92*AA14)/(2^0.5)</f>
        <v>19.584542868293266</v>
      </c>
      <c r="AC15" s="1">
        <f>AC12+(2.92*AC14)/(2^0.5)</f>
        <v>82.320047284309737</v>
      </c>
      <c r="AD15" s="1">
        <f>AD12+(2.92*AD14)/(2^0.5)</f>
        <v>62.137242942340279</v>
      </c>
      <c r="AE15" s="1">
        <f>AE12+(2.92*AE14)/(2^0.5)</f>
        <v>-10.383089885549062</v>
      </c>
      <c r="AG15" s="1">
        <f>AG12+(2.92*AG14)/(2^0.5)</f>
        <v>64.07912313127899</v>
      </c>
      <c r="AH15" s="1">
        <f>AH12+(2.92*AH14)/(2^0.5)</f>
        <v>73.0000188759076</v>
      </c>
      <c r="AI15" s="1">
        <f>AI12+(2.92*AI14)/(2^0.5)</f>
        <v>8.9612825336622421</v>
      </c>
      <c r="AK15" s="1">
        <f>AK12+(2.92*AK14)/(2^0.5)</f>
        <v>64.07912313127899</v>
      </c>
      <c r="AL15" s="1">
        <f>AL12+(2.92*AL14)/(2^0.5)</f>
        <v>52.08183984725212</v>
      </c>
      <c r="AM15" s="1">
        <f>AM12+(2.92*AM14)/(2^0.5)</f>
        <v>-7.7062502635097641</v>
      </c>
      <c r="AO15" s="1">
        <f>AO12+(2.92*AO14)/(2^0.5)</f>
        <v>64.07912313127899</v>
      </c>
      <c r="AP15" s="1">
        <f>AP12+(2.92*AP14)/(2^0.5)</f>
        <v>83.417477801317517</v>
      </c>
      <c r="AQ15" s="1">
        <f>AQ12+(2.92*AQ14)/(2^0.5)</f>
        <v>20.519761673373146</v>
      </c>
      <c r="AS15" s="1">
        <f>AS12+(2.92*AS14)/(2^0.5)</f>
        <v>83.417477801317517</v>
      </c>
      <c r="AT15" s="1">
        <f>AT12+(2.92*AT14)/(2^0.5)</f>
        <v>75.953899241148108</v>
      </c>
      <c r="AU15" s="1">
        <f>AU12+(2.92*AU14)/(2^0.5)</f>
        <v>-2.0493661665260978</v>
      </c>
    </row>
    <row r="16" spans="1:47" x14ac:dyDescent="0.25">
      <c r="I16" s="1">
        <f>I12-(2.92*I14)/(2^0.5)</f>
        <v>51.960876868721016</v>
      </c>
      <c r="J16" s="1">
        <f>J12-(2.92*J14)/(2^0.5)</f>
        <v>54.63627569627981</v>
      </c>
      <c r="K16" s="1">
        <f>K12-(2.92*K14)/(2^0.5)</f>
        <v>2.6473940394612994</v>
      </c>
      <c r="M16" s="1">
        <f>M12-(2.92*M14)/(2^0.5)</f>
        <v>51.960876868721016</v>
      </c>
      <c r="N16" s="1">
        <f>N12-(2.92*N14)/(2^0.5)</f>
        <v>49.011714416591488</v>
      </c>
      <c r="O16" s="1">
        <f>O12-(2.92*O14)/(2^0.5)</f>
        <v>-4.9050457430841607</v>
      </c>
      <c r="Q16" s="1">
        <f>Q12-(2.92*Q14)/(2^0.5)</f>
        <v>51.960876868721016</v>
      </c>
      <c r="R16" s="1">
        <f>R12-(2.92*R14)/(2^0.5)</f>
        <v>34.612863564738639</v>
      </c>
      <c r="S16" s="1">
        <f>S12-(2.92*S14)/(2^0.5)</f>
        <v>-21.762226337137296</v>
      </c>
      <c r="T16" s="1"/>
      <c r="U16" s="1">
        <f>U12-(2.92*U14)/(2^0.5)</f>
        <v>51.960876868721016</v>
      </c>
      <c r="V16" s="1">
        <f>V12-(2.92*V14)/(2^0.5)</f>
        <v>21.747752141724895</v>
      </c>
      <c r="W16" s="1">
        <f>W12-(2.92*W14)/(2^0.5)</f>
        <v>-36.85097850972101</v>
      </c>
      <c r="Y16" s="1">
        <f>Y12-(2.92*Y14)/(2^0.5)</f>
        <v>51.960876868721016</v>
      </c>
      <c r="Z16" s="1">
        <f>Z12-(2.92*Z14)/(2^0.5)</f>
        <v>62.419952715690243</v>
      </c>
      <c r="AA16" s="1">
        <f>AA12-(2.92*AA14)/(2^0.5)</f>
        <v>9.1154571317067372</v>
      </c>
      <c r="AC16" s="1">
        <f>AC12-(2.92*AC14)/(2^0.5)</f>
        <v>62.419952715690243</v>
      </c>
      <c r="AD16" s="1">
        <f>AD12-(2.92*AD14)/(2^0.5)</f>
        <v>51.636090390993047</v>
      </c>
      <c r="AE16" s="1">
        <f>AE12-(2.92*AE14)/(2^0.5)</f>
        <v>-20.583576781117603</v>
      </c>
      <c r="AG16" s="1">
        <f>AG12-(2.92*AG14)/(2^0.5)</f>
        <v>51.960876868721016</v>
      </c>
      <c r="AH16" s="1">
        <f>AH12-(2.92*AH14)/(2^0.5)</f>
        <v>59.619981124092398</v>
      </c>
      <c r="AI16" s="1">
        <f>AI12-(2.92*AI14)/(2^0.5)</f>
        <v>7.6187174663377597</v>
      </c>
      <c r="AK16" s="1">
        <f>AK12-(2.92*AK14)/(2^0.5)</f>
        <v>51.960876868721016</v>
      </c>
      <c r="AL16" s="1">
        <f>AL12-(2.92*AL14)/(2^0.5)</f>
        <v>44.058160152747867</v>
      </c>
      <c r="AM16" s="1">
        <f>AM12-(2.92*AM14)/(2^0.5)</f>
        <v>-12.193749736490238</v>
      </c>
      <c r="AO16" s="1">
        <f>AO12-(2.92*AO14)/(2^0.5)</f>
        <v>51.960876868721016</v>
      </c>
      <c r="AP16" s="1">
        <f>AP12-(2.92*AP14)/(2^0.5)</f>
        <v>60.262522198682468</v>
      </c>
      <c r="AQ16" s="1">
        <f>AQ12-(2.92*AQ14)/(2^0.5)</f>
        <v>7.1202383266268416</v>
      </c>
      <c r="AS16" s="1">
        <f>AS12-(2.92*AS14)/(2^0.5)</f>
        <v>60.262522198682468</v>
      </c>
      <c r="AT16" s="1">
        <f>AT12-(2.92*AT14)/(2^0.5)</f>
        <v>52.326100758851894</v>
      </c>
      <c r="AU16" s="1">
        <f>AU12-(2.92*AU14)/(2^0.5)</f>
        <v>-13.350633833473893</v>
      </c>
    </row>
    <row r="17" spans="8:47" x14ac:dyDescent="0.25">
      <c r="I17" s="1">
        <f>I10+4</f>
        <v>64.08</v>
      </c>
      <c r="J17" s="1">
        <f>J10+4</f>
        <v>67.819999999999993</v>
      </c>
      <c r="K17" s="1">
        <f>K10+4</f>
        <v>7.8599999999999994</v>
      </c>
      <c r="M17" s="1">
        <f>M10+4</f>
        <v>64.08</v>
      </c>
      <c r="N17" s="1">
        <f>N10+4</f>
        <v>60.14</v>
      </c>
      <c r="O17" s="1">
        <f>O10+4</f>
        <v>0.70000000000000284</v>
      </c>
      <c r="Q17" s="1">
        <f>Q10+4</f>
        <v>64.08</v>
      </c>
      <c r="R17" s="1">
        <f>R10+4</f>
        <v>45.25</v>
      </c>
      <c r="S17" s="1">
        <f>S10+4</f>
        <v>-13.699999999999996</v>
      </c>
      <c r="T17" s="1"/>
      <c r="U17" s="1">
        <f>U10+4</f>
        <v>64.08</v>
      </c>
      <c r="V17" s="1">
        <f>V10+4</f>
        <v>30.54</v>
      </c>
      <c r="W17" s="1">
        <f>W10+4</f>
        <v>-27.139999999999997</v>
      </c>
      <c r="Y17" s="1">
        <f>Y10+4</f>
        <v>64.08</v>
      </c>
      <c r="Z17" s="1">
        <f>Z10+4</f>
        <v>81.349999999999994</v>
      </c>
      <c r="AA17" s="1">
        <f>AA10+4</f>
        <v>21.269999999999996</v>
      </c>
      <c r="AC17" s="1">
        <f>AC10+4</f>
        <v>81.349999999999994</v>
      </c>
      <c r="AD17" s="1">
        <f>AD10+4</f>
        <v>63.06</v>
      </c>
      <c r="AE17" s="1">
        <f>AE10+4</f>
        <v>-9.64</v>
      </c>
      <c r="AG17" s="1">
        <f>AG10+4</f>
        <v>64.08</v>
      </c>
      <c r="AH17" s="1">
        <f>AH10+4</f>
        <v>72.69</v>
      </c>
      <c r="AI17" s="1">
        <f>AI10+4</f>
        <v>12.61</v>
      </c>
      <c r="AK17" s="1">
        <f>AK10+4</f>
        <v>64.08</v>
      </c>
      <c r="AL17" s="1">
        <f>AL10+4</f>
        <v>53.3</v>
      </c>
      <c r="AM17" s="1">
        <f>AM10+4</f>
        <v>-4.8299999999999983</v>
      </c>
      <c r="AO17" s="1">
        <f>AO10+4</f>
        <v>64.08</v>
      </c>
      <c r="AP17" s="1">
        <f>AP10+4</f>
        <v>80.709999999999994</v>
      </c>
      <c r="AQ17" s="1">
        <f>AQ10+4</f>
        <v>21.389999999999993</v>
      </c>
      <c r="AS17" s="1">
        <f>AS10+4</f>
        <v>80.709999999999994</v>
      </c>
      <c r="AT17" s="1">
        <f>AT10+4</f>
        <v>74.569999999999993</v>
      </c>
      <c r="AU17" s="1">
        <f>AU10+4</f>
        <v>-2.0999999999999943</v>
      </c>
    </row>
    <row r="18" spans="8:47" x14ac:dyDescent="0.25">
      <c r="I18" s="1">
        <f>I11-4</f>
        <v>50.66</v>
      </c>
      <c r="J18" s="1">
        <f>J11-4</f>
        <v>53.71</v>
      </c>
      <c r="K18" s="1">
        <f>K11-4</f>
        <v>-0.94999999999999574</v>
      </c>
      <c r="M18" s="1">
        <f>M11-4</f>
        <v>50.66</v>
      </c>
      <c r="N18" s="1">
        <f>N11-4</f>
        <v>47.36</v>
      </c>
      <c r="O18" s="1">
        <f>O11-4</f>
        <v>-8.3100000000000023</v>
      </c>
      <c r="Q18" s="1">
        <f>Q11-4</f>
        <v>50.66</v>
      </c>
      <c r="R18" s="1">
        <f>R11-4</f>
        <v>32.96</v>
      </c>
      <c r="S18" s="1">
        <f>S11-4</f>
        <v>-24.39</v>
      </c>
      <c r="T18" s="1"/>
      <c r="U18" s="1">
        <f>U11-4</f>
        <v>50.66</v>
      </c>
      <c r="V18" s="1">
        <f>V11-4</f>
        <v>19.52</v>
      </c>
      <c r="W18" s="1">
        <f>W11-4</f>
        <v>-38.68</v>
      </c>
      <c r="Y18" s="1">
        <f>Y11-4</f>
        <v>50.66</v>
      </c>
      <c r="Z18" s="1">
        <f>Z11-4</f>
        <v>63.730000000000004</v>
      </c>
      <c r="AA18" s="1">
        <f>AA11-4</f>
        <v>8.7100000000000009</v>
      </c>
      <c r="AC18" s="1">
        <f>AC11-4</f>
        <v>63.730000000000004</v>
      </c>
      <c r="AD18" s="1">
        <f>AD11-4</f>
        <v>50.09</v>
      </c>
      <c r="AE18" s="1">
        <f>AE11-4</f>
        <v>-22.289999999999992</v>
      </c>
      <c r="AG18" s="1">
        <f>AG11-4</f>
        <v>50.66</v>
      </c>
      <c r="AH18" s="1">
        <f>AH11-4</f>
        <v>58.62</v>
      </c>
      <c r="AI18" s="1">
        <f>AI11-4</f>
        <v>3.9600000000000009</v>
      </c>
      <c r="AK18" s="1">
        <f>AK11-4</f>
        <v>50.66</v>
      </c>
      <c r="AL18" s="1">
        <f>AL11-4</f>
        <v>41.83</v>
      </c>
      <c r="AM18" s="1">
        <f>AM11-4</f>
        <v>-15</v>
      </c>
      <c r="AO18" s="1">
        <f>AO11-4</f>
        <v>50.66</v>
      </c>
      <c r="AP18" s="1">
        <f>AP11-4</f>
        <v>61.709999999999994</v>
      </c>
      <c r="AQ18" s="1">
        <f>AQ11-4</f>
        <v>7.0499999999999972</v>
      </c>
      <c r="AS18" s="1">
        <f>AS11-4</f>
        <v>61.709999999999994</v>
      </c>
      <c r="AT18" s="1">
        <f>AT11-4</f>
        <v>55.61</v>
      </c>
      <c r="AU18" s="1">
        <f>AU11-4</f>
        <v>-14.859999999999992</v>
      </c>
    </row>
    <row r="20" spans="8:47" x14ac:dyDescent="0.25">
      <c r="I20" s="1">
        <f>MAX(I15,I17)</f>
        <v>64.08</v>
      </c>
      <c r="J20" s="1">
        <f>MAX(J15,J17)</f>
        <v>68.50372430372019</v>
      </c>
      <c r="K20" s="1">
        <f>MAX(K15,K17)</f>
        <v>7.8599999999999994</v>
      </c>
      <c r="M20" s="1">
        <f>MAX(M15,M17)</f>
        <v>64.08</v>
      </c>
      <c r="N20" s="1">
        <f>MAX(N15,N17)</f>
        <v>60.14</v>
      </c>
      <c r="O20" s="1">
        <f>MAX(O15,O17)</f>
        <v>0.70000000000000284</v>
      </c>
      <c r="Q20" s="1">
        <f>MAX(Q15,Q17)</f>
        <v>64.08</v>
      </c>
      <c r="R20" s="1">
        <f>MAX(R15,R17)</f>
        <v>45.25</v>
      </c>
      <c r="S20" s="1">
        <f>MAX(S15,S17)</f>
        <v>-13.699999999999996</v>
      </c>
      <c r="T20" s="1"/>
      <c r="U20" s="1">
        <f>MAX(U15,U17)</f>
        <v>64.08</v>
      </c>
      <c r="V20" s="1">
        <f>MAX(V15,V17)</f>
        <v>30.54</v>
      </c>
      <c r="W20" s="1">
        <f>MAX(W15,W17)</f>
        <v>-27.139999999999997</v>
      </c>
      <c r="Y20" s="1">
        <f>MAX(Y15,Y17)</f>
        <v>64.08</v>
      </c>
      <c r="Z20" s="1">
        <f>MAX(Z15,Z17)</f>
        <v>82.320047284309737</v>
      </c>
      <c r="AA20" s="1">
        <f>MAX(AA15,AA17)</f>
        <v>21.269999999999996</v>
      </c>
      <c r="AC20" s="1">
        <f>MAX(AC15,AC17)</f>
        <v>82.320047284309737</v>
      </c>
      <c r="AD20" s="1">
        <f>MAX(AD15,AD17)</f>
        <v>63.06</v>
      </c>
      <c r="AE20" s="1">
        <f>MAX(AE15,AE17)</f>
        <v>-9.64</v>
      </c>
      <c r="AG20" s="1">
        <f>MAX(AG15,AG17)</f>
        <v>64.08</v>
      </c>
      <c r="AH20" s="1">
        <f>MAX(AH15,AH17)</f>
        <v>73.0000188759076</v>
      </c>
      <c r="AI20" s="1">
        <f>MAX(AI15,AI17)</f>
        <v>12.61</v>
      </c>
      <c r="AK20" s="1">
        <f>MAX(AK15,AK17)</f>
        <v>64.08</v>
      </c>
      <c r="AL20" s="1">
        <f>MAX(AL15,AL17)</f>
        <v>53.3</v>
      </c>
      <c r="AM20" s="1">
        <f>MAX(AM15,AM17)</f>
        <v>-4.8299999999999983</v>
      </c>
      <c r="AO20" s="1">
        <f>MAX(AO15,AO17)</f>
        <v>64.08</v>
      </c>
      <c r="AP20" s="1">
        <f>MAX(AP15,AP17)</f>
        <v>83.417477801317517</v>
      </c>
      <c r="AQ20" s="1">
        <f>MAX(AQ15,AQ17)</f>
        <v>21.389999999999993</v>
      </c>
      <c r="AS20" s="1">
        <f>MAX(AS15,AS17)</f>
        <v>83.417477801317517</v>
      </c>
      <c r="AT20" s="1">
        <f>MAX(AT15,AT17)</f>
        <v>75.953899241148108</v>
      </c>
      <c r="AU20" s="1">
        <f>MAX(AU15,AU17)</f>
        <v>-2.0493661665260978</v>
      </c>
    </row>
    <row r="21" spans="8:47" x14ac:dyDescent="0.25">
      <c r="I21" s="1">
        <f>MIN(I16,I18)</f>
        <v>50.66</v>
      </c>
      <c r="J21" s="1">
        <f>MIN(J16,J18)</f>
        <v>53.71</v>
      </c>
      <c r="K21" s="1">
        <f>MIN(K16,K18)</f>
        <v>-0.94999999999999574</v>
      </c>
      <c r="M21" s="1">
        <f>MIN(M16,M18)</f>
        <v>50.66</v>
      </c>
      <c r="N21" s="1">
        <f>MIN(N16,N18)</f>
        <v>47.36</v>
      </c>
      <c r="O21" s="1">
        <f>MIN(O16,O18)</f>
        <v>-8.3100000000000023</v>
      </c>
      <c r="Q21" s="1">
        <f>MIN(Q16,Q18)</f>
        <v>50.66</v>
      </c>
      <c r="R21" s="1">
        <f>MIN(R16,R18)</f>
        <v>32.96</v>
      </c>
      <c r="S21" s="1">
        <f>MIN(S16,S18)</f>
        <v>-24.39</v>
      </c>
      <c r="T21" s="1"/>
      <c r="U21" s="1">
        <f>MIN(U16,U18)</f>
        <v>50.66</v>
      </c>
      <c r="V21" s="1">
        <f>MIN(V16,V18)</f>
        <v>19.52</v>
      </c>
      <c r="W21" s="1">
        <f>MIN(W16,W18)</f>
        <v>-38.68</v>
      </c>
      <c r="Y21" s="1">
        <f>MIN(Y16,Y18)</f>
        <v>50.66</v>
      </c>
      <c r="Z21" s="1">
        <f>MIN(Z16,Z18)</f>
        <v>62.419952715690243</v>
      </c>
      <c r="AA21" s="1">
        <f>MIN(AA16,AA18)</f>
        <v>8.7100000000000009</v>
      </c>
      <c r="AC21" s="1">
        <f>MIN(AC16,AC18)</f>
        <v>62.419952715690243</v>
      </c>
      <c r="AD21" s="1">
        <f>MIN(AD16,AD18)</f>
        <v>50.09</v>
      </c>
      <c r="AE21" s="1">
        <f>MIN(AE16,AE18)</f>
        <v>-22.289999999999992</v>
      </c>
      <c r="AG21" s="1">
        <f>MIN(AG16,AG18)</f>
        <v>50.66</v>
      </c>
      <c r="AH21" s="1">
        <f>MIN(AH16,AH18)</f>
        <v>58.62</v>
      </c>
      <c r="AI21" s="1">
        <f>MIN(AI16,AI18)</f>
        <v>3.9600000000000009</v>
      </c>
      <c r="AK21" s="1">
        <f>MIN(AK16,AK18)</f>
        <v>50.66</v>
      </c>
      <c r="AL21" s="1">
        <f>MIN(AL16,AL18)</f>
        <v>41.83</v>
      </c>
      <c r="AM21" s="1">
        <f>MIN(AM16,AM18)</f>
        <v>-15</v>
      </c>
      <c r="AO21" s="1">
        <f>MIN(AO16,AO18)</f>
        <v>50.66</v>
      </c>
      <c r="AP21" s="1">
        <f>MIN(AP16,AP18)</f>
        <v>60.262522198682468</v>
      </c>
      <c r="AQ21" s="1">
        <f>MIN(AQ16,AQ18)</f>
        <v>7.0499999999999972</v>
      </c>
      <c r="AS21" s="1">
        <f>MIN(AS16,AS18)</f>
        <v>60.262522198682468</v>
      </c>
      <c r="AT21" s="1">
        <f>MIN(AT16,AT18)</f>
        <v>52.326100758851894</v>
      </c>
      <c r="AU21" s="1">
        <f>MIN(AU16,AU18)</f>
        <v>-14.859999999999992</v>
      </c>
    </row>
    <row r="22" spans="8:47" x14ac:dyDescent="0.25">
      <c r="AE22" s="1"/>
      <c r="AI22" s="1"/>
      <c r="AM22" s="1"/>
      <c r="AQ22" s="1"/>
      <c r="AU22" s="1"/>
    </row>
    <row r="23" spans="8:47" x14ac:dyDescent="0.25">
      <c r="H23" s="2" t="s">
        <v>40</v>
      </c>
      <c r="I23">
        <v>49.4</v>
      </c>
      <c r="J23">
        <v>52.38</v>
      </c>
      <c r="K23">
        <f>J23-I23</f>
        <v>2.980000000000004</v>
      </c>
      <c r="M23">
        <v>49.4</v>
      </c>
      <c r="N23">
        <v>48.35</v>
      </c>
      <c r="O23">
        <f>N23-M23</f>
        <v>-1.0499999999999972</v>
      </c>
      <c r="Q23">
        <v>49.4</v>
      </c>
      <c r="R23">
        <v>36.54</v>
      </c>
      <c r="S23">
        <f>R23-Q23</f>
        <v>-12.86</v>
      </c>
      <c r="U23">
        <v>49.4</v>
      </c>
      <c r="V23">
        <v>23.39</v>
      </c>
      <c r="W23">
        <f>V23-U23</f>
        <v>-26.009999999999998</v>
      </c>
      <c r="Y23">
        <v>49.4</v>
      </c>
      <c r="Z23">
        <v>65.099999999999994</v>
      </c>
      <c r="AA23">
        <f>Z23-Y23</f>
        <v>15.699999999999996</v>
      </c>
      <c r="AC23">
        <v>65.099999999999994</v>
      </c>
      <c r="AD23">
        <v>49.47</v>
      </c>
      <c r="AE23" s="1">
        <f>AD23-AC23</f>
        <v>-15.629999999999995</v>
      </c>
      <c r="AG23">
        <v>49.4</v>
      </c>
      <c r="AH23">
        <v>58.48</v>
      </c>
      <c r="AI23" s="1">
        <f>AH23-AG23</f>
        <v>9.0799999999999983</v>
      </c>
      <c r="AK23">
        <v>49.4</v>
      </c>
      <c r="AL23">
        <v>40.21</v>
      </c>
      <c r="AM23" s="1">
        <f>AL23-AK23</f>
        <v>-9.1899999999999977</v>
      </c>
      <c r="AO23">
        <v>49.4</v>
      </c>
      <c r="AP23">
        <v>61.51</v>
      </c>
      <c r="AQ23" s="1">
        <f>AP23-AO23</f>
        <v>12.11</v>
      </c>
      <c r="AS23">
        <v>61.51</v>
      </c>
      <c r="AT23">
        <v>49.21</v>
      </c>
      <c r="AU23" s="1">
        <f>AT23-AS23</f>
        <v>-12.299999999999997</v>
      </c>
    </row>
    <row r="25" spans="8:47" x14ac:dyDescent="0.25">
      <c r="H25" s="2" t="s">
        <v>23</v>
      </c>
      <c r="I25" s="2"/>
      <c r="J25" s="2" t="str">
        <f>IF(J23&gt;=J21,IF(J23&lt;=J20,"YES","NO"),"NO")</f>
        <v>NO</v>
      </c>
      <c r="K25" s="2" t="str">
        <f>IF(K23&gt;=K21,IF(K23&lt;=K20,"YES","NO"),"NO")</f>
        <v>YES</v>
      </c>
      <c r="L25" s="2"/>
      <c r="M25" s="2"/>
      <c r="N25" s="2" t="str">
        <f>IF(N23&gt;=N21,IF(N23&lt;=N20,"YES","NO"),"NO")</f>
        <v>YES</v>
      </c>
      <c r="O25" s="2" t="str">
        <f>IF(O23&gt;=O21,IF(O23&lt;=O20,"YES","NO"),"NO")</f>
        <v>YES</v>
      </c>
      <c r="P25" s="2"/>
      <c r="Q25" s="2"/>
      <c r="R25" s="2" t="str">
        <f>IF(R23&gt;=R21,IF(R23&lt;=R20,"YES","NO"),"NO")</f>
        <v>YES</v>
      </c>
      <c r="S25" s="2" t="str">
        <f>IF(S23&gt;=S21,IF(S23&lt;=S20,"YES","NO"),"NO")</f>
        <v>NO</v>
      </c>
      <c r="T25" s="2"/>
      <c r="U25" s="2"/>
      <c r="V25" s="2" t="str">
        <f>IF(V23&gt;=V21,IF(V23&lt;=V20,"YES","NO"),"NO")</f>
        <v>YES</v>
      </c>
      <c r="W25" s="2" t="str">
        <f>IF(W23&gt;=W21,IF(W23&lt;=W20,"YES","NO"),"NO")</f>
        <v>NO</v>
      </c>
      <c r="X25" s="2"/>
      <c r="Y25" s="2"/>
      <c r="Z25" s="2" t="str">
        <f>IF(Z23&gt;=Z21,IF(Z23&lt;=Z20,"YES","NO"),"NO")</f>
        <v>YES</v>
      </c>
      <c r="AA25" s="2" t="str">
        <f>IF(AA23&gt;=AA21,IF(AA23&lt;=AA20,"YES","NO"),"NO")</f>
        <v>YES</v>
      </c>
      <c r="AB25" s="2"/>
      <c r="AC25" s="2"/>
      <c r="AD25" s="2" t="str">
        <f>IF(AD23&gt;=AD21,IF(AD23&lt;=AD20,"YES","NO"),"NO")</f>
        <v>NO</v>
      </c>
      <c r="AE25" s="2" t="str">
        <f>IF(AE23&gt;=AE21,IF(AE23&lt;=AE20,"YES","NO"),"NO")</f>
        <v>YES</v>
      </c>
      <c r="AF25" s="2"/>
      <c r="AG25" s="2"/>
      <c r="AH25" s="2" t="str">
        <f>IF(AH23&gt;=AH21,IF(AH23&lt;=AH20,"YES","NO"),"NO")</f>
        <v>NO</v>
      </c>
      <c r="AI25" s="2" t="str">
        <f>IF(AI23&gt;=AI21,IF(AI23&lt;=AI20,"YES","NO"),"NO")</f>
        <v>YES</v>
      </c>
      <c r="AJ25" s="2"/>
      <c r="AK25" s="2"/>
      <c r="AL25" s="2" t="str">
        <f>IF(AL23&gt;=AL21,IF(AL23&lt;=AL20,"YES","NO"),"NO")</f>
        <v>NO</v>
      </c>
      <c r="AM25" s="2" t="str">
        <f>IF(AM23&gt;=AM21,IF(AM23&lt;=AM20,"YES","NO"),"NO")</f>
        <v>YES</v>
      </c>
      <c r="AN25" s="2"/>
      <c r="AO25" s="2"/>
      <c r="AP25" s="2" t="str">
        <f>IF(AP23&gt;=AP21,IF(AP23&lt;=AP20,"YES","NO"),"NO")</f>
        <v>YES</v>
      </c>
      <c r="AQ25" s="2" t="str">
        <f>IF(AQ23&gt;=AQ21,IF(AQ23&lt;=AQ20,"YES","NO"),"NO")</f>
        <v>YES</v>
      </c>
      <c r="AR25" s="2"/>
      <c r="AS25" s="2"/>
      <c r="AT25" s="2" t="str">
        <f>IF(AT23&gt;=AT21,IF(AT23&lt;=AT20,"YES","NO"),"NO")</f>
        <v>NO</v>
      </c>
      <c r="AU25" s="2" t="str">
        <f>IF(AU23&gt;=AU21,IF(AU23&lt;=AU20,"YES","NO"),"NO")</f>
        <v>YES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I23" sqref="I23"/>
    </sheetView>
  </sheetViews>
  <sheetFormatPr defaultRowHeight="15" x14ac:dyDescent="0.25"/>
  <sheetData>
    <row r="1" spans="1:27" ht="21" x14ac:dyDescent="0.35">
      <c r="A1" s="3" t="s">
        <v>59</v>
      </c>
    </row>
    <row r="3" spans="1:27" ht="21" x14ac:dyDescent="0.35">
      <c r="I3" s="3" t="s">
        <v>56</v>
      </c>
    </row>
    <row r="5" spans="1:27" s="2" customFormat="1" x14ac:dyDescent="0.25">
      <c r="I5" s="2" t="s">
        <v>51</v>
      </c>
      <c r="J5" s="2" t="s">
        <v>60</v>
      </c>
      <c r="K5" s="2" t="s">
        <v>5</v>
      </c>
      <c r="M5" s="2" t="s">
        <v>31</v>
      </c>
      <c r="N5" s="2" t="s">
        <v>32</v>
      </c>
      <c r="O5" s="2" t="s">
        <v>5</v>
      </c>
      <c r="Q5" s="2" t="s">
        <v>31</v>
      </c>
      <c r="R5" s="2" t="s">
        <v>33</v>
      </c>
      <c r="S5" s="2" t="s">
        <v>5</v>
      </c>
      <c r="U5" s="2" t="s">
        <v>31</v>
      </c>
      <c r="V5" s="2" t="s">
        <v>34</v>
      </c>
      <c r="W5" s="2" t="s">
        <v>5</v>
      </c>
      <c r="Y5" s="2" t="s">
        <v>31</v>
      </c>
      <c r="Z5" s="2" t="s">
        <v>43</v>
      </c>
      <c r="AA5" s="2" t="s">
        <v>5</v>
      </c>
    </row>
    <row r="6" spans="1:27" x14ac:dyDescent="0.25">
      <c r="H6" t="s">
        <v>16</v>
      </c>
      <c r="I6">
        <v>62.62</v>
      </c>
      <c r="J6">
        <v>54.77</v>
      </c>
      <c r="K6">
        <f>J6-I6</f>
        <v>-7.8499999999999943</v>
      </c>
      <c r="M6">
        <v>18.11</v>
      </c>
      <c r="N6">
        <v>11.94</v>
      </c>
      <c r="O6">
        <f>N6-M6</f>
        <v>-6.17</v>
      </c>
      <c r="Q6">
        <v>18.11</v>
      </c>
      <c r="R6">
        <v>30.19</v>
      </c>
      <c r="S6">
        <f>R6-Q6</f>
        <v>12.080000000000002</v>
      </c>
      <c r="U6">
        <v>18.11</v>
      </c>
      <c r="V6">
        <v>1.68</v>
      </c>
      <c r="W6">
        <f>V6-U6</f>
        <v>-16.43</v>
      </c>
      <c r="Y6">
        <v>18.11</v>
      </c>
      <c r="Z6">
        <v>12.43</v>
      </c>
      <c r="AA6">
        <f>Z6-Y6</f>
        <v>-5.68</v>
      </c>
    </row>
    <row r="7" spans="1:27" x14ac:dyDescent="0.25">
      <c r="H7" t="s">
        <v>17</v>
      </c>
      <c r="I7" s="1">
        <v>68.69</v>
      </c>
      <c r="J7">
        <v>52.87</v>
      </c>
      <c r="K7">
        <f>J7-I7</f>
        <v>-15.82</v>
      </c>
      <c r="M7" s="1">
        <v>23.01</v>
      </c>
      <c r="N7">
        <v>13.61</v>
      </c>
      <c r="O7">
        <f>N7-M7</f>
        <v>-9.4000000000000021</v>
      </c>
      <c r="Q7" s="1">
        <v>23.01</v>
      </c>
      <c r="R7">
        <v>36.479999999999997</v>
      </c>
      <c r="S7">
        <f>R7-Q7</f>
        <v>13.469999999999995</v>
      </c>
      <c r="U7" s="1">
        <v>23.01</v>
      </c>
      <c r="V7">
        <v>2.84</v>
      </c>
      <c r="W7">
        <f>V7-U7</f>
        <v>-20.170000000000002</v>
      </c>
      <c r="Y7" s="1">
        <v>23.01</v>
      </c>
      <c r="Z7">
        <v>15.03</v>
      </c>
      <c r="AA7">
        <f>Z7-Y7</f>
        <v>-7.9800000000000022</v>
      </c>
    </row>
    <row r="8" spans="1:27" x14ac:dyDescent="0.25">
      <c r="H8" t="s">
        <v>18</v>
      </c>
      <c r="I8">
        <v>67.62</v>
      </c>
      <c r="J8">
        <v>59.58</v>
      </c>
      <c r="K8">
        <f>J8-I8</f>
        <v>-8.0400000000000063</v>
      </c>
      <c r="M8">
        <v>20.07</v>
      </c>
      <c r="N8">
        <v>13.46</v>
      </c>
      <c r="O8">
        <f>N8-M8</f>
        <v>-6.6099999999999994</v>
      </c>
      <c r="Q8">
        <v>20.07</v>
      </c>
      <c r="R8">
        <v>30.86</v>
      </c>
      <c r="S8">
        <f>R8-Q8</f>
        <v>10.79</v>
      </c>
      <c r="U8">
        <v>20.07</v>
      </c>
      <c r="V8">
        <v>1.74</v>
      </c>
      <c r="W8">
        <f>V8-U8</f>
        <v>-18.330000000000002</v>
      </c>
      <c r="Y8">
        <v>20.07</v>
      </c>
      <c r="Z8">
        <v>14.03</v>
      </c>
      <c r="AA8">
        <f>Z8-Y8</f>
        <v>-6.0400000000000009</v>
      </c>
    </row>
    <row r="10" spans="1:27" x14ac:dyDescent="0.25">
      <c r="I10" s="1">
        <f>MAX(I6:I8)</f>
        <v>68.69</v>
      </c>
      <c r="J10" s="1">
        <f>MAX(J6:J8)</f>
        <v>59.58</v>
      </c>
      <c r="K10" s="1">
        <f>MAX(K6:K8)</f>
        <v>-7.8499999999999943</v>
      </c>
      <c r="M10" s="1">
        <f>MAX(M6:M8)</f>
        <v>23.01</v>
      </c>
      <c r="N10" s="1">
        <f>MAX(N6:N8)</f>
        <v>13.61</v>
      </c>
      <c r="O10" s="1">
        <f>MAX(O6:O8)</f>
        <v>-6.17</v>
      </c>
      <c r="Q10" s="1">
        <f>MAX(Q6:Q8)</f>
        <v>23.01</v>
      </c>
      <c r="R10" s="1">
        <f>MAX(R6:R8)</f>
        <v>36.479999999999997</v>
      </c>
      <c r="S10" s="1">
        <f>MAX(S6:S8)</f>
        <v>13.469999999999995</v>
      </c>
      <c r="U10" s="1">
        <f>MAX(U6:U8)</f>
        <v>23.01</v>
      </c>
      <c r="V10" s="1">
        <f>MAX(V6:V8)</f>
        <v>2.84</v>
      </c>
      <c r="W10" s="1">
        <f>MAX(W6:W8)</f>
        <v>-16.43</v>
      </c>
      <c r="Y10" s="1">
        <f>MAX(Y6:Y8)</f>
        <v>23.01</v>
      </c>
      <c r="Z10" s="1">
        <f>MAX(Z6:Z8)</f>
        <v>15.03</v>
      </c>
      <c r="AA10" s="1">
        <f>MAX(AA6:AA8)</f>
        <v>-5.68</v>
      </c>
    </row>
    <row r="11" spans="1:27" x14ac:dyDescent="0.25">
      <c r="I11" s="1">
        <f>MIN(I6:I8)</f>
        <v>62.62</v>
      </c>
      <c r="J11" s="1">
        <f>MIN(J6:J8)</f>
        <v>52.87</v>
      </c>
      <c r="K11" s="1">
        <f>MIN(K6:K8)</f>
        <v>-15.82</v>
      </c>
      <c r="M11" s="1">
        <f>MIN(M6:M8)</f>
        <v>18.11</v>
      </c>
      <c r="N11" s="1">
        <f>MIN(N6:N8)</f>
        <v>11.94</v>
      </c>
      <c r="O11" s="1">
        <f>MIN(O6:O8)</f>
        <v>-9.4000000000000021</v>
      </c>
      <c r="Q11" s="1">
        <f>MIN(Q6:Q8)</f>
        <v>18.11</v>
      </c>
      <c r="R11" s="1">
        <f>MIN(R6:R8)</f>
        <v>30.19</v>
      </c>
      <c r="S11" s="1">
        <f>MIN(S6:S8)</f>
        <v>10.79</v>
      </c>
      <c r="U11" s="1">
        <f>MIN(U6:U8)</f>
        <v>18.11</v>
      </c>
      <c r="V11" s="1">
        <f>MIN(V6:V8)</f>
        <v>1.68</v>
      </c>
      <c r="W11" s="1">
        <f>MIN(W6:W8)</f>
        <v>-20.170000000000002</v>
      </c>
      <c r="Y11" s="1">
        <f>MIN(Y6:Y8)</f>
        <v>18.11</v>
      </c>
      <c r="Z11" s="1">
        <f>MIN(Z6:Z8)</f>
        <v>12.43</v>
      </c>
      <c r="AA11" s="1">
        <f>MIN(AA6:AA8)</f>
        <v>-7.9800000000000022</v>
      </c>
    </row>
    <row r="12" spans="1:27" x14ac:dyDescent="0.25">
      <c r="I12" s="1">
        <f>AVERAGE(I6:I8)</f>
        <v>66.31</v>
      </c>
      <c r="J12" s="1">
        <f>AVERAGE(J6:J8)</f>
        <v>55.74</v>
      </c>
      <c r="K12" s="1">
        <f>AVERAGE(K6:K8)</f>
        <v>-10.57</v>
      </c>
      <c r="M12" s="1">
        <f>AVERAGE(M6:M8)</f>
        <v>20.396666666666668</v>
      </c>
      <c r="N12" s="1">
        <f>AVERAGE(N6:N8)</f>
        <v>13.003333333333332</v>
      </c>
      <c r="O12" s="1">
        <f>AVERAGE(O6:O8)</f>
        <v>-7.3933333333333335</v>
      </c>
      <c r="Q12" s="1">
        <f>AVERAGE(Q6:Q8)</f>
        <v>20.396666666666668</v>
      </c>
      <c r="R12" s="1">
        <f>AVERAGE(R6:R8)</f>
        <v>32.51</v>
      </c>
      <c r="S12" s="1">
        <f>AVERAGE(S6:S8)</f>
        <v>12.113333333333332</v>
      </c>
      <c r="T12" s="1"/>
      <c r="U12" s="1">
        <f>AVERAGE(U6:U8)</f>
        <v>20.396666666666668</v>
      </c>
      <c r="V12" s="1">
        <f>AVERAGE(V6:V8)</f>
        <v>2.0866666666666664</v>
      </c>
      <c r="W12" s="1">
        <f>AVERAGE(W6:W8)</f>
        <v>-18.310000000000002</v>
      </c>
      <c r="Y12" s="1">
        <f>AVERAGE(Y6:Y8)</f>
        <v>20.396666666666668</v>
      </c>
      <c r="Z12" s="1">
        <f>AVERAGE(Z6:Z8)</f>
        <v>13.83</v>
      </c>
      <c r="AA12" s="1">
        <f>AVERAGE(AA6:AA8)</f>
        <v>-6.5666666666666673</v>
      </c>
    </row>
    <row r="14" spans="1:27" x14ac:dyDescent="0.25">
      <c r="I14" s="1">
        <f>STDEV(I6:I8)</f>
        <v>3.2401080228905963</v>
      </c>
      <c r="J14" s="1">
        <f>STDEV(J6:J8)</f>
        <v>3.4585690682708647</v>
      </c>
      <c r="K14" s="1">
        <f>STDEV(K6:K8)</f>
        <v>4.5476257541710687</v>
      </c>
      <c r="M14" s="1">
        <f>STDEV(M6:M8)</f>
        <v>2.4662792488551126</v>
      </c>
      <c r="N14" s="1">
        <f>STDEV(N6:N8)</f>
        <v>0.92392279619746043</v>
      </c>
      <c r="O14" s="1">
        <f>STDEV(O6:O8)</f>
        <v>1.7516944177947664</v>
      </c>
      <c r="Q14" s="1">
        <f>STDEV(Q6:Q8)</f>
        <v>2.4662792488551126</v>
      </c>
      <c r="R14" s="1">
        <f>STDEV(R6:R8)</f>
        <v>3.4544029874929163</v>
      </c>
      <c r="S14" s="1">
        <f>STDEV(S6:S8)</f>
        <v>1.340310909204774</v>
      </c>
      <c r="T14" s="1"/>
      <c r="U14" s="1">
        <f>STDEV(U6:U8)</f>
        <v>2.4662792488551126</v>
      </c>
      <c r="V14" s="1">
        <f>STDEV(V6:V8)</f>
        <v>0.65309519469471944</v>
      </c>
      <c r="W14" s="1">
        <f>STDEV(W6:W8)</f>
        <v>1.8700802121834248</v>
      </c>
      <c r="Y14" s="1">
        <f>STDEV(Y6:Y8)</f>
        <v>2.4662792488551126</v>
      </c>
      <c r="Z14" s="1">
        <f>STDEV(Z6:Z8)</f>
        <v>1.3114877048603999</v>
      </c>
      <c r="AA14" s="1">
        <f>STDEV(AA6:AA8)</f>
        <v>1.2371472561232708</v>
      </c>
    </row>
    <row r="15" spans="1:27" x14ac:dyDescent="0.25">
      <c r="I15" s="1">
        <f>I12+(2.92*I14)/(2^0.5)</f>
        <v>73.0000188759076</v>
      </c>
      <c r="J15" s="1">
        <f>J12+(2.92*J14)/(2^0.5)</f>
        <v>62.881086712818998</v>
      </c>
      <c r="K15" s="1">
        <f>K12+(2.92*K14)/(2^0.5)</f>
        <v>-1.1802815335069869</v>
      </c>
      <c r="M15" s="1">
        <f>M12+(2.92*M14)/(2^0.5)</f>
        <v>25.488921187668804</v>
      </c>
      <c r="N15" s="1">
        <f>N12+(2.92*N14)/(2^0.5)</f>
        <v>14.91100459082679</v>
      </c>
      <c r="O15" s="1">
        <f>O12+(2.92*O14)/(2^0.5)</f>
        <v>-3.7765191292765761</v>
      </c>
      <c r="Q15" s="1">
        <f>Q12+(2.92*Q14)/(2^0.5)</f>
        <v>25.488921187668804</v>
      </c>
      <c r="R15" s="1">
        <f>R12+(2.92*R14)/(2^0.5)</f>
        <v>39.642484790029343</v>
      </c>
      <c r="S15" s="1">
        <f>S12+(2.92*S14)/(2^0.5)</f>
        <v>14.88074269710058</v>
      </c>
      <c r="T15" s="1"/>
      <c r="U15" s="1">
        <f>U12+(2.92*U14)/(2^0.5)</f>
        <v>25.488921187668804</v>
      </c>
      <c r="V15" s="1">
        <f>V12+(2.92*V14)/(2^0.5)</f>
        <v>3.4351461461793016</v>
      </c>
      <c r="W15" s="1">
        <f>W12+(2.92*W14)/(2^0.5)</f>
        <v>-14.448748513758785</v>
      </c>
      <c r="Y15" s="1">
        <f>Y12+(2.92*Y14)/(2^0.5)</f>
        <v>25.488921187668804</v>
      </c>
      <c r="Z15" s="1">
        <f>Z12+(2.92*Z14)/(2^0.5)</f>
        <v>16.537896600684746</v>
      </c>
      <c r="AA15" s="1">
        <f>AA12+(2.92*AA14)/(2^0.5)</f>
        <v>-4.0122646414038687</v>
      </c>
    </row>
    <row r="16" spans="1:27" x14ac:dyDescent="0.25">
      <c r="I16" s="1">
        <f>I12-(2.92*I14)/(2^0.5)</f>
        <v>59.619981124092398</v>
      </c>
      <c r="J16" s="1">
        <f>J12-(2.92*J14)/(2^0.5)</f>
        <v>48.598913287181006</v>
      </c>
      <c r="K16" s="1">
        <f>K12-(2.92*K14)/(2^0.5)</f>
        <v>-19.959718466493015</v>
      </c>
      <c r="M16" s="1">
        <f>M12-(2.92*M14)/(2^0.5)</f>
        <v>15.304412145664532</v>
      </c>
      <c r="N16" s="1">
        <f>N12-(2.92*N14)/(2^0.5)</f>
        <v>11.095662075839874</v>
      </c>
      <c r="O16" s="1">
        <f>O12-(2.92*O14)/(2^0.5)</f>
        <v>-11.010147537390091</v>
      </c>
      <c r="Q16" s="1">
        <f>Q12-(2.92*Q14)/(2^0.5)</f>
        <v>15.304412145664532</v>
      </c>
      <c r="R16" s="1">
        <f>R12-(2.92*R14)/(2^0.5)</f>
        <v>25.377515209970653</v>
      </c>
      <c r="S16" s="1">
        <f>S12-(2.92*S14)/(2^0.5)</f>
        <v>9.3459239695660834</v>
      </c>
      <c r="T16" s="1"/>
      <c r="U16" s="1">
        <f>U12-(2.92*U14)/(2^0.5)</f>
        <v>15.304412145664532</v>
      </c>
      <c r="V16" s="1">
        <f>V12-(2.92*V14)/(2^0.5)</f>
        <v>0.73818718715403131</v>
      </c>
      <c r="W16" s="1">
        <f>W12-(2.92*W14)/(2^0.5)</f>
        <v>-22.171251486241218</v>
      </c>
      <c r="Y16" s="1">
        <f>Y12-(2.92*Y14)/(2^0.5)</f>
        <v>15.304412145664532</v>
      </c>
      <c r="Z16" s="1">
        <f>Z12-(2.92*Z14)/(2^0.5)</f>
        <v>11.122103399315256</v>
      </c>
      <c r="AA16" s="1">
        <f>AA12-(2.92*AA14)/(2^0.5)</f>
        <v>-9.1210686919294659</v>
      </c>
    </row>
    <row r="17" spans="8:27" x14ac:dyDescent="0.25">
      <c r="I17" s="1">
        <f>I10+4</f>
        <v>72.69</v>
      </c>
      <c r="J17" s="1">
        <f>J10+4</f>
        <v>63.58</v>
      </c>
      <c r="K17" s="1">
        <f>K10+4</f>
        <v>-3.8499999999999943</v>
      </c>
      <c r="M17" s="1">
        <f>M10+4</f>
        <v>27.01</v>
      </c>
      <c r="N17" s="1">
        <f>N10+4</f>
        <v>17.61</v>
      </c>
      <c r="O17" s="1">
        <f>O10+4</f>
        <v>-2.17</v>
      </c>
      <c r="Q17" s="1">
        <f>Q10+4</f>
        <v>27.01</v>
      </c>
      <c r="R17" s="1">
        <f>R10+4</f>
        <v>40.479999999999997</v>
      </c>
      <c r="S17" s="1">
        <f>S10+4</f>
        <v>17.469999999999995</v>
      </c>
      <c r="T17" s="1"/>
      <c r="U17" s="1">
        <f>U10+4</f>
        <v>27.01</v>
      </c>
      <c r="V17" s="1">
        <f>V10+4</f>
        <v>6.84</v>
      </c>
      <c r="W17" s="1">
        <f>W10+4</f>
        <v>-12.43</v>
      </c>
      <c r="Y17" s="1">
        <f>Y10+4</f>
        <v>27.01</v>
      </c>
      <c r="Z17" s="1">
        <f>Z10+4</f>
        <v>19.03</v>
      </c>
      <c r="AA17" s="1">
        <f>AA10+4</f>
        <v>-1.6799999999999997</v>
      </c>
    </row>
    <row r="18" spans="8:27" x14ac:dyDescent="0.25">
      <c r="I18" s="1">
        <f>I11-4</f>
        <v>58.62</v>
      </c>
      <c r="J18" s="1">
        <f>J11-4</f>
        <v>48.87</v>
      </c>
      <c r="K18" s="1">
        <f>K11-4</f>
        <v>-19.82</v>
      </c>
      <c r="M18" s="1">
        <f>M11-4</f>
        <v>14.11</v>
      </c>
      <c r="N18" s="1">
        <f>N11-4</f>
        <v>7.9399999999999995</v>
      </c>
      <c r="O18" s="1">
        <f>O11-4</f>
        <v>-13.400000000000002</v>
      </c>
      <c r="Q18" s="1">
        <f>Q11-4</f>
        <v>14.11</v>
      </c>
      <c r="R18" s="1">
        <f>R11-4</f>
        <v>26.19</v>
      </c>
      <c r="S18" s="1">
        <f>S11-4</f>
        <v>6.7899999999999991</v>
      </c>
      <c r="T18" s="1"/>
      <c r="U18" s="1">
        <f>U11-4</f>
        <v>14.11</v>
      </c>
      <c r="V18" s="1">
        <f>V11-4</f>
        <v>-2.3200000000000003</v>
      </c>
      <c r="W18" s="1">
        <f>W11-4</f>
        <v>-24.17</v>
      </c>
      <c r="Y18" s="1">
        <f>Y11-4</f>
        <v>14.11</v>
      </c>
      <c r="Z18" s="1">
        <f>Z11-4</f>
        <v>8.43</v>
      </c>
      <c r="AA18" s="1">
        <f>AA11-4</f>
        <v>-11.980000000000002</v>
      </c>
    </row>
    <row r="20" spans="8:27" x14ac:dyDescent="0.25">
      <c r="I20" s="1">
        <f>MAX(I15,I17)</f>
        <v>73.0000188759076</v>
      </c>
      <c r="J20" s="1">
        <f>MAX(J15,J17)</f>
        <v>63.58</v>
      </c>
      <c r="K20" s="1">
        <f>MAX(K15,K17)</f>
        <v>-1.1802815335069869</v>
      </c>
      <c r="M20" s="1">
        <f>MAX(M15,M17)</f>
        <v>27.01</v>
      </c>
      <c r="N20" s="1">
        <f>MAX(N15,N17)</f>
        <v>17.61</v>
      </c>
      <c r="O20" s="1">
        <f>MAX(O15,O17)</f>
        <v>-2.17</v>
      </c>
      <c r="Q20" s="1">
        <f>MAX(Q15,Q17)</f>
        <v>27.01</v>
      </c>
      <c r="R20" s="1">
        <f>MAX(R15,R17)</f>
        <v>40.479999999999997</v>
      </c>
      <c r="S20" s="1">
        <f>MAX(S15,S17)</f>
        <v>17.469999999999995</v>
      </c>
      <c r="T20" s="1"/>
      <c r="U20" s="1">
        <f>MAX(U15,U17)</f>
        <v>27.01</v>
      </c>
      <c r="V20" s="1">
        <f>MAX(V15,V17)</f>
        <v>6.84</v>
      </c>
      <c r="W20" s="1">
        <f>MAX(W15,W17)</f>
        <v>-12.43</v>
      </c>
      <c r="Y20" s="1">
        <f>MAX(Y15,Y17)</f>
        <v>27.01</v>
      </c>
      <c r="Z20" s="1">
        <f>MAX(Z15,Z17)</f>
        <v>19.03</v>
      </c>
      <c r="AA20" s="1">
        <f>MAX(AA15,AA17)</f>
        <v>-1.6799999999999997</v>
      </c>
    </row>
    <row r="21" spans="8:27" x14ac:dyDescent="0.25">
      <c r="I21" s="1">
        <f>MIN(I16,I18)</f>
        <v>58.62</v>
      </c>
      <c r="J21" s="1">
        <f>MIN(J16,J18)</f>
        <v>48.598913287181006</v>
      </c>
      <c r="K21" s="1">
        <f>MIN(K16,K18)</f>
        <v>-19.959718466493015</v>
      </c>
      <c r="M21" s="1">
        <f>MIN(M16,M18)</f>
        <v>14.11</v>
      </c>
      <c r="N21" s="1">
        <f>MIN(N16,N18)</f>
        <v>7.9399999999999995</v>
      </c>
      <c r="O21" s="1">
        <f>MIN(O16,O18)</f>
        <v>-13.400000000000002</v>
      </c>
      <c r="Q21" s="1">
        <f>MIN(Q16,Q18)</f>
        <v>14.11</v>
      </c>
      <c r="R21" s="1">
        <f>MIN(R16,R18)</f>
        <v>25.377515209970653</v>
      </c>
      <c r="S21" s="1">
        <f>MIN(S16,S18)</f>
        <v>6.7899999999999991</v>
      </c>
      <c r="T21" s="1"/>
      <c r="U21" s="1">
        <f>MIN(U16,U18)</f>
        <v>14.11</v>
      </c>
      <c r="V21" s="1">
        <f>MIN(V16,V18)</f>
        <v>-2.3200000000000003</v>
      </c>
      <c r="W21" s="1">
        <f>MIN(W16,W18)</f>
        <v>-24.17</v>
      </c>
      <c r="Y21" s="1">
        <f>MIN(Y16,Y18)</f>
        <v>14.11</v>
      </c>
      <c r="Z21" s="1">
        <f>MIN(Z16,Z18)</f>
        <v>8.43</v>
      </c>
      <c r="AA21" s="1">
        <f>MIN(AA16,AA18)</f>
        <v>-11.980000000000002</v>
      </c>
    </row>
    <row r="23" spans="8:27" x14ac:dyDescent="0.25">
      <c r="H23" s="2" t="s">
        <v>40</v>
      </c>
      <c r="I23">
        <v>58.48</v>
      </c>
      <c r="J23">
        <v>47.4</v>
      </c>
      <c r="K23">
        <f>J23-I23</f>
        <v>-11.079999999999998</v>
      </c>
      <c r="M23">
        <v>18.27</v>
      </c>
      <c r="N23">
        <v>13.09</v>
      </c>
      <c r="O23">
        <f>N23-M23</f>
        <v>-5.18</v>
      </c>
      <c r="Q23">
        <v>18.27</v>
      </c>
      <c r="R23">
        <v>26</v>
      </c>
      <c r="S23">
        <f>R23-Q23</f>
        <v>7.73</v>
      </c>
      <c r="U23">
        <v>18.27</v>
      </c>
      <c r="V23">
        <v>1.74</v>
      </c>
      <c r="W23">
        <f>V23-U23</f>
        <v>-16.53</v>
      </c>
      <c r="Y23">
        <v>18.27</v>
      </c>
      <c r="Z23">
        <v>11.86</v>
      </c>
      <c r="AA23">
        <f>Z23-Y23</f>
        <v>-6.41</v>
      </c>
    </row>
    <row r="25" spans="8:27" x14ac:dyDescent="0.25">
      <c r="H25" s="2" t="s">
        <v>23</v>
      </c>
      <c r="I25" s="2"/>
      <c r="J25" s="2" t="str">
        <f>IF(J23&gt;=J21,IF(J23&lt;=J20,"YES","NO"),"NO")</f>
        <v>NO</v>
      </c>
      <c r="K25" s="2" t="str">
        <f>IF(K23&gt;=K21,IF(K23&lt;=K20,"YES","NO"),"NO")</f>
        <v>YES</v>
      </c>
      <c r="L25" s="2"/>
      <c r="M25" s="2"/>
      <c r="N25" s="2" t="str">
        <f>IF(N23&gt;=N21,IF(N23&lt;=N20,"YES","NO"),"NO")</f>
        <v>YES</v>
      </c>
      <c r="O25" s="2" t="str">
        <f>IF(O23&gt;=O21,IF(O23&lt;=O20,"YES","NO"),"NO")</f>
        <v>YES</v>
      </c>
      <c r="P25" s="2"/>
      <c r="Q25" s="2"/>
      <c r="R25" s="2" t="str">
        <f>IF(R23&gt;=R21,IF(R23&lt;=R20,"YES","NO"),"NO")</f>
        <v>YES</v>
      </c>
      <c r="S25" s="2" t="str">
        <f>IF(S23&gt;=S21,IF(S23&lt;=S20,"YES","NO"),"NO")</f>
        <v>YES</v>
      </c>
      <c r="T25" s="2"/>
      <c r="U25" s="2"/>
      <c r="V25" s="2" t="str">
        <f>IF(V23&gt;=V21,IF(V23&lt;=V20,"YES","NO"),"NO")</f>
        <v>YES</v>
      </c>
      <c r="W25" s="2" t="str">
        <f>IF(W23&gt;=W21,IF(W23&lt;=W20,"YES","NO"),"NO")</f>
        <v>YES</v>
      </c>
      <c r="X25" s="2"/>
      <c r="Y25" s="2"/>
      <c r="Z25" s="2" t="str">
        <f>IF(Z23&gt;=Z21,IF(Z23&lt;=Z20,"YES","NO"),"NO")</f>
        <v>YES</v>
      </c>
      <c r="AA25" s="2" t="str">
        <f>IF(AA23&gt;=AA21,IF(AA23&lt;=AA20,"YES","NO"),"NO")</f>
        <v>YES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2"/>
  <sheetViews>
    <sheetView showGridLines="0" workbookViewId="0">
      <selection activeCell="I7" sqref="I7:BR24"/>
    </sheetView>
  </sheetViews>
  <sheetFormatPr defaultRowHeight="15" x14ac:dyDescent="0.25"/>
  <cols>
    <col min="2" max="2" width="18.140625" customWidth="1"/>
    <col min="8" max="8" width="19" customWidth="1"/>
    <col min="10" max="10" width="8.7109375" customWidth="1"/>
    <col min="13" max="13" width="3.7109375" customWidth="1"/>
    <col min="14" max="14" width="0" hidden="1" customWidth="1"/>
    <col min="17" max="17" width="3.7109375" customWidth="1"/>
    <col min="18" max="18" width="0" hidden="1" customWidth="1"/>
    <col min="21" max="21" width="3.7109375" customWidth="1"/>
    <col min="22" max="22" width="0" hidden="1" customWidth="1"/>
    <col min="25" max="25" width="3.7109375" customWidth="1"/>
    <col min="26" max="26" width="0" hidden="1" customWidth="1"/>
    <col min="29" max="29" width="3.7109375" customWidth="1"/>
    <col min="30" max="30" width="0" hidden="1" customWidth="1"/>
    <col min="33" max="33" width="3.7109375" customWidth="1"/>
    <col min="34" max="34" width="0" hidden="1" customWidth="1"/>
    <col min="37" max="42" width="3.7109375" customWidth="1"/>
    <col min="43" max="43" width="19" customWidth="1"/>
    <col min="47" max="47" width="3.7109375" customWidth="1"/>
    <col min="48" max="48" width="9.140625" customWidth="1"/>
    <col min="51" max="51" width="3.7109375" customWidth="1"/>
    <col min="55" max="55" width="3.7109375" customWidth="1"/>
    <col min="59" max="59" width="3.7109375" customWidth="1"/>
    <col min="63" max="63" width="3.7109375" customWidth="1"/>
    <col min="67" max="67" width="3.7109375" customWidth="1"/>
    <col min="71" max="71" width="3.7109375" customWidth="1"/>
  </cols>
  <sheetData>
    <row r="1" spans="1:71" ht="21" x14ac:dyDescent="0.35">
      <c r="H1" s="3" t="s">
        <v>57</v>
      </c>
      <c r="AQ1" s="3" t="s">
        <v>57</v>
      </c>
    </row>
    <row r="2" spans="1:71" ht="21" x14ac:dyDescent="0.35">
      <c r="A2" s="3"/>
    </row>
    <row r="3" spans="1:71" ht="21.75" thickBot="1" x14ac:dyDescent="0.4">
      <c r="H3" s="3" t="s">
        <v>55</v>
      </c>
    </row>
    <row r="4" spans="1:71" s="2" customFormat="1" x14ac:dyDescent="0.25">
      <c r="H4" s="23"/>
      <c r="I4" s="23" t="s">
        <v>73</v>
      </c>
      <c r="J4" s="23"/>
      <c r="K4" s="24"/>
      <c r="L4" s="23" t="s">
        <v>5</v>
      </c>
      <c r="M4" s="23"/>
      <c r="N4" s="23"/>
      <c r="O4" s="24"/>
      <c r="P4" s="23" t="s">
        <v>5</v>
      </c>
      <c r="Q4" s="23"/>
      <c r="R4" s="23"/>
      <c r="S4" s="24"/>
      <c r="T4" s="23" t="s">
        <v>5</v>
      </c>
      <c r="U4" s="23"/>
      <c r="V4" s="23"/>
      <c r="W4" s="24"/>
      <c r="X4" s="23" t="s">
        <v>5</v>
      </c>
      <c r="Y4" s="23"/>
      <c r="Z4" s="23"/>
      <c r="AA4" s="24"/>
      <c r="AB4" s="23" t="s">
        <v>5</v>
      </c>
      <c r="AC4" s="23"/>
      <c r="AD4" s="23"/>
      <c r="AE4" s="24"/>
      <c r="AF4" s="23" t="s">
        <v>5</v>
      </c>
      <c r="AG4" s="23"/>
      <c r="AH4" s="23"/>
      <c r="AI4" s="24"/>
      <c r="AJ4" s="23" t="s">
        <v>5</v>
      </c>
      <c r="AK4" s="25"/>
      <c r="AL4" s="14"/>
      <c r="AM4" s="14"/>
      <c r="AN4" s="14"/>
      <c r="AO4" s="14"/>
      <c r="AP4" s="14"/>
      <c r="AQ4" s="23"/>
      <c r="AR4" s="24" t="s">
        <v>74</v>
      </c>
      <c r="AS4" s="23"/>
      <c r="AT4" s="23" t="s">
        <v>5</v>
      </c>
      <c r="AU4" s="23"/>
      <c r="AV4" s="24" t="s">
        <v>74</v>
      </c>
      <c r="AW4" s="23"/>
      <c r="AX4" s="23" t="s">
        <v>5</v>
      </c>
      <c r="AY4" s="23"/>
      <c r="AZ4" s="24" t="s">
        <v>74</v>
      </c>
      <c r="BA4" s="23"/>
      <c r="BB4" s="23" t="s">
        <v>5</v>
      </c>
      <c r="BC4" s="25"/>
      <c r="BD4" s="24" t="s">
        <v>74</v>
      </c>
      <c r="BE4" s="23"/>
      <c r="BF4" s="23" t="s">
        <v>5</v>
      </c>
      <c r="BG4" s="23"/>
      <c r="BH4" s="24" t="s">
        <v>74</v>
      </c>
      <c r="BI4" s="23"/>
      <c r="BJ4" s="23" t="s">
        <v>5</v>
      </c>
      <c r="BK4" s="25"/>
      <c r="BL4" s="24" t="s">
        <v>74</v>
      </c>
      <c r="BM4" s="23"/>
      <c r="BN4" s="23" t="s">
        <v>5</v>
      </c>
      <c r="BO4" s="25"/>
      <c r="BP4" s="24" t="s">
        <v>74</v>
      </c>
      <c r="BQ4" s="23"/>
      <c r="BR4" s="23" t="s">
        <v>5</v>
      </c>
      <c r="BS4" s="25"/>
    </row>
    <row r="5" spans="1:71" s="2" customFormat="1" ht="30.75" thickBot="1" x14ac:dyDescent="0.3">
      <c r="H5" s="7"/>
      <c r="I5" s="7" t="s">
        <v>19</v>
      </c>
      <c r="J5" s="7"/>
      <c r="K5" s="12" t="s">
        <v>20</v>
      </c>
      <c r="L5" s="26" t="s">
        <v>63</v>
      </c>
      <c r="M5" s="7"/>
      <c r="N5" s="7" t="s">
        <v>19</v>
      </c>
      <c r="O5" s="12" t="s">
        <v>21</v>
      </c>
      <c r="P5" s="26" t="s">
        <v>64</v>
      </c>
      <c r="Q5" s="7"/>
      <c r="R5" s="7" t="s">
        <v>19</v>
      </c>
      <c r="S5" s="12" t="s">
        <v>22</v>
      </c>
      <c r="T5" s="26" t="s">
        <v>65</v>
      </c>
      <c r="U5" s="7"/>
      <c r="V5" s="7" t="s">
        <v>19</v>
      </c>
      <c r="W5" s="12" t="s">
        <v>24</v>
      </c>
      <c r="X5" s="26" t="s">
        <v>66</v>
      </c>
      <c r="Y5" s="7"/>
      <c r="Z5" s="7" t="s">
        <v>19</v>
      </c>
      <c r="AA5" s="12" t="s">
        <v>25</v>
      </c>
      <c r="AB5" s="26" t="s">
        <v>67</v>
      </c>
      <c r="AC5" s="7"/>
      <c r="AD5" s="7" t="s">
        <v>19</v>
      </c>
      <c r="AE5" s="12" t="s">
        <v>27</v>
      </c>
      <c r="AF5" s="26" t="s">
        <v>68</v>
      </c>
      <c r="AG5" s="7"/>
      <c r="AH5" s="7" t="s">
        <v>19</v>
      </c>
      <c r="AI5" s="12" t="s">
        <v>28</v>
      </c>
      <c r="AJ5" s="26" t="s">
        <v>69</v>
      </c>
      <c r="AK5" s="19"/>
      <c r="AL5" s="14"/>
      <c r="AM5" s="14"/>
      <c r="AN5" s="14"/>
      <c r="AO5" s="14"/>
      <c r="AP5" s="14"/>
      <c r="AQ5" s="7"/>
      <c r="AR5" s="12" t="s">
        <v>25</v>
      </c>
      <c r="AS5" s="7" t="s">
        <v>26</v>
      </c>
      <c r="AT5" s="26" t="s">
        <v>71</v>
      </c>
      <c r="AU5" s="7"/>
      <c r="AV5" s="12" t="s">
        <v>19</v>
      </c>
      <c r="AW5" s="7" t="s">
        <v>29</v>
      </c>
      <c r="AX5" s="26" t="s">
        <v>70</v>
      </c>
      <c r="AY5" s="7"/>
      <c r="AZ5" s="12" t="s">
        <v>29</v>
      </c>
      <c r="BA5" s="7" t="s">
        <v>30</v>
      </c>
      <c r="BB5" s="26" t="s">
        <v>72</v>
      </c>
      <c r="BC5" s="19"/>
      <c r="BD5" s="12" t="s">
        <v>19</v>
      </c>
      <c r="BE5" s="7" t="s">
        <v>86</v>
      </c>
      <c r="BF5" s="26" t="s">
        <v>88</v>
      </c>
      <c r="BG5" s="7"/>
      <c r="BH5" s="12" t="s">
        <v>87</v>
      </c>
      <c r="BI5" s="7" t="s">
        <v>86</v>
      </c>
      <c r="BJ5" s="26" t="s">
        <v>89</v>
      </c>
      <c r="BK5" s="19"/>
      <c r="BL5" s="12" t="s">
        <v>19</v>
      </c>
      <c r="BM5" s="7" t="s">
        <v>90</v>
      </c>
      <c r="BN5" s="26" t="s">
        <v>92</v>
      </c>
      <c r="BO5" s="19"/>
      <c r="BP5" s="12" t="s">
        <v>91</v>
      </c>
      <c r="BQ5" s="7" t="s">
        <v>90</v>
      </c>
      <c r="BR5" s="26" t="s">
        <v>93</v>
      </c>
      <c r="BS5" s="19"/>
    </row>
    <row r="6" spans="1:71" x14ac:dyDescent="0.25">
      <c r="K6" s="9"/>
      <c r="L6" s="5"/>
      <c r="O6" s="9"/>
      <c r="P6" s="5"/>
      <c r="S6" s="9"/>
      <c r="T6" s="5"/>
      <c r="W6" s="9"/>
      <c r="X6" s="5"/>
      <c r="AA6" s="9"/>
      <c r="AB6" s="5"/>
      <c r="AE6" s="9"/>
      <c r="AF6" s="5"/>
      <c r="AI6" s="9"/>
      <c r="AJ6" s="5"/>
      <c r="AK6" s="17"/>
      <c r="AL6" s="13"/>
      <c r="AM6" s="13"/>
      <c r="AN6" s="13"/>
      <c r="AO6" s="13"/>
      <c r="AP6" s="13"/>
      <c r="AR6" s="9"/>
      <c r="AT6" s="5"/>
      <c r="AV6" s="9"/>
      <c r="AX6" s="5"/>
      <c r="AZ6" s="9"/>
      <c r="BB6" s="5"/>
      <c r="BC6" s="17"/>
      <c r="BH6" s="9"/>
      <c r="BK6" s="16"/>
      <c r="BL6" s="9"/>
      <c r="BO6" s="16"/>
      <c r="BP6" s="9"/>
      <c r="BS6" s="16"/>
    </row>
    <row r="7" spans="1:71" x14ac:dyDescent="0.25">
      <c r="C7" s="1"/>
      <c r="D7" s="1"/>
      <c r="E7" s="1"/>
      <c r="H7" t="s">
        <v>16</v>
      </c>
      <c r="I7" s="1">
        <v>61.94</v>
      </c>
      <c r="J7" s="1"/>
      <c r="K7" s="10">
        <v>85.95</v>
      </c>
      <c r="L7" s="1">
        <f>K7-I7</f>
        <v>24.010000000000005</v>
      </c>
      <c r="M7" s="1"/>
      <c r="N7" s="1">
        <v>61.94</v>
      </c>
      <c r="O7" s="10">
        <v>50.27</v>
      </c>
      <c r="P7" s="1">
        <f>O7-N7</f>
        <v>-11.669999999999995</v>
      </c>
      <c r="Q7" s="1"/>
      <c r="R7" s="1">
        <v>61.94</v>
      </c>
      <c r="S7" s="10">
        <v>46.35</v>
      </c>
      <c r="T7" s="1">
        <f>S7-R7</f>
        <v>-15.589999999999996</v>
      </c>
      <c r="U7" s="1"/>
      <c r="V7" s="1">
        <v>61.94</v>
      </c>
      <c r="W7" s="10">
        <v>49.15</v>
      </c>
      <c r="X7" s="1">
        <f>W7-V7</f>
        <v>-12.79</v>
      </c>
      <c r="Y7" s="1"/>
      <c r="Z7" s="1">
        <v>61.94</v>
      </c>
      <c r="AA7" s="10">
        <v>54.93</v>
      </c>
      <c r="AB7" s="1">
        <f>AA7-Z7</f>
        <v>-7.009999999999998</v>
      </c>
      <c r="AC7" s="1"/>
      <c r="AD7" s="1">
        <v>61.94</v>
      </c>
      <c r="AE7" s="10">
        <v>62.9</v>
      </c>
      <c r="AF7" s="1">
        <f>AE7-AD7</f>
        <v>0.96000000000000085</v>
      </c>
      <c r="AG7" s="1"/>
      <c r="AH7" s="1">
        <v>61.94</v>
      </c>
      <c r="AI7" s="10">
        <f>73.06</f>
        <v>73.06</v>
      </c>
      <c r="AJ7" s="1">
        <f>AI7-AH7</f>
        <v>11.120000000000005</v>
      </c>
      <c r="AK7" s="21"/>
      <c r="AL7" s="22"/>
      <c r="AM7" s="22"/>
      <c r="AN7" s="22"/>
      <c r="AO7" s="22"/>
      <c r="AP7" s="22"/>
      <c r="AQ7" s="1" t="s">
        <v>16</v>
      </c>
      <c r="AR7" s="10">
        <v>54.93</v>
      </c>
      <c r="AS7" s="1">
        <v>57.39</v>
      </c>
      <c r="AT7" s="1">
        <f>AS7-AR7</f>
        <v>2.4600000000000009</v>
      </c>
      <c r="AU7" s="1"/>
      <c r="AV7" s="10">
        <v>61.94</v>
      </c>
      <c r="AW7" s="1">
        <v>133.97</v>
      </c>
      <c r="AX7" s="1">
        <f>AW7-AV7</f>
        <v>72.03</v>
      </c>
      <c r="AY7" s="1"/>
      <c r="AZ7" s="10">
        <v>133.97</v>
      </c>
      <c r="BA7" s="1">
        <v>137.47</v>
      </c>
      <c r="BB7" s="1">
        <f>BA7-AZ7</f>
        <v>3.5</v>
      </c>
      <c r="BC7" s="21"/>
      <c r="BD7" s="1">
        <v>61.94</v>
      </c>
      <c r="BE7" s="1">
        <v>70.5</v>
      </c>
      <c r="BF7" s="1">
        <f>BE7-BD7</f>
        <v>8.5600000000000023</v>
      </c>
      <c r="BG7" s="1"/>
      <c r="BH7" s="10">
        <v>60.05</v>
      </c>
      <c r="BI7" s="1">
        <v>70.5</v>
      </c>
      <c r="BJ7" s="1">
        <f>BI7-BH7</f>
        <v>10.450000000000003</v>
      </c>
      <c r="BK7" s="21"/>
      <c r="BL7" s="10">
        <v>61.94</v>
      </c>
      <c r="BM7" s="1">
        <v>91.65</v>
      </c>
      <c r="BN7" s="1">
        <f>BM7-BL7</f>
        <v>29.710000000000008</v>
      </c>
      <c r="BO7" s="21"/>
      <c r="BP7" s="1">
        <v>64.91</v>
      </c>
      <c r="BQ7" s="1">
        <v>91.65</v>
      </c>
      <c r="BR7" s="1">
        <f>BQ7-BP7</f>
        <v>26.740000000000009</v>
      </c>
      <c r="BS7" s="17"/>
    </row>
    <row r="8" spans="1:71" x14ac:dyDescent="0.25">
      <c r="C8" s="1"/>
      <c r="D8" s="1"/>
      <c r="E8" s="1"/>
      <c r="H8" t="s">
        <v>17</v>
      </c>
      <c r="I8" s="1">
        <v>58</v>
      </c>
      <c r="J8" s="1"/>
      <c r="K8" s="10">
        <v>81.39</v>
      </c>
      <c r="L8" s="1">
        <f>K8-I8</f>
        <v>23.39</v>
      </c>
      <c r="M8" s="1"/>
      <c r="N8" s="1">
        <v>58</v>
      </c>
      <c r="O8" s="10">
        <v>45.1</v>
      </c>
      <c r="P8" s="1">
        <f>O8-N8</f>
        <v>-12.899999999999999</v>
      </c>
      <c r="Q8" s="1"/>
      <c r="R8" s="1">
        <v>58</v>
      </c>
      <c r="S8" s="10">
        <v>45.84</v>
      </c>
      <c r="T8" s="1">
        <f>S8-R8</f>
        <v>-12.159999999999997</v>
      </c>
      <c r="U8" s="1"/>
      <c r="V8" s="1">
        <v>58</v>
      </c>
      <c r="W8" s="10">
        <v>47.25</v>
      </c>
      <c r="X8" s="1">
        <f>W8-V8</f>
        <v>-10.75</v>
      </c>
      <c r="Y8" s="1"/>
      <c r="Z8" s="1">
        <v>58</v>
      </c>
      <c r="AA8" s="10">
        <v>49.48</v>
      </c>
      <c r="AB8" s="1">
        <f>AA8-Z8</f>
        <v>-8.5200000000000031</v>
      </c>
      <c r="AC8" s="1"/>
      <c r="AD8" s="1">
        <v>58</v>
      </c>
      <c r="AE8" s="10">
        <v>58.29</v>
      </c>
      <c r="AF8" s="1">
        <f>AE8-AD8</f>
        <v>0.28999999999999915</v>
      </c>
      <c r="AG8" s="1"/>
      <c r="AH8" s="1">
        <v>58</v>
      </c>
      <c r="AI8" s="10">
        <v>71.650000000000006</v>
      </c>
      <c r="AJ8" s="1">
        <f>AI8-AH8</f>
        <v>13.650000000000006</v>
      </c>
      <c r="AK8" s="21"/>
      <c r="AL8" s="22"/>
      <c r="AM8" s="22"/>
      <c r="AN8" s="22"/>
      <c r="AO8" s="22"/>
      <c r="AP8" s="22"/>
      <c r="AQ8" s="1" t="s">
        <v>17</v>
      </c>
      <c r="AR8" s="10">
        <v>49.48</v>
      </c>
      <c r="AS8" s="1">
        <v>52.3</v>
      </c>
      <c r="AT8" s="1">
        <f>AS8-AR8</f>
        <v>2.8200000000000003</v>
      </c>
      <c r="AU8" s="1"/>
      <c r="AV8" s="10">
        <v>58</v>
      </c>
      <c r="AW8" s="1">
        <v>136.12</v>
      </c>
      <c r="AX8" s="1">
        <f>AW8-AV8</f>
        <v>78.12</v>
      </c>
      <c r="AY8" s="1"/>
      <c r="AZ8" s="10">
        <v>136.12</v>
      </c>
      <c r="BA8" s="1">
        <v>142.06</v>
      </c>
      <c r="BB8" s="1">
        <f>BA8-AZ8</f>
        <v>5.9399999999999977</v>
      </c>
      <c r="BC8" s="21"/>
      <c r="BD8" s="1">
        <v>58</v>
      </c>
      <c r="BE8" s="1">
        <v>67.44</v>
      </c>
      <c r="BF8" s="1">
        <f>BE8-BD8</f>
        <v>9.4399999999999977</v>
      </c>
      <c r="BG8" s="1"/>
      <c r="BH8" s="10">
        <v>56.64</v>
      </c>
      <c r="BI8" s="1">
        <v>67.44</v>
      </c>
      <c r="BJ8" s="1">
        <f>BI8-BH8</f>
        <v>10.799999999999997</v>
      </c>
      <c r="BK8" s="21"/>
      <c r="BL8" s="10">
        <v>58</v>
      </c>
      <c r="BM8" s="1">
        <v>88.26</v>
      </c>
      <c r="BN8" s="1">
        <f>BM8-BL8</f>
        <v>30.260000000000005</v>
      </c>
      <c r="BO8" s="21"/>
      <c r="BP8" s="1">
        <v>61.11</v>
      </c>
      <c r="BQ8" s="1">
        <v>88.26</v>
      </c>
      <c r="BR8" s="1">
        <f>BQ8-BP8</f>
        <v>27.150000000000006</v>
      </c>
      <c r="BS8" s="17"/>
    </row>
    <row r="9" spans="1:71" x14ac:dyDescent="0.25">
      <c r="C9" s="1"/>
      <c r="D9" s="1"/>
      <c r="E9" s="1"/>
      <c r="H9" t="s">
        <v>18</v>
      </c>
      <c r="I9" s="1">
        <v>72.39</v>
      </c>
      <c r="J9" s="1"/>
      <c r="K9" s="10">
        <v>96.53</v>
      </c>
      <c r="L9" s="1">
        <f>K9-I9</f>
        <v>24.14</v>
      </c>
      <c r="M9" s="1"/>
      <c r="N9" s="1">
        <v>72.39</v>
      </c>
      <c r="O9" s="10">
        <v>57.82</v>
      </c>
      <c r="P9" s="1">
        <f>O9-N9</f>
        <v>-14.57</v>
      </c>
      <c r="Q9" s="1"/>
      <c r="R9" s="1">
        <v>72.39</v>
      </c>
      <c r="S9" s="10">
        <v>49.98</v>
      </c>
      <c r="T9" s="1">
        <f>S9-R9</f>
        <v>-22.410000000000004</v>
      </c>
      <c r="U9" s="1"/>
      <c r="V9" s="1">
        <v>72.39</v>
      </c>
      <c r="W9" s="10">
        <v>52.48</v>
      </c>
      <c r="X9" s="1">
        <f>W9-V9</f>
        <v>-19.910000000000004</v>
      </c>
      <c r="Y9" s="1"/>
      <c r="Z9" s="1">
        <v>72.39</v>
      </c>
      <c r="AA9" s="10">
        <v>64.03</v>
      </c>
      <c r="AB9" s="1">
        <f>AA9-Z9</f>
        <v>-8.36</v>
      </c>
      <c r="AC9" s="1"/>
      <c r="AD9" s="1">
        <v>72.39</v>
      </c>
      <c r="AE9" s="10">
        <v>73.510000000000005</v>
      </c>
      <c r="AF9" s="1">
        <f>AE9-AD9</f>
        <v>1.1200000000000045</v>
      </c>
      <c r="AG9" s="1"/>
      <c r="AH9" s="1">
        <v>72.39</v>
      </c>
      <c r="AI9" s="10">
        <v>85.46</v>
      </c>
      <c r="AJ9" s="1">
        <f>AI9-AH9</f>
        <v>13.069999999999993</v>
      </c>
      <c r="AK9" s="21"/>
      <c r="AL9" s="22"/>
      <c r="AM9" s="22"/>
      <c r="AN9" s="22"/>
      <c r="AO9" s="22"/>
      <c r="AP9" s="22"/>
      <c r="AQ9" s="1" t="s">
        <v>18</v>
      </c>
      <c r="AR9" s="10">
        <v>64.03</v>
      </c>
      <c r="AS9" s="1">
        <v>66.900000000000006</v>
      </c>
      <c r="AT9" s="1">
        <f>AS9-AR9</f>
        <v>2.8700000000000045</v>
      </c>
      <c r="AU9" s="1"/>
      <c r="AV9" s="10">
        <v>72.39</v>
      </c>
      <c r="AW9" s="1">
        <v>168.34</v>
      </c>
      <c r="AX9" s="1">
        <f>AW9-AV9</f>
        <v>95.95</v>
      </c>
      <c r="AY9" s="1"/>
      <c r="AZ9" s="10">
        <v>168.34</v>
      </c>
      <c r="BA9" s="1">
        <v>172.55</v>
      </c>
      <c r="BB9" s="1">
        <f>BA9-AZ9</f>
        <v>4.210000000000008</v>
      </c>
      <c r="BC9" s="21"/>
      <c r="BD9" s="1">
        <v>72.39</v>
      </c>
      <c r="BE9" s="1">
        <v>82.92</v>
      </c>
      <c r="BF9" s="1">
        <f>BE9-BD9</f>
        <v>10.530000000000001</v>
      </c>
      <c r="BG9" s="1"/>
      <c r="BH9" s="10">
        <v>69.16</v>
      </c>
      <c r="BI9" s="1">
        <v>82.92</v>
      </c>
      <c r="BJ9" s="1">
        <f>BI9-BH9</f>
        <v>13.760000000000005</v>
      </c>
      <c r="BK9" s="21"/>
      <c r="BL9" s="10">
        <v>72.39</v>
      </c>
      <c r="BM9" s="1">
        <v>105.94</v>
      </c>
      <c r="BN9" s="1">
        <f>BM9-BL9</f>
        <v>33.549999999999997</v>
      </c>
      <c r="BO9" s="21"/>
      <c r="BP9" s="1">
        <v>72.58</v>
      </c>
      <c r="BQ9" s="1">
        <v>105.94</v>
      </c>
      <c r="BR9" s="1">
        <f>BQ9-BP9</f>
        <v>33.36</v>
      </c>
      <c r="BS9" s="17"/>
    </row>
    <row r="10" spans="1:71" x14ac:dyDescent="0.25">
      <c r="I10" s="1"/>
      <c r="J10" s="1"/>
      <c r="K10" s="10"/>
      <c r="L10" s="1"/>
      <c r="M10" s="1"/>
      <c r="N10" s="1"/>
      <c r="O10" s="10"/>
      <c r="P10" s="1"/>
      <c r="Q10" s="1"/>
      <c r="R10" s="1"/>
      <c r="S10" s="10"/>
      <c r="T10" s="1"/>
      <c r="U10" s="1"/>
      <c r="V10" s="1"/>
      <c r="W10" s="10"/>
      <c r="X10" s="1"/>
      <c r="Y10" s="1"/>
      <c r="Z10" s="1"/>
      <c r="AA10" s="10"/>
      <c r="AB10" s="1"/>
      <c r="AC10" s="1"/>
      <c r="AD10" s="1"/>
      <c r="AE10" s="10"/>
      <c r="AF10" s="1"/>
      <c r="AG10" s="1"/>
      <c r="AH10" s="1"/>
      <c r="AI10" s="10"/>
      <c r="AJ10" s="1"/>
      <c r="AK10" s="21"/>
      <c r="AL10" s="22"/>
      <c r="AM10" s="22"/>
      <c r="AN10" s="22"/>
      <c r="AO10" s="22"/>
      <c r="AP10" s="22"/>
      <c r="AQ10" s="1"/>
      <c r="AR10" s="10"/>
      <c r="AS10" s="1"/>
      <c r="AT10" s="1"/>
      <c r="AU10" s="1"/>
      <c r="AV10" s="10"/>
      <c r="AW10" s="1"/>
      <c r="AX10" s="1"/>
      <c r="AY10" s="1"/>
      <c r="AZ10" s="10"/>
      <c r="BA10" s="1"/>
      <c r="BB10" s="1"/>
      <c r="BC10" s="21"/>
      <c r="BD10" s="1"/>
      <c r="BE10" s="1"/>
      <c r="BF10" s="1"/>
      <c r="BG10" s="1"/>
      <c r="BH10" s="10"/>
      <c r="BI10" s="1"/>
      <c r="BJ10" s="1"/>
      <c r="BK10" s="21"/>
      <c r="BL10" s="10"/>
      <c r="BM10" s="1"/>
      <c r="BN10" s="1"/>
      <c r="BO10" s="21"/>
      <c r="BP10" s="10"/>
      <c r="BQ10" s="1"/>
      <c r="BR10" s="1"/>
      <c r="BS10" s="17"/>
    </row>
    <row r="11" spans="1:71" x14ac:dyDescent="0.25">
      <c r="C11" s="1"/>
      <c r="D11" s="1"/>
      <c r="E11" s="1"/>
      <c r="F11" s="1"/>
      <c r="H11" t="s">
        <v>6</v>
      </c>
      <c r="I11" s="1">
        <f>MAX(I7:I9)</f>
        <v>72.39</v>
      </c>
      <c r="J11" s="1"/>
      <c r="K11" s="10">
        <f>MAX(K7:K9)</f>
        <v>96.53</v>
      </c>
      <c r="L11" s="1">
        <f>MAX(L7:L9)</f>
        <v>24.14</v>
      </c>
      <c r="M11" s="1"/>
      <c r="N11" s="1">
        <f>MAX(N7:N9)</f>
        <v>72.39</v>
      </c>
      <c r="O11" s="10">
        <f>MAX(O7:O9)</f>
        <v>57.82</v>
      </c>
      <c r="P11" s="1">
        <f>MAX(P7:P9)</f>
        <v>-11.669999999999995</v>
      </c>
      <c r="Q11" s="1"/>
      <c r="R11" s="1">
        <f>MAX(R7:R9)</f>
        <v>72.39</v>
      </c>
      <c r="S11" s="10">
        <f>MAX(S7:S9)</f>
        <v>49.98</v>
      </c>
      <c r="T11" s="1">
        <f>MAX(T7:T9)</f>
        <v>-12.159999999999997</v>
      </c>
      <c r="U11" s="1"/>
      <c r="V11" s="1">
        <f>MAX(V7:V9)</f>
        <v>72.39</v>
      </c>
      <c r="W11" s="10">
        <f>MAX(W7:W9)</f>
        <v>52.48</v>
      </c>
      <c r="X11" s="1">
        <f>MAX(X7:X9)</f>
        <v>-10.75</v>
      </c>
      <c r="Y11" s="1"/>
      <c r="Z11" s="1">
        <f>MAX(Z7:Z9)</f>
        <v>72.39</v>
      </c>
      <c r="AA11" s="10">
        <f>MAX(AA7:AA9)</f>
        <v>64.03</v>
      </c>
      <c r="AB11" s="1">
        <f>MAX(AB7:AB9)</f>
        <v>-7.009999999999998</v>
      </c>
      <c r="AC11" s="1"/>
      <c r="AD11" s="1">
        <f>MAX(AD7:AD9)</f>
        <v>72.39</v>
      </c>
      <c r="AE11" s="10">
        <f>MAX(AE7:AE9)</f>
        <v>73.510000000000005</v>
      </c>
      <c r="AF11" s="1">
        <f>MAX(AF7:AF9)</f>
        <v>1.1200000000000045</v>
      </c>
      <c r="AG11" s="1"/>
      <c r="AH11" s="1">
        <f>MAX(AH7:AH9)</f>
        <v>72.39</v>
      </c>
      <c r="AI11" s="10">
        <f>MAX(AI7:AI9)</f>
        <v>85.46</v>
      </c>
      <c r="AJ11" s="1">
        <f>MAX(AJ7:AJ9)</f>
        <v>13.650000000000006</v>
      </c>
      <c r="AK11" s="21"/>
      <c r="AL11" s="22"/>
      <c r="AM11" s="22"/>
      <c r="AN11" s="22"/>
      <c r="AO11" s="22"/>
      <c r="AP11" s="22"/>
      <c r="AQ11" s="1" t="s">
        <v>6</v>
      </c>
      <c r="AR11" s="10">
        <f>MAX(AR7:AR9)</f>
        <v>64.03</v>
      </c>
      <c r="AS11" s="1">
        <f>MAX(AS7:AS9)</f>
        <v>66.900000000000006</v>
      </c>
      <c r="AT11" s="1">
        <f>MAX(AT7:AT9)</f>
        <v>2.8700000000000045</v>
      </c>
      <c r="AU11" s="1"/>
      <c r="AV11" s="10">
        <f>MAX(AV7:AV9)</f>
        <v>72.39</v>
      </c>
      <c r="AW11" s="1">
        <f>MAX(AW7:AW9)</f>
        <v>168.34</v>
      </c>
      <c r="AX11" s="1">
        <f>MAX(AX7:AX9)</f>
        <v>95.95</v>
      </c>
      <c r="AY11" s="1"/>
      <c r="AZ11" s="10">
        <f>MAX(AZ7:AZ9)</f>
        <v>168.34</v>
      </c>
      <c r="BA11" s="1">
        <f>MAX(BA7:BA9)</f>
        <v>172.55</v>
      </c>
      <c r="BB11" s="1">
        <f>MAX(BB7:BB9)</f>
        <v>5.9399999999999977</v>
      </c>
      <c r="BC11" s="21"/>
      <c r="BD11" s="10">
        <f>MAX(BD7:BD9)</f>
        <v>72.39</v>
      </c>
      <c r="BE11" s="1">
        <f>MAX(BE7:BE9)</f>
        <v>82.92</v>
      </c>
      <c r="BF11" s="1">
        <f>MAX(BF7:BF9)</f>
        <v>10.530000000000001</v>
      </c>
      <c r="BG11" s="1"/>
      <c r="BH11" s="10">
        <f>MAX(BH7:BH9)</f>
        <v>69.16</v>
      </c>
      <c r="BI11" s="1">
        <f>MAX(BI7:BI9)</f>
        <v>82.92</v>
      </c>
      <c r="BJ11" s="1">
        <f>MAX(BJ7:BJ9)</f>
        <v>13.760000000000005</v>
      </c>
      <c r="BK11" s="21"/>
      <c r="BL11" s="10">
        <f>MAX(BL7:BL9)</f>
        <v>72.39</v>
      </c>
      <c r="BM11" s="1">
        <f>MAX(BM7:BM9)</f>
        <v>105.94</v>
      </c>
      <c r="BN11" s="1">
        <f>MAX(BN7:BN9)</f>
        <v>33.549999999999997</v>
      </c>
      <c r="BO11" s="21"/>
      <c r="BP11" s="10">
        <f>MAX(BP7:BP9)</f>
        <v>72.58</v>
      </c>
      <c r="BQ11" s="1">
        <f>MAX(BQ7:BQ9)</f>
        <v>105.94</v>
      </c>
      <c r="BR11" s="1">
        <f>MAX(BR7:BR9)</f>
        <v>33.36</v>
      </c>
      <c r="BS11" s="17"/>
    </row>
    <row r="12" spans="1:71" x14ac:dyDescent="0.25">
      <c r="C12" s="1"/>
      <c r="D12" s="1"/>
      <c r="E12" s="1"/>
      <c r="F12" s="1"/>
      <c r="H12" t="s">
        <v>7</v>
      </c>
      <c r="I12" s="1">
        <f>MIN(I7:I9)</f>
        <v>58</v>
      </c>
      <c r="J12" s="1"/>
      <c r="K12" s="10">
        <f>MIN(K7:K9)</f>
        <v>81.39</v>
      </c>
      <c r="L12" s="1">
        <f>MIN(L7:L9)</f>
        <v>23.39</v>
      </c>
      <c r="M12" s="1"/>
      <c r="N12" s="1">
        <f>MIN(N7:N9)</f>
        <v>58</v>
      </c>
      <c r="O12" s="10">
        <f>MIN(O7:O9)</f>
        <v>45.1</v>
      </c>
      <c r="P12" s="1">
        <f>MIN(P7:P9)</f>
        <v>-14.57</v>
      </c>
      <c r="Q12" s="1"/>
      <c r="R12" s="1">
        <f>MIN(R7:R9)</f>
        <v>58</v>
      </c>
      <c r="S12" s="10">
        <f>MIN(S7:S9)</f>
        <v>45.84</v>
      </c>
      <c r="T12" s="1">
        <f>MIN(T7:T9)</f>
        <v>-22.410000000000004</v>
      </c>
      <c r="U12" s="1"/>
      <c r="V12" s="1">
        <f>MIN(V7:V9)</f>
        <v>58</v>
      </c>
      <c r="W12" s="10">
        <f>MIN(W7:W9)</f>
        <v>47.25</v>
      </c>
      <c r="X12" s="1">
        <f>MIN(X7:X9)</f>
        <v>-19.910000000000004</v>
      </c>
      <c r="Y12" s="1"/>
      <c r="Z12" s="1">
        <f>MIN(Z7:Z9)</f>
        <v>58</v>
      </c>
      <c r="AA12" s="10">
        <f>MIN(AA7:AA9)</f>
        <v>49.48</v>
      </c>
      <c r="AB12" s="1">
        <f>MIN(AB7:AB9)</f>
        <v>-8.5200000000000031</v>
      </c>
      <c r="AC12" s="1"/>
      <c r="AD12" s="1">
        <f>MIN(AD7:AD9)</f>
        <v>58</v>
      </c>
      <c r="AE12" s="10">
        <f>MIN(AE7:AE9)</f>
        <v>58.29</v>
      </c>
      <c r="AF12" s="1">
        <f>MIN(AF7:AF9)</f>
        <v>0.28999999999999915</v>
      </c>
      <c r="AG12" s="1"/>
      <c r="AH12" s="1">
        <f>MIN(AH7:AH9)</f>
        <v>58</v>
      </c>
      <c r="AI12" s="10">
        <f>MIN(AI7:AI9)</f>
        <v>71.650000000000006</v>
      </c>
      <c r="AJ12" s="1">
        <f>MIN(AJ7:AJ9)</f>
        <v>11.120000000000005</v>
      </c>
      <c r="AK12" s="21"/>
      <c r="AL12" s="22"/>
      <c r="AM12" s="22"/>
      <c r="AN12" s="22"/>
      <c r="AO12" s="22"/>
      <c r="AP12" s="22"/>
      <c r="AQ12" s="1" t="s">
        <v>7</v>
      </c>
      <c r="AR12" s="10">
        <f>MIN(AR7:AR9)</f>
        <v>49.48</v>
      </c>
      <c r="AS12" s="1">
        <f>MIN(AS7:AS9)</f>
        <v>52.3</v>
      </c>
      <c r="AT12" s="1">
        <f>MIN(AT7:AT9)</f>
        <v>2.4600000000000009</v>
      </c>
      <c r="AU12" s="1"/>
      <c r="AV12" s="10">
        <f>MIN(AV7:AV9)</f>
        <v>58</v>
      </c>
      <c r="AW12" s="1">
        <f>MIN(AW7:AW9)</f>
        <v>133.97</v>
      </c>
      <c r="AX12" s="1">
        <f>MIN(AX7:AX9)</f>
        <v>72.03</v>
      </c>
      <c r="AY12" s="1"/>
      <c r="AZ12" s="10">
        <f>MIN(AZ7:AZ9)</f>
        <v>133.97</v>
      </c>
      <c r="BA12" s="1">
        <f>MIN(BA7:BA9)</f>
        <v>137.47</v>
      </c>
      <c r="BB12" s="1">
        <f>MIN(BB7:BB9)</f>
        <v>3.5</v>
      </c>
      <c r="BC12" s="21"/>
      <c r="BD12" s="10">
        <f>MIN(BD7:BD9)</f>
        <v>58</v>
      </c>
      <c r="BE12" s="1">
        <f>MIN(BE7:BE9)</f>
        <v>67.44</v>
      </c>
      <c r="BF12" s="1">
        <f>MIN(BF7:BF9)</f>
        <v>8.5600000000000023</v>
      </c>
      <c r="BG12" s="1"/>
      <c r="BH12" s="10">
        <f>MIN(BH7:BH9)</f>
        <v>56.64</v>
      </c>
      <c r="BI12" s="1">
        <f>MIN(BI7:BI9)</f>
        <v>67.44</v>
      </c>
      <c r="BJ12" s="1">
        <f>MIN(BJ7:BJ9)</f>
        <v>10.450000000000003</v>
      </c>
      <c r="BK12" s="21"/>
      <c r="BL12" s="10">
        <f>MIN(BL7:BL9)</f>
        <v>58</v>
      </c>
      <c r="BM12" s="1">
        <f>MIN(BM7:BM9)</f>
        <v>88.26</v>
      </c>
      <c r="BN12" s="1">
        <f>MIN(BN7:BN9)</f>
        <v>29.710000000000008</v>
      </c>
      <c r="BO12" s="21"/>
      <c r="BP12" s="10">
        <f>MIN(BP7:BP9)</f>
        <v>61.11</v>
      </c>
      <c r="BQ12" s="1">
        <f>MIN(BQ7:BQ9)</f>
        <v>88.26</v>
      </c>
      <c r="BR12" s="1">
        <f>MIN(BR7:BR9)</f>
        <v>26.740000000000009</v>
      </c>
      <c r="BS12" s="17"/>
    </row>
    <row r="13" spans="1:71" x14ac:dyDescent="0.25">
      <c r="C13" s="1"/>
      <c r="D13" s="1"/>
      <c r="E13" s="1"/>
      <c r="F13" s="1"/>
      <c r="H13" t="s">
        <v>8</v>
      </c>
      <c r="I13" s="1">
        <f>AVERAGE(I7:I9)</f>
        <v>64.11</v>
      </c>
      <c r="J13" s="1"/>
      <c r="K13" s="10">
        <f>AVERAGE(K7:K9)</f>
        <v>87.956666666666663</v>
      </c>
      <c r="L13" s="1">
        <f>AVERAGE(L7:L9)</f>
        <v>23.846666666666668</v>
      </c>
      <c r="M13" s="1"/>
      <c r="N13" s="1">
        <f>AVERAGE(N7:N9)</f>
        <v>64.11</v>
      </c>
      <c r="O13" s="10">
        <f>AVERAGE(O7:O9)</f>
        <v>51.063333333333333</v>
      </c>
      <c r="P13" s="1">
        <f>AVERAGE(P7:P9)</f>
        <v>-13.046666666666665</v>
      </c>
      <c r="Q13" s="1"/>
      <c r="R13" s="1">
        <f>AVERAGE(R7:R9)</f>
        <v>64.11</v>
      </c>
      <c r="S13" s="10">
        <f>AVERAGE(S7:S9)</f>
        <v>47.389999999999993</v>
      </c>
      <c r="T13" s="1">
        <f>AVERAGE(T7:T9)</f>
        <v>-16.72</v>
      </c>
      <c r="U13" s="1"/>
      <c r="V13" s="1">
        <f>AVERAGE(V7:V9)</f>
        <v>64.11</v>
      </c>
      <c r="W13" s="10">
        <f>AVERAGE(W7:W9)</f>
        <v>49.626666666666665</v>
      </c>
      <c r="X13" s="1">
        <f>AVERAGE(X7:X9)</f>
        <v>-14.483333333333334</v>
      </c>
      <c r="Y13" s="1"/>
      <c r="Z13" s="1">
        <f>AVERAGE(Z7:Z9)</f>
        <v>64.11</v>
      </c>
      <c r="AA13" s="10">
        <f>AVERAGE(AA7:AA9)</f>
        <v>56.146666666666668</v>
      </c>
      <c r="AB13" s="1">
        <f>AVERAGE(AB7:AB9)</f>
        <v>-7.9633333333333338</v>
      </c>
      <c r="AC13" s="1"/>
      <c r="AD13" s="1">
        <f>AVERAGE(AD7:AD9)</f>
        <v>64.11</v>
      </c>
      <c r="AE13" s="10">
        <f>AVERAGE(AE7:AE9)</f>
        <v>64.899999999999991</v>
      </c>
      <c r="AF13" s="1">
        <f>AVERAGE(AF7:AF9)</f>
        <v>0.79000000000000148</v>
      </c>
      <c r="AG13" s="1"/>
      <c r="AH13" s="1">
        <f>AVERAGE(AH7:AH9)</f>
        <v>64.11</v>
      </c>
      <c r="AI13" s="10">
        <f>AVERAGE(AI7:AI9)</f>
        <v>76.723333333333343</v>
      </c>
      <c r="AJ13" s="1">
        <f>AVERAGE(AJ7:AJ9)</f>
        <v>12.613333333333335</v>
      </c>
      <c r="AK13" s="21"/>
      <c r="AL13" s="22"/>
      <c r="AM13" s="22"/>
      <c r="AN13" s="22"/>
      <c r="AO13" s="22"/>
      <c r="AP13" s="22"/>
      <c r="AQ13" s="1" t="s">
        <v>8</v>
      </c>
      <c r="AR13" s="10">
        <f>AVERAGE(AR7:AR9)</f>
        <v>56.146666666666668</v>
      </c>
      <c r="AS13" s="1">
        <f>AVERAGE(AS7:AS9)</f>
        <v>58.863333333333337</v>
      </c>
      <c r="AT13" s="1">
        <f>AVERAGE(AT7:AT9)</f>
        <v>2.7166666666666686</v>
      </c>
      <c r="AU13" s="1"/>
      <c r="AV13" s="10">
        <f>AVERAGE(AV7:AV9)</f>
        <v>64.11</v>
      </c>
      <c r="AW13" s="1">
        <f>AVERAGE(AW7:AW9)</f>
        <v>146.14333333333335</v>
      </c>
      <c r="AX13" s="1">
        <f>AVERAGE(AX7:AX9)</f>
        <v>82.033333333333346</v>
      </c>
      <c r="AY13" s="1"/>
      <c r="AZ13" s="10">
        <f>AVERAGE(AZ7:AZ9)</f>
        <v>146.14333333333335</v>
      </c>
      <c r="BA13" s="1">
        <f>AVERAGE(BA7:BA9)</f>
        <v>150.69333333333333</v>
      </c>
      <c r="BB13" s="1">
        <f>AVERAGE(BB7:BB9)</f>
        <v>4.5500000000000016</v>
      </c>
      <c r="BC13" s="21"/>
      <c r="BD13" s="10">
        <f>AVERAGE(BD7:BD9)</f>
        <v>64.11</v>
      </c>
      <c r="BE13" s="1">
        <f>AVERAGE(BE7:BE9)</f>
        <v>73.62</v>
      </c>
      <c r="BF13" s="1">
        <f>AVERAGE(BF7:BF9)</f>
        <v>9.51</v>
      </c>
      <c r="BG13" s="1"/>
      <c r="BH13" s="10">
        <f>AVERAGE(BH7:BH9)</f>
        <v>61.949999999999996</v>
      </c>
      <c r="BI13" s="1">
        <f>AVERAGE(BI7:BI9)</f>
        <v>73.62</v>
      </c>
      <c r="BJ13" s="1">
        <f>AVERAGE(BJ7:BJ9)</f>
        <v>11.670000000000002</v>
      </c>
      <c r="BK13" s="21"/>
      <c r="BL13" s="10">
        <f>AVERAGE(BL7:BL9)</f>
        <v>64.11</v>
      </c>
      <c r="BM13" s="1">
        <f>AVERAGE(BM7:BM9)</f>
        <v>95.283333333333346</v>
      </c>
      <c r="BN13" s="1">
        <f>AVERAGE(BN7:BN9)</f>
        <v>31.173333333333336</v>
      </c>
      <c r="BO13" s="21"/>
      <c r="BP13" s="10">
        <f>AVERAGE(BP7:BP9)</f>
        <v>66.2</v>
      </c>
      <c r="BQ13" s="1">
        <f>AVERAGE(BQ7:BQ9)</f>
        <v>95.283333333333346</v>
      </c>
      <c r="BR13" s="1">
        <f>AVERAGE(BR7:BR9)</f>
        <v>29.083333333333339</v>
      </c>
      <c r="BS13" s="17"/>
    </row>
    <row r="14" spans="1:71" x14ac:dyDescent="0.25">
      <c r="I14" s="1"/>
      <c r="J14" s="1"/>
      <c r="K14" s="10"/>
      <c r="L14" s="1"/>
      <c r="M14" s="1"/>
      <c r="N14" s="1"/>
      <c r="O14" s="10"/>
      <c r="P14" s="1"/>
      <c r="Q14" s="1"/>
      <c r="R14" s="1"/>
      <c r="S14" s="10"/>
      <c r="T14" s="1"/>
      <c r="U14" s="1"/>
      <c r="V14" s="1"/>
      <c r="W14" s="10"/>
      <c r="X14" s="1"/>
      <c r="Y14" s="1"/>
      <c r="Z14" s="1"/>
      <c r="AA14" s="10"/>
      <c r="AB14" s="1"/>
      <c r="AC14" s="1"/>
      <c r="AD14" s="1"/>
      <c r="AE14" s="10"/>
      <c r="AF14" s="1"/>
      <c r="AG14" s="1"/>
      <c r="AH14" s="1"/>
      <c r="AI14" s="10"/>
      <c r="AJ14" s="1"/>
      <c r="AK14" s="21"/>
      <c r="AL14" s="22"/>
      <c r="AM14" s="22"/>
      <c r="AN14" s="22"/>
      <c r="AO14" s="22"/>
      <c r="AP14" s="22"/>
      <c r="AQ14" s="1"/>
      <c r="AR14" s="10"/>
      <c r="AS14" s="1"/>
      <c r="AT14" s="1"/>
      <c r="AU14" s="1"/>
      <c r="AV14" s="10"/>
      <c r="AW14" s="1"/>
      <c r="AX14" s="1"/>
      <c r="AY14" s="1"/>
      <c r="AZ14" s="10"/>
      <c r="BA14" s="1"/>
      <c r="BB14" s="1"/>
      <c r="BC14" s="21"/>
      <c r="BD14" s="10"/>
      <c r="BE14" s="1"/>
      <c r="BF14" s="1"/>
      <c r="BG14" s="1"/>
      <c r="BH14" s="10"/>
      <c r="BI14" s="1"/>
      <c r="BJ14" s="1"/>
      <c r="BK14" s="21"/>
      <c r="BL14" s="10"/>
      <c r="BM14" s="1"/>
      <c r="BN14" s="1"/>
      <c r="BO14" s="21"/>
      <c r="BP14" s="10"/>
      <c r="BQ14" s="1"/>
      <c r="BR14" s="1"/>
      <c r="BS14" s="17"/>
    </row>
    <row r="15" spans="1:71" x14ac:dyDescent="0.25">
      <c r="C15" s="1"/>
      <c r="D15" s="1"/>
      <c r="E15" s="1"/>
      <c r="F15" s="1"/>
      <c r="H15" t="s">
        <v>9</v>
      </c>
      <c r="I15" s="1">
        <f>STDEV(I7:I9)</f>
        <v>7.4363768059452182</v>
      </c>
      <c r="J15" s="1"/>
      <c r="K15" s="10">
        <f>STDEV(K7:K9)</f>
        <v>7.7669127285771236</v>
      </c>
      <c r="L15" s="1">
        <f>STDEV(L7:L9)</f>
        <v>0.40079088479322239</v>
      </c>
      <c r="M15" s="1"/>
      <c r="N15" s="1">
        <f>STDEV(N7:N9)</f>
        <v>7.4363768059452182</v>
      </c>
      <c r="O15" s="10">
        <f>STDEV(O7:O9)</f>
        <v>6.3970019019329181</v>
      </c>
      <c r="P15" s="1">
        <f>STDEV(P7:P9)</f>
        <v>1.4555525869350585</v>
      </c>
      <c r="Q15" s="1"/>
      <c r="R15" s="1">
        <f>STDEV(R7:R9)</f>
        <v>7.4363768059452182</v>
      </c>
      <c r="S15" s="10">
        <f>STDEV(S7:S9)</f>
        <v>2.2574543184746809</v>
      </c>
      <c r="T15" s="1">
        <f>STDEV(T7:T9)</f>
        <v>5.2175952315219041</v>
      </c>
      <c r="U15" s="1"/>
      <c r="V15" s="1">
        <f>STDEV(V7:V9)</f>
        <v>7.4363768059452182</v>
      </c>
      <c r="W15" s="10">
        <f>STDEV(W7:W9)</f>
        <v>2.647382354956179</v>
      </c>
      <c r="X15" s="1">
        <f>STDEV(X7:X9)</f>
        <v>4.8090470296445842</v>
      </c>
      <c r="Y15" s="1"/>
      <c r="Z15" s="1">
        <f>STDEV(Z7:Z9)</f>
        <v>7.4363768059452182</v>
      </c>
      <c r="AA15" s="10">
        <f>STDEV(AA7:AA9)</f>
        <v>7.3509069735192103</v>
      </c>
      <c r="AB15" s="1">
        <f>STDEV(AB7:AB9)</f>
        <v>0.8294777473406606</v>
      </c>
      <c r="AC15" s="1"/>
      <c r="AD15" s="1">
        <f>STDEV(AD7:AD9)</f>
        <v>7.4363768059452182</v>
      </c>
      <c r="AE15" s="10">
        <f>STDEV(AE7:AE9)</f>
        <v>7.804620426388464</v>
      </c>
      <c r="AF15" s="1">
        <f>STDEV(AF7:AF9)</f>
        <v>0.44034077712608216</v>
      </c>
      <c r="AG15" s="1"/>
      <c r="AH15" s="1">
        <f>STDEV(AH7:AH9)</f>
        <v>7.4363768059452182</v>
      </c>
      <c r="AI15" s="10">
        <f>STDEV(AI7:AI9)</f>
        <v>7.5989494887999642</v>
      </c>
      <c r="AJ15" s="1">
        <f>STDEV(AJ7:AJ9)</f>
        <v>1.3253804485253768</v>
      </c>
      <c r="AK15" s="21"/>
      <c r="AL15" s="22"/>
      <c r="AM15" s="22"/>
      <c r="AN15" s="22"/>
      <c r="AO15" s="22"/>
      <c r="AP15" s="22"/>
      <c r="AQ15" s="1" t="s">
        <v>9</v>
      </c>
      <c r="AR15" s="10">
        <f>STDEV(AR7:AR9)</f>
        <v>7.3509069735192103</v>
      </c>
      <c r="AS15" s="1">
        <f>STDEV(AS7:AS9)</f>
        <v>7.4106702350957008</v>
      </c>
      <c r="AT15" s="1">
        <f>STDEV(AT7:AT9)</f>
        <v>0.22368132093076937</v>
      </c>
      <c r="AU15" s="1"/>
      <c r="AV15" s="10">
        <f>STDEV(AV7:AV9)</f>
        <v>7.4363768059452182</v>
      </c>
      <c r="AW15" s="1">
        <f>STDEV(AW7:AW9)</f>
        <v>19.252912333808744</v>
      </c>
      <c r="AX15" s="1">
        <f>STDEV(AX7:AX9)</f>
        <v>12.430898331710807</v>
      </c>
      <c r="AY15" s="1"/>
      <c r="AZ15" s="10">
        <f>STDEV(AZ7:AZ9)</f>
        <v>19.252912333808744</v>
      </c>
      <c r="BA15" s="1">
        <f>STDEV(BA7:BA9)</f>
        <v>19.067050986802805</v>
      </c>
      <c r="BB15" s="1">
        <f>STDEV(BB7:BB9)</f>
        <v>1.25502988012238</v>
      </c>
      <c r="BC15" s="21"/>
      <c r="BD15" s="10">
        <f>STDEV(BD7:BD9)</f>
        <v>7.4363768059452182</v>
      </c>
      <c r="BE15" s="1">
        <f>STDEV(BE7:BE9)</f>
        <v>8.1980729442961184</v>
      </c>
      <c r="BF15" s="1">
        <f>STDEV(BF7:BF9)</f>
        <v>0.98686371906155268</v>
      </c>
      <c r="BG15" s="1"/>
      <c r="BH15" s="10">
        <f>STDEV(BH7:BH9)</f>
        <v>6.4726424279423913</v>
      </c>
      <c r="BI15" s="1">
        <f>STDEV(BI7:BI9)</f>
        <v>8.1980729442961184</v>
      </c>
      <c r="BJ15" s="1">
        <f>STDEV(BJ7:BJ9)</f>
        <v>1.8184333916863809</v>
      </c>
      <c r="BK15" s="21"/>
      <c r="BL15" s="10">
        <f>STDEV(BL7:BL9)</f>
        <v>7.4363768059452182</v>
      </c>
      <c r="BM15" s="1">
        <f>STDEV(BM7:BM9)</f>
        <v>9.3833060982434784</v>
      </c>
      <c r="BN15" s="1">
        <f>STDEV(BN7:BN9)</f>
        <v>2.0765436025601076</v>
      </c>
      <c r="BO15" s="21"/>
      <c r="BP15" s="10">
        <f>STDEV(BP7:BP9)</f>
        <v>5.8427989867870682</v>
      </c>
      <c r="BQ15" s="1">
        <f>STDEV(BQ7:BQ9)</f>
        <v>9.3833060982434784</v>
      </c>
      <c r="BR15" s="1">
        <f>STDEV(BR7:BR9)</f>
        <v>3.7093710158641673</v>
      </c>
      <c r="BS15" s="17"/>
    </row>
    <row r="16" spans="1:71" x14ac:dyDescent="0.25">
      <c r="C16" s="1"/>
      <c r="D16" s="1"/>
      <c r="E16" s="1"/>
      <c r="F16" s="1"/>
      <c r="H16" t="s">
        <v>10</v>
      </c>
      <c r="I16" s="1">
        <f>I13+(2.92*I15)/(2^0.5)</f>
        <v>79.464272403471284</v>
      </c>
      <c r="J16" s="1"/>
      <c r="K16" s="10">
        <f>K13+(2.92*K15)/(2^0.5)</f>
        <v>103.99341371170877</v>
      </c>
      <c r="L16" s="1">
        <f>L13+(2.92*L15)/(2^0.5)</f>
        <v>24.674200367893796</v>
      </c>
      <c r="M16" s="1"/>
      <c r="N16" s="1">
        <f>N13+(2.92*N15)/(2^0.5)</f>
        <v>79.464272403471284</v>
      </c>
      <c r="O16" s="10">
        <f>O13+(2.92*O15)/(2^0.5)</f>
        <v>64.271554531763755</v>
      </c>
      <c r="P16" s="1">
        <f>P13+(2.92*P15)/(2^0.5)</f>
        <v>-10.041311841248092</v>
      </c>
      <c r="Q16" s="1"/>
      <c r="R16" s="1">
        <f>R13+(2.92*R15)/(2^0.5)</f>
        <v>79.464272403471284</v>
      </c>
      <c r="S16" s="10">
        <f>S13+(2.92*S15)/(2^0.5)</f>
        <v>52.051082869891914</v>
      </c>
      <c r="T16" s="1">
        <f>T13+(2.92*T15)/(2^0.5)</f>
        <v>-5.9469608484884606</v>
      </c>
      <c r="U16" s="1"/>
      <c r="V16" s="1">
        <f>V13+(2.92*V15)/(2^0.5)</f>
        <v>79.464272403471284</v>
      </c>
      <c r="W16" s="10">
        <f>W13+(2.92*W15)/(2^0.5)</f>
        <v>55.092854152169394</v>
      </c>
      <c r="X16" s="1">
        <f>X13+(2.92*X15)/(2^0.5)</f>
        <v>-4.5538448174697432</v>
      </c>
      <c r="Y16" s="1"/>
      <c r="Z16" s="1">
        <f>Z13+(2.92*Z15)/(2^0.5)</f>
        <v>79.464272403471284</v>
      </c>
      <c r="AA16" s="10">
        <f>AA13+(2.92*AA15)/(2^0.5)</f>
        <v>71.324465079699664</v>
      </c>
      <c r="AB16" s="1">
        <f>AB13+(2.92*AB15)/(2^0.5)</f>
        <v>-6.2506676605685989</v>
      </c>
      <c r="AC16" s="1"/>
      <c r="AD16" s="1">
        <f>AD13+(2.92*AD15)/(2^0.5)</f>
        <v>79.464272403471284</v>
      </c>
      <c r="AE16" s="10">
        <f>AE13+(2.92*AE15)/(2^0.5)</f>
        <v>81.01460408201207</v>
      </c>
      <c r="AF16" s="1">
        <f>AF13+(2.92*AF15)/(2^0.5)</f>
        <v>1.6991944126533176</v>
      </c>
      <c r="AG16" s="1"/>
      <c r="AH16" s="1">
        <f>AH13+(2.92*AH15)/(2^0.5)</f>
        <v>79.464272403471284</v>
      </c>
      <c r="AI16" s="10">
        <f>AI13+(2.92*AI15)/(2^0.5)</f>
        <v>92.413277976532896</v>
      </c>
      <c r="AJ16" s="1">
        <f>AJ13+(2.92*AJ15)/(2^0.5)</f>
        <v>15.349915001522071</v>
      </c>
      <c r="AK16" s="21"/>
      <c r="AL16" s="22"/>
      <c r="AM16" s="22"/>
      <c r="AN16" s="22"/>
      <c r="AO16" s="22"/>
      <c r="AP16" s="22"/>
      <c r="AQ16" s="1" t="s">
        <v>10</v>
      </c>
      <c r="AR16" s="10">
        <f>AR13+(2.92*AR15)/(2^0.5)</f>
        <v>71.324465079699664</v>
      </c>
      <c r="AS16" s="1">
        <f>AS13+(2.92*AS15)/(2^0.5)</f>
        <v>74.164528048343882</v>
      </c>
      <c r="AT16" s="1">
        <f>AT13+(2.92*AT15)/(2^0.5)</f>
        <v>3.1785130769230099</v>
      </c>
      <c r="AU16" s="1"/>
      <c r="AV16" s="10">
        <f>AV13+(2.92*AV15)/(2^0.5)</f>
        <v>79.464272403471284</v>
      </c>
      <c r="AW16" s="1">
        <f>AW13+(2.92*AW15)/(2^0.5)</f>
        <v>185.89581875030609</v>
      </c>
      <c r="AX16" s="1">
        <f>AX13+(2.92*AX15)/(2^0.5)</f>
        <v>107.70005305258564</v>
      </c>
      <c r="AY16" s="1"/>
      <c r="AZ16" s="10">
        <f>AZ13+(2.92*AZ15)/(2^0.5)</f>
        <v>185.89581875030609</v>
      </c>
      <c r="BA16" s="1">
        <f>BA13+(2.92*BA15)/(2^0.5)</f>
        <v>190.06206119932725</v>
      </c>
      <c r="BB16" s="1">
        <f>BB13+(2.92*BB15)/(2^0.5)</f>
        <v>7.1413252053727234</v>
      </c>
      <c r="BC16" s="21"/>
      <c r="BD16" s="10">
        <f>BD13+(2.92*BD15)/(2^0.5)</f>
        <v>79.464272403471284</v>
      </c>
      <c r="BE16" s="1">
        <f>BE13+(2.92*BE15)/(2^0.5)</f>
        <v>90.54698587699535</v>
      </c>
      <c r="BF16" s="1">
        <f>BF13+(2.92*BF15)/(2^0.5)</f>
        <v>11.547628641337766</v>
      </c>
      <c r="BG16" s="1"/>
      <c r="BH16" s="10">
        <f>BH13+(2.92*BH15)/(2^0.5)</f>
        <v>75.314400110741957</v>
      </c>
      <c r="BI16" s="1">
        <f>BI13+(2.92*BI15)/(2^0.5)</f>
        <v>90.54698587699535</v>
      </c>
      <c r="BJ16" s="1">
        <f>BJ13+(2.92*BJ15)/(2^0.5)</f>
        <v>15.424613620600681</v>
      </c>
      <c r="BK16" s="21"/>
      <c r="BL16" s="10">
        <f>BL13+(2.92*BL15)/(2^0.5)</f>
        <v>79.464272403471284</v>
      </c>
      <c r="BM16" s="1">
        <f>BM13+(2.92*BM15)/(2^0.5)</f>
        <v>114.65753149962313</v>
      </c>
      <c r="BN16" s="1">
        <f>BN13+(2.92*BN15)/(2^0.5)</f>
        <v>35.460880476708738</v>
      </c>
      <c r="BO16" s="21"/>
      <c r="BP16" s="10">
        <f>BP13+(2.92*BP15)/(2^0.5)</f>
        <v>78.263929731227719</v>
      </c>
      <c r="BQ16" s="1">
        <f>BQ13+(2.92*BQ15)/(2^0.5)</f>
        <v>114.65753149962313</v>
      </c>
      <c r="BR16" s="1">
        <f>BR13+(2.92*BR15)/(2^0.5)</f>
        <v>36.742263819156143</v>
      </c>
      <c r="BS16" s="17"/>
    </row>
    <row r="17" spans="2:71" x14ac:dyDescent="0.25">
      <c r="C17" s="1"/>
      <c r="D17" s="1"/>
      <c r="E17" s="1"/>
      <c r="F17" s="1"/>
      <c r="H17" t="s">
        <v>11</v>
      </c>
      <c r="I17" s="1">
        <f>I13-(2.92*I15)/(2^0.5)</f>
        <v>48.755727596528708</v>
      </c>
      <c r="J17" s="1"/>
      <c r="K17" s="10">
        <f>K13-(2.92*K15)/(2^0.5)</f>
        <v>71.919919621624558</v>
      </c>
      <c r="L17" s="1">
        <f>L13-(2.92*L15)/(2^0.5)</f>
        <v>23.019132965439539</v>
      </c>
      <c r="M17" s="1"/>
      <c r="N17" s="1">
        <f>N13-(2.92*N15)/(2^0.5)</f>
        <v>48.755727596528708</v>
      </c>
      <c r="O17" s="10">
        <f>O13-(2.92*O15)/(2^0.5)</f>
        <v>37.85511213490291</v>
      </c>
      <c r="P17" s="1">
        <f>P13-(2.92*P15)/(2^0.5)</f>
        <v>-16.052021492085238</v>
      </c>
      <c r="Q17" s="1"/>
      <c r="R17" s="1">
        <f>R13-(2.92*R15)/(2^0.5)</f>
        <v>48.755727596528708</v>
      </c>
      <c r="S17" s="10">
        <f>S13-(2.92*S15)/(2^0.5)</f>
        <v>42.728917130108073</v>
      </c>
      <c r="T17" s="1">
        <f>T13-(2.92*T15)/(2^0.5)</f>
        <v>-27.493039151511539</v>
      </c>
      <c r="U17" s="1"/>
      <c r="V17" s="1">
        <f>V13-(2.92*V15)/(2^0.5)</f>
        <v>48.755727596528708</v>
      </c>
      <c r="W17" s="10">
        <f>W13-(2.92*W15)/(2^0.5)</f>
        <v>44.160479181163936</v>
      </c>
      <c r="X17" s="1">
        <f>X13-(2.92*X15)/(2^0.5)</f>
        <v>-24.412821849196924</v>
      </c>
      <c r="Y17" s="1"/>
      <c r="Z17" s="1">
        <f>Z13-(2.92*Z15)/(2^0.5)</f>
        <v>48.755727596528708</v>
      </c>
      <c r="AA17" s="10">
        <f>AA13-(2.92*AA15)/(2^0.5)</f>
        <v>40.96886825363368</v>
      </c>
      <c r="AB17" s="1">
        <f>AB13-(2.92*AB15)/(2^0.5)</f>
        <v>-9.6759990060980687</v>
      </c>
      <c r="AC17" s="1"/>
      <c r="AD17" s="1">
        <f>AD13-(2.92*AD15)/(2^0.5)</f>
        <v>48.755727596528708</v>
      </c>
      <c r="AE17" s="10">
        <f>AE13-(2.92*AE15)/(2^0.5)</f>
        <v>48.785395917987913</v>
      </c>
      <c r="AF17" s="1">
        <f>AF13-(2.92*AF15)/(2^0.5)</f>
        <v>-0.11919441265331454</v>
      </c>
      <c r="AG17" s="1"/>
      <c r="AH17" s="1">
        <f>AH13-(2.92*AH15)/(2^0.5)</f>
        <v>48.755727596528708</v>
      </c>
      <c r="AI17" s="10">
        <f>AI13-(2.92*AI15)/(2^0.5)</f>
        <v>61.033388690133791</v>
      </c>
      <c r="AJ17" s="1">
        <f>AJ13-(2.92*AJ15)/(2^0.5)</f>
        <v>9.8767516651445995</v>
      </c>
      <c r="AK17" s="21"/>
      <c r="AL17" s="22"/>
      <c r="AM17" s="22"/>
      <c r="AN17" s="22"/>
      <c r="AO17" s="22"/>
      <c r="AP17" s="22"/>
      <c r="AQ17" s="1" t="s">
        <v>11</v>
      </c>
      <c r="AR17" s="10">
        <f>AR13-(2.92*AR15)/(2^0.5)</f>
        <v>40.96886825363368</v>
      </c>
      <c r="AS17" s="1">
        <f>AS13-(2.92*AS15)/(2^0.5)</f>
        <v>43.562138618322784</v>
      </c>
      <c r="AT17" s="1">
        <f>AT13-(2.92*AT15)/(2^0.5)</f>
        <v>2.2548202564103272</v>
      </c>
      <c r="AU17" s="1"/>
      <c r="AV17" s="10">
        <f>AV13-(2.92*AV15)/(2^0.5)</f>
        <v>48.755727596528708</v>
      </c>
      <c r="AW17" s="1">
        <f>AW13-(2.92*AW15)/(2^0.5)</f>
        <v>106.3908479163606</v>
      </c>
      <c r="AX17" s="1">
        <f>AX13-(2.92*AX15)/(2^0.5)</f>
        <v>56.366613614081047</v>
      </c>
      <c r="AY17" s="1"/>
      <c r="AZ17" s="10">
        <f>AZ13-(2.92*AZ15)/(2^0.5)</f>
        <v>106.3908479163606</v>
      </c>
      <c r="BA17" s="1">
        <f>BA13-(2.92*BA15)/(2^0.5)</f>
        <v>111.32460546733941</v>
      </c>
      <c r="BB17" s="1">
        <f>BB13-(2.92*BB15)/(2^0.5)</f>
        <v>1.9586747946272793</v>
      </c>
      <c r="BC17" s="21"/>
      <c r="BD17" s="10">
        <f>BD13-(2.92*BD15)/(2^0.5)</f>
        <v>48.755727596528708</v>
      </c>
      <c r="BE17" s="1">
        <f>BE13-(2.92*BE15)/(2^0.5)</f>
        <v>56.693014123004659</v>
      </c>
      <c r="BF17" s="1">
        <f>BF13-(2.92*BF15)/(2^0.5)</f>
        <v>7.4723713586622322</v>
      </c>
      <c r="BG17" s="1"/>
      <c r="BH17" s="10">
        <f>BH13-(2.92*BH15)/(2^0.5)</f>
        <v>48.585599889258035</v>
      </c>
      <c r="BI17" s="1">
        <f>BI13-(2.92*BI15)/(2^0.5)</f>
        <v>56.693014123004659</v>
      </c>
      <c r="BJ17" s="1">
        <f>BJ13-(2.92*BJ15)/(2^0.5)</f>
        <v>7.9153863793993224</v>
      </c>
      <c r="BK17" s="21"/>
      <c r="BL17" s="10">
        <f>BL13-(2.92*BL15)/(2^0.5)</f>
        <v>48.755727596528708</v>
      </c>
      <c r="BM17" s="1">
        <f>BM13-(2.92*BM15)/(2^0.5)</f>
        <v>75.909135167043559</v>
      </c>
      <c r="BN17" s="1">
        <f>BN13-(2.92*BN15)/(2^0.5)</f>
        <v>26.885786189957933</v>
      </c>
      <c r="BO17" s="21"/>
      <c r="BP17" s="10">
        <f>BP13-(2.92*BP15)/(2^0.5)</f>
        <v>54.136070268772286</v>
      </c>
      <c r="BQ17" s="1">
        <f>BQ13-(2.92*BQ15)/(2^0.5)</f>
        <v>75.909135167043559</v>
      </c>
      <c r="BR17" s="1">
        <f>BR13-(2.92*BR15)/(2^0.5)</f>
        <v>21.424402847510535</v>
      </c>
      <c r="BS17" s="17"/>
    </row>
    <row r="18" spans="2:71" x14ac:dyDescent="0.25">
      <c r="C18" s="1"/>
      <c r="D18" s="1"/>
      <c r="E18" s="1"/>
      <c r="F18" s="1"/>
      <c r="H18" t="s">
        <v>13</v>
      </c>
      <c r="I18" s="1">
        <f>I11+4</f>
        <v>76.39</v>
      </c>
      <c r="J18" s="1"/>
      <c r="K18" s="10">
        <f>K11+4</f>
        <v>100.53</v>
      </c>
      <c r="L18" s="1">
        <f>L11+4</f>
        <v>28.14</v>
      </c>
      <c r="M18" s="1"/>
      <c r="N18" s="1">
        <f>N11+4</f>
        <v>76.39</v>
      </c>
      <c r="O18" s="10">
        <f>O11+4</f>
        <v>61.82</v>
      </c>
      <c r="P18" s="1">
        <f>P11+4</f>
        <v>-7.6699999999999946</v>
      </c>
      <c r="Q18" s="1"/>
      <c r="R18" s="1">
        <f>R11+4</f>
        <v>76.39</v>
      </c>
      <c r="S18" s="10">
        <f>S11+4</f>
        <v>53.98</v>
      </c>
      <c r="T18" s="1">
        <f>T11+4</f>
        <v>-8.1599999999999966</v>
      </c>
      <c r="U18" s="1"/>
      <c r="V18" s="1">
        <f>V11+4</f>
        <v>76.39</v>
      </c>
      <c r="W18" s="10">
        <f>W11+4</f>
        <v>56.48</v>
      </c>
      <c r="X18" s="1">
        <f>X11+4</f>
        <v>-6.75</v>
      </c>
      <c r="Y18" s="1"/>
      <c r="Z18" s="1">
        <f>Z11+4</f>
        <v>76.39</v>
      </c>
      <c r="AA18" s="10">
        <f>AA11+4</f>
        <v>68.03</v>
      </c>
      <c r="AB18" s="1">
        <f>AB11+4</f>
        <v>-3.009999999999998</v>
      </c>
      <c r="AC18" s="1"/>
      <c r="AD18" s="1">
        <f>AD11+4</f>
        <v>76.39</v>
      </c>
      <c r="AE18" s="10">
        <f>AE11+4</f>
        <v>77.510000000000005</v>
      </c>
      <c r="AF18" s="1">
        <f>AF11+4</f>
        <v>5.1200000000000045</v>
      </c>
      <c r="AG18" s="1"/>
      <c r="AH18" s="1">
        <f>AH11+4</f>
        <v>76.39</v>
      </c>
      <c r="AI18" s="10">
        <f>AI11+4</f>
        <v>89.46</v>
      </c>
      <c r="AJ18" s="1">
        <f>AJ11+4</f>
        <v>17.650000000000006</v>
      </c>
      <c r="AK18" s="21"/>
      <c r="AL18" s="22"/>
      <c r="AM18" s="22"/>
      <c r="AN18" s="22"/>
      <c r="AO18" s="22"/>
      <c r="AP18" s="22"/>
      <c r="AQ18" s="1" t="s">
        <v>13</v>
      </c>
      <c r="AR18" s="10">
        <f>AR11+4</f>
        <v>68.03</v>
      </c>
      <c r="AS18" s="1">
        <f>AS11+4</f>
        <v>70.900000000000006</v>
      </c>
      <c r="AT18" s="1">
        <f>AT11+4</f>
        <v>6.8700000000000045</v>
      </c>
      <c r="AU18" s="1"/>
      <c r="AV18" s="10">
        <f>AV11+4</f>
        <v>76.39</v>
      </c>
      <c r="AW18" s="1">
        <f>AW11+4</f>
        <v>172.34</v>
      </c>
      <c r="AX18" s="1">
        <f>AX11+4</f>
        <v>99.95</v>
      </c>
      <c r="AY18" s="1"/>
      <c r="AZ18" s="10">
        <f>AZ11+4</f>
        <v>172.34</v>
      </c>
      <c r="BA18" s="1">
        <f>BA11+4</f>
        <v>176.55</v>
      </c>
      <c r="BB18" s="1">
        <f>BB11+4</f>
        <v>9.9399999999999977</v>
      </c>
      <c r="BC18" s="21"/>
      <c r="BD18" s="10">
        <f>BD11+4</f>
        <v>76.39</v>
      </c>
      <c r="BE18" s="1">
        <f>BE11+4</f>
        <v>86.92</v>
      </c>
      <c r="BF18" s="1">
        <f>BF11+4</f>
        <v>14.530000000000001</v>
      </c>
      <c r="BG18" s="1"/>
      <c r="BH18" s="10">
        <f>BH11+4</f>
        <v>73.16</v>
      </c>
      <c r="BI18" s="1">
        <f>BI11+4</f>
        <v>86.92</v>
      </c>
      <c r="BJ18" s="1">
        <f>BJ11+4</f>
        <v>17.760000000000005</v>
      </c>
      <c r="BK18" s="21"/>
      <c r="BL18" s="10">
        <f>BL11+4</f>
        <v>76.39</v>
      </c>
      <c r="BM18" s="1">
        <f>BM11+4</f>
        <v>109.94</v>
      </c>
      <c r="BN18" s="1">
        <f>BN11+4</f>
        <v>37.549999999999997</v>
      </c>
      <c r="BO18" s="21"/>
      <c r="BP18" s="10">
        <f>BP11+4</f>
        <v>76.58</v>
      </c>
      <c r="BQ18" s="1">
        <f>BQ11+4</f>
        <v>109.94</v>
      </c>
      <c r="BR18" s="1">
        <f>BR11+4</f>
        <v>37.36</v>
      </c>
      <c r="BS18" s="17"/>
    </row>
    <row r="19" spans="2:71" x14ac:dyDescent="0.25">
      <c r="C19" s="1"/>
      <c r="D19" s="1"/>
      <c r="E19" s="1"/>
      <c r="F19" s="1"/>
      <c r="H19" t="s">
        <v>12</v>
      </c>
      <c r="I19" s="1">
        <f>I12-4</f>
        <v>54</v>
      </c>
      <c r="J19" s="1"/>
      <c r="K19" s="10">
        <f>K12-4</f>
        <v>77.39</v>
      </c>
      <c r="L19" s="1">
        <f>L12-4</f>
        <v>19.39</v>
      </c>
      <c r="M19" s="1"/>
      <c r="N19" s="1">
        <f>N12-4</f>
        <v>54</v>
      </c>
      <c r="O19" s="10">
        <f>O12-4</f>
        <v>41.1</v>
      </c>
      <c r="P19" s="1">
        <f>P12-4</f>
        <v>-18.57</v>
      </c>
      <c r="Q19" s="1"/>
      <c r="R19" s="1">
        <f>R12-4</f>
        <v>54</v>
      </c>
      <c r="S19" s="10">
        <f>S12-4</f>
        <v>41.84</v>
      </c>
      <c r="T19" s="1">
        <f>T12-4</f>
        <v>-26.410000000000004</v>
      </c>
      <c r="U19" s="1"/>
      <c r="V19" s="1">
        <f>V12-4</f>
        <v>54</v>
      </c>
      <c r="W19" s="10">
        <f>W12-4</f>
        <v>43.25</v>
      </c>
      <c r="X19" s="1">
        <f>X12-4</f>
        <v>-23.910000000000004</v>
      </c>
      <c r="Y19" s="1"/>
      <c r="Z19" s="1">
        <f>Z12-4</f>
        <v>54</v>
      </c>
      <c r="AA19" s="10">
        <f>AA12-4</f>
        <v>45.48</v>
      </c>
      <c r="AB19" s="1">
        <f>AB12-4</f>
        <v>-12.520000000000003</v>
      </c>
      <c r="AC19" s="1"/>
      <c r="AD19" s="1">
        <f>AD12-4</f>
        <v>54</v>
      </c>
      <c r="AE19" s="10">
        <f>AE12-4</f>
        <v>54.29</v>
      </c>
      <c r="AF19" s="1">
        <f>AF12-4</f>
        <v>-3.7100000000000009</v>
      </c>
      <c r="AG19" s="1"/>
      <c r="AH19" s="1">
        <f>AH12-4</f>
        <v>54</v>
      </c>
      <c r="AI19" s="10">
        <f>AI12-4</f>
        <v>67.650000000000006</v>
      </c>
      <c r="AJ19" s="1">
        <f>AJ12-4</f>
        <v>7.1200000000000045</v>
      </c>
      <c r="AK19" s="21"/>
      <c r="AL19" s="22"/>
      <c r="AM19" s="22"/>
      <c r="AN19" s="22"/>
      <c r="AO19" s="22"/>
      <c r="AP19" s="22"/>
      <c r="AQ19" s="1" t="s">
        <v>12</v>
      </c>
      <c r="AR19" s="10">
        <f>AR12-4</f>
        <v>45.48</v>
      </c>
      <c r="AS19" s="1">
        <f>AS12-4</f>
        <v>48.3</v>
      </c>
      <c r="AT19" s="1">
        <f>AT12-4</f>
        <v>-1.5399999999999991</v>
      </c>
      <c r="AU19" s="1"/>
      <c r="AV19" s="10">
        <f>AV12-4</f>
        <v>54</v>
      </c>
      <c r="AW19" s="1">
        <f>AW12-4</f>
        <v>129.97</v>
      </c>
      <c r="AX19" s="1">
        <f>AX12-4</f>
        <v>68.03</v>
      </c>
      <c r="AY19" s="1"/>
      <c r="AZ19" s="10">
        <f>AZ12-4</f>
        <v>129.97</v>
      </c>
      <c r="BA19" s="1">
        <f>BA12-4</f>
        <v>133.47</v>
      </c>
      <c r="BB19" s="1">
        <f>BB12-4</f>
        <v>-0.5</v>
      </c>
      <c r="BC19" s="21"/>
      <c r="BD19" s="10">
        <f>BD12-4</f>
        <v>54</v>
      </c>
      <c r="BE19" s="1">
        <f>BE12-4</f>
        <v>63.44</v>
      </c>
      <c r="BF19" s="1">
        <f>BF12-4</f>
        <v>4.5600000000000023</v>
      </c>
      <c r="BG19" s="1"/>
      <c r="BH19" s="10">
        <f>BH12-4</f>
        <v>52.64</v>
      </c>
      <c r="BI19" s="1">
        <f>BI12-4</f>
        <v>63.44</v>
      </c>
      <c r="BJ19" s="1">
        <f>BJ12-4</f>
        <v>6.4500000000000028</v>
      </c>
      <c r="BK19" s="21"/>
      <c r="BL19" s="10">
        <f>BL12-4</f>
        <v>54</v>
      </c>
      <c r="BM19" s="1">
        <f>BM12-4</f>
        <v>84.26</v>
      </c>
      <c r="BN19" s="1">
        <f>BN12-4</f>
        <v>25.710000000000008</v>
      </c>
      <c r="BO19" s="21"/>
      <c r="BP19" s="10">
        <f>BP12-4</f>
        <v>57.11</v>
      </c>
      <c r="BQ19" s="1">
        <f>BQ12-4</f>
        <v>84.26</v>
      </c>
      <c r="BR19" s="1">
        <f>BR12-4</f>
        <v>22.740000000000009</v>
      </c>
      <c r="BS19" s="17"/>
    </row>
    <row r="20" spans="2:71" x14ac:dyDescent="0.25">
      <c r="I20" s="1"/>
      <c r="J20" s="1"/>
      <c r="K20" s="10"/>
      <c r="L20" s="1"/>
      <c r="M20" s="1"/>
      <c r="N20" s="1"/>
      <c r="O20" s="10"/>
      <c r="P20" s="1"/>
      <c r="Q20" s="1"/>
      <c r="R20" s="1"/>
      <c r="S20" s="10"/>
      <c r="T20" s="1"/>
      <c r="U20" s="1"/>
      <c r="V20" s="1"/>
      <c r="W20" s="10"/>
      <c r="X20" s="1"/>
      <c r="Y20" s="1"/>
      <c r="Z20" s="1"/>
      <c r="AA20" s="10"/>
      <c r="AB20" s="1"/>
      <c r="AC20" s="1"/>
      <c r="AD20" s="1"/>
      <c r="AE20" s="10"/>
      <c r="AF20" s="1"/>
      <c r="AG20" s="1"/>
      <c r="AH20" s="1"/>
      <c r="AI20" s="10"/>
      <c r="AJ20" s="1"/>
      <c r="AK20" s="21"/>
      <c r="AL20" s="22"/>
      <c r="AM20" s="22"/>
      <c r="AN20" s="22"/>
      <c r="AO20" s="22"/>
      <c r="AP20" s="22"/>
      <c r="AQ20" s="1"/>
      <c r="AR20" s="10"/>
      <c r="AS20" s="1"/>
      <c r="AT20" s="1"/>
      <c r="AU20" s="1"/>
      <c r="AV20" s="10"/>
      <c r="AW20" s="1"/>
      <c r="AX20" s="1"/>
      <c r="AY20" s="1"/>
      <c r="AZ20" s="10"/>
      <c r="BA20" s="1"/>
      <c r="BB20" s="1"/>
      <c r="BC20" s="21"/>
      <c r="BD20" s="10"/>
      <c r="BE20" s="1"/>
      <c r="BF20" s="1"/>
      <c r="BG20" s="1"/>
      <c r="BH20" s="10"/>
      <c r="BI20" s="1"/>
      <c r="BJ20" s="1"/>
      <c r="BK20" s="21"/>
      <c r="BL20" s="10"/>
      <c r="BM20" s="1"/>
      <c r="BN20" s="1"/>
      <c r="BO20" s="21"/>
      <c r="BP20" s="10"/>
      <c r="BQ20" s="1"/>
      <c r="BR20" s="1"/>
      <c r="BS20" s="17"/>
    </row>
    <row r="21" spans="2:71" x14ac:dyDescent="0.25">
      <c r="C21" s="1"/>
      <c r="D21" s="1"/>
      <c r="E21" s="1"/>
      <c r="F21" s="1"/>
      <c r="H21" t="s">
        <v>61</v>
      </c>
      <c r="I21" s="1">
        <f>MAX(I16,I18)</f>
        <v>79.464272403471284</v>
      </c>
      <c r="J21" s="1"/>
      <c r="K21" s="10">
        <f>MAX(K16,K18)</f>
        <v>103.99341371170877</v>
      </c>
      <c r="L21" s="1">
        <f>MAX(L16,L18)</f>
        <v>28.14</v>
      </c>
      <c r="M21" s="1"/>
      <c r="N21" s="1">
        <f>MAX(N16,N18)</f>
        <v>79.464272403471284</v>
      </c>
      <c r="O21" s="10">
        <f>MAX(O16,O18)</f>
        <v>64.271554531763755</v>
      </c>
      <c r="P21" s="1">
        <f>MAX(P16,P18)</f>
        <v>-7.6699999999999946</v>
      </c>
      <c r="Q21" s="1"/>
      <c r="R21" s="1">
        <f>MAX(R16,R18)</f>
        <v>79.464272403471284</v>
      </c>
      <c r="S21" s="10">
        <f>MAX(S16,S18)</f>
        <v>53.98</v>
      </c>
      <c r="T21" s="1">
        <f>MAX(T16,T18)</f>
        <v>-5.9469608484884606</v>
      </c>
      <c r="U21" s="1"/>
      <c r="V21" s="1">
        <f>MAX(V16,V18)</f>
        <v>79.464272403471284</v>
      </c>
      <c r="W21" s="10">
        <f>MAX(W16,W18)</f>
        <v>56.48</v>
      </c>
      <c r="X21" s="1">
        <f>MAX(X16,X18)</f>
        <v>-4.5538448174697432</v>
      </c>
      <c r="Y21" s="1"/>
      <c r="Z21" s="1">
        <f>MAX(Z16,Z18)</f>
        <v>79.464272403471284</v>
      </c>
      <c r="AA21" s="10">
        <f>MAX(AA16,AA18)</f>
        <v>71.324465079699664</v>
      </c>
      <c r="AB21" s="1">
        <f>MAX(AB16,AB18)</f>
        <v>-3.009999999999998</v>
      </c>
      <c r="AC21" s="1"/>
      <c r="AD21" s="1">
        <f>MAX(AD16,AD18)</f>
        <v>79.464272403471284</v>
      </c>
      <c r="AE21" s="10">
        <f>MAX(AE16,AE18)</f>
        <v>81.01460408201207</v>
      </c>
      <c r="AF21" s="1">
        <f>MAX(AF16,AF18)</f>
        <v>5.1200000000000045</v>
      </c>
      <c r="AG21" s="1"/>
      <c r="AH21" s="1">
        <f>MAX(AH16,AH18)</f>
        <v>79.464272403471284</v>
      </c>
      <c r="AI21" s="10">
        <f>MAX(AI16,AI18)</f>
        <v>92.413277976532896</v>
      </c>
      <c r="AJ21" s="1">
        <f>MAX(AJ16,AJ18)</f>
        <v>17.650000000000006</v>
      </c>
      <c r="AK21" s="21"/>
      <c r="AL21" s="22"/>
      <c r="AM21" s="22"/>
      <c r="AN21" s="22"/>
      <c r="AO21" s="22"/>
      <c r="AP21" s="22"/>
      <c r="AQ21" s="1" t="s">
        <v>61</v>
      </c>
      <c r="AR21" s="10">
        <f>MAX(AR16,AR18)</f>
        <v>71.324465079699664</v>
      </c>
      <c r="AS21" s="1">
        <f>MAX(AS16,AS18)</f>
        <v>74.164528048343882</v>
      </c>
      <c r="AT21" s="1">
        <f>MAX(AT16,AT18)</f>
        <v>6.8700000000000045</v>
      </c>
      <c r="AU21" s="1"/>
      <c r="AV21" s="10">
        <f>MAX(AV16,AV18)</f>
        <v>79.464272403471284</v>
      </c>
      <c r="AW21" s="1">
        <f>MAX(AW16,AW18)</f>
        <v>185.89581875030609</v>
      </c>
      <c r="AX21" s="1">
        <f>MAX(AX16,AX18)</f>
        <v>107.70005305258564</v>
      </c>
      <c r="AY21" s="1"/>
      <c r="AZ21" s="10">
        <f>MAX(AZ16,AZ18)</f>
        <v>185.89581875030609</v>
      </c>
      <c r="BA21" s="1">
        <f>MAX(BA16,BA18)</f>
        <v>190.06206119932725</v>
      </c>
      <c r="BB21" s="1">
        <f>MAX(BB16,BB18)</f>
        <v>9.9399999999999977</v>
      </c>
      <c r="BC21" s="21"/>
      <c r="BD21" s="10">
        <f>MAX(BD16,BD18)</f>
        <v>79.464272403471284</v>
      </c>
      <c r="BE21" s="1">
        <f>MAX(BE16,BE18)</f>
        <v>90.54698587699535</v>
      </c>
      <c r="BF21" s="1">
        <f>MAX(BF16,BF18)</f>
        <v>14.530000000000001</v>
      </c>
      <c r="BG21" s="1"/>
      <c r="BH21" s="10">
        <f>MAX(BH16,BH18)</f>
        <v>75.314400110741957</v>
      </c>
      <c r="BI21" s="1">
        <f>MAX(BI16,BI18)</f>
        <v>90.54698587699535</v>
      </c>
      <c r="BJ21" s="1">
        <f>MAX(BJ16,BJ18)</f>
        <v>17.760000000000005</v>
      </c>
      <c r="BK21" s="21"/>
      <c r="BL21" s="10">
        <f>MAX(BL16,BL18)</f>
        <v>79.464272403471284</v>
      </c>
      <c r="BM21" s="1">
        <f>MAX(BM16,BM18)</f>
        <v>114.65753149962313</v>
      </c>
      <c r="BN21" s="1">
        <f>MAX(BN16,BN18)</f>
        <v>37.549999999999997</v>
      </c>
      <c r="BO21" s="21"/>
      <c r="BP21" s="10">
        <f>MAX(BP16,BP18)</f>
        <v>78.263929731227719</v>
      </c>
      <c r="BQ21" s="1">
        <f>MAX(BQ16,BQ18)</f>
        <v>114.65753149962313</v>
      </c>
      <c r="BR21" s="1">
        <f>MAX(BR16,BR18)</f>
        <v>37.36</v>
      </c>
      <c r="BS21" s="17"/>
    </row>
    <row r="22" spans="2:71" x14ac:dyDescent="0.25">
      <c r="C22" s="1"/>
      <c r="D22" s="1"/>
      <c r="E22" s="1"/>
      <c r="F22" s="1"/>
      <c r="H22" t="s">
        <v>62</v>
      </c>
      <c r="I22" s="1">
        <f>MIN(I17,I19)</f>
        <v>48.755727596528708</v>
      </c>
      <c r="J22" s="1"/>
      <c r="K22" s="10">
        <f>MIN(K17,K19)</f>
        <v>71.919919621624558</v>
      </c>
      <c r="L22" s="1">
        <f>MIN(L17,L19)</f>
        <v>19.39</v>
      </c>
      <c r="M22" s="1"/>
      <c r="N22" s="1">
        <f>MIN(N17,N19)</f>
        <v>48.755727596528708</v>
      </c>
      <c r="O22" s="10">
        <f>MIN(O17,O19)</f>
        <v>37.85511213490291</v>
      </c>
      <c r="P22" s="1">
        <f>MIN(P17,P19)</f>
        <v>-18.57</v>
      </c>
      <c r="Q22" s="1"/>
      <c r="R22" s="1">
        <f>MIN(R17,R19)</f>
        <v>48.755727596528708</v>
      </c>
      <c r="S22" s="10">
        <f>MIN(S17,S19)</f>
        <v>41.84</v>
      </c>
      <c r="T22" s="1">
        <f>MIN(T17,T19)</f>
        <v>-27.493039151511539</v>
      </c>
      <c r="U22" s="1"/>
      <c r="V22" s="1">
        <f>MIN(V17,V19)</f>
        <v>48.755727596528708</v>
      </c>
      <c r="W22" s="10">
        <f>MIN(W17,W19)</f>
        <v>43.25</v>
      </c>
      <c r="X22" s="1">
        <f>MIN(X17,X19)</f>
        <v>-24.412821849196924</v>
      </c>
      <c r="Y22" s="1"/>
      <c r="Z22" s="1">
        <f>MIN(Z17,Z19)</f>
        <v>48.755727596528708</v>
      </c>
      <c r="AA22" s="10">
        <f>MIN(AA17,AA19)</f>
        <v>40.96886825363368</v>
      </c>
      <c r="AB22" s="1">
        <f>MIN(AB17,AB19)</f>
        <v>-12.520000000000003</v>
      </c>
      <c r="AC22" s="1"/>
      <c r="AD22" s="1">
        <f>MIN(AD17,AD19)</f>
        <v>48.755727596528708</v>
      </c>
      <c r="AE22" s="10">
        <f>MIN(AE17,AE19)</f>
        <v>48.785395917987913</v>
      </c>
      <c r="AF22" s="1">
        <f>MIN(AF17,AF19)</f>
        <v>-3.7100000000000009</v>
      </c>
      <c r="AG22" s="1"/>
      <c r="AH22" s="1">
        <f>MIN(AH17,AH19)</f>
        <v>48.755727596528708</v>
      </c>
      <c r="AI22" s="10">
        <f>MIN(AI17,AI19)</f>
        <v>61.033388690133791</v>
      </c>
      <c r="AJ22" s="1">
        <f>MIN(AJ17,AJ19)</f>
        <v>7.1200000000000045</v>
      </c>
      <c r="AK22" s="21"/>
      <c r="AL22" s="22"/>
      <c r="AM22" s="22"/>
      <c r="AN22" s="22"/>
      <c r="AO22" s="22"/>
      <c r="AP22" s="22"/>
      <c r="AQ22" s="1" t="s">
        <v>62</v>
      </c>
      <c r="AR22" s="10">
        <f>MIN(AR17,AR19)</f>
        <v>40.96886825363368</v>
      </c>
      <c r="AS22" s="1">
        <f>MIN(AS17,AS19)</f>
        <v>43.562138618322784</v>
      </c>
      <c r="AT22" s="1">
        <f>MIN(AT17,AT19)</f>
        <v>-1.5399999999999991</v>
      </c>
      <c r="AU22" s="1"/>
      <c r="AV22" s="10">
        <f>MIN(AV17,AV19)</f>
        <v>48.755727596528708</v>
      </c>
      <c r="AW22" s="1">
        <f>MIN(AW17,AW19)</f>
        <v>106.3908479163606</v>
      </c>
      <c r="AX22" s="1">
        <f>MIN(AX17,AX19)</f>
        <v>56.366613614081047</v>
      </c>
      <c r="AY22" s="1"/>
      <c r="AZ22" s="10">
        <f>MIN(AZ17,AZ19)</f>
        <v>106.3908479163606</v>
      </c>
      <c r="BA22" s="1">
        <f>MIN(BA17,BA19)</f>
        <v>111.32460546733941</v>
      </c>
      <c r="BB22" s="1">
        <f>MIN(BB17,BB19)</f>
        <v>-0.5</v>
      </c>
      <c r="BC22" s="21"/>
      <c r="BD22" s="10">
        <f>MIN(BD17,BD19)</f>
        <v>48.755727596528708</v>
      </c>
      <c r="BE22" s="1">
        <f>MIN(BE17,BE19)</f>
        <v>56.693014123004659</v>
      </c>
      <c r="BF22" s="1">
        <f>MIN(BF17,BF19)</f>
        <v>4.5600000000000023</v>
      </c>
      <c r="BG22" s="1"/>
      <c r="BH22" s="10">
        <f>MIN(BH17,BH19)</f>
        <v>48.585599889258035</v>
      </c>
      <c r="BI22" s="1">
        <f>MIN(BI17,BI19)</f>
        <v>56.693014123004659</v>
      </c>
      <c r="BJ22" s="1">
        <f>MIN(BJ17,BJ19)</f>
        <v>6.4500000000000028</v>
      </c>
      <c r="BK22" s="21"/>
      <c r="BL22" s="10">
        <f>MIN(BL17,BL19)</f>
        <v>48.755727596528708</v>
      </c>
      <c r="BM22" s="1">
        <f>MIN(BM17,BM19)</f>
        <v>75.909135167043559</v>
      </c>
      <c r="BN22" s="1">
        <f>MIN(BN17,BN19)</f>
        <v>25.710000000000008</v>
      </c>
      <c r="BO22" s="21"/>
      <c r="BP22" s="10">
        <f>MIN(BP17,BP19)</f>
        <v>54.136070268772286</v>
      </c>
      <c r="BQ22" s="1">
        <f>MIN(BQ17,BQ19)</f>
        <v>75.909135167043559</v>
      </c>
      <c r="BR22" s="1">
        <f>MIN(BR17,BR19)</f>
        <v>21.424402847510535</v>
      </c>
      <c r="BS22" s="17"/>
    </row>
    <row r="23" spans="2:71" x14ac:dyDescent="0.25">
      <c r="I23" s="1"/>
      <c r="J23" s="1"/>
      <c r="K23" s="10"/>
      <c r="L23" s="1"/>
      <c r="M23" s="1"/>
      <c r="N23" s="1"/>
      <c r="O23" s="10"/>
      <c r="P23" s="1"/>
      <c r="Q23" s="1"/>
      <c r="R23" s="1"/>
      <c r="S23" s="10"/>
      <c r="T23" s="1"/>
      <c r="U23" s="1"/>
      <c r="V23" s="1"/>
      <c r="W23" s="10"/>
      <c r="X23" s="1"/>
      <c r="Y23" s="1"/>
      <c r="Z23" s="1"/>
      <c r="AA23" s="10"/>
      <c r="AB23" s="1"/>
      <c r="AC23" s="1"/>
      <c r="AD23" s="1"/>
      <c r="AE23" s="10"/>
      <c r="AF23" s="1"/>
      <c r="AG23" s="1"/>
      <c r="AH23" s="1"/>
      <c r="AI23" s="10"/>
      <c r="AJ23" s="1"/>
      <c r="AK23" s="21"/>
      <c r="AL23" s="22"/>
      <c r="AM23" s="22"/>
      <c r="AN23" s="22"/>
      <c r="AO23" s="22"/>
      <c r="AP23" s="22"/>
      <c r="AQ23" s="1"/>
      <c r="AR23" s="10"/>
      <c r="AS23" s="1"/>
      <c r="AT23" s="1"/>
      <c r="AU23" s="1"/>
      <c r="AV23" s="10"/>
      <c r="AW23" s="1"/>
      <c r="AX23" s="1"/>
      <c r="AY23" s="1"/>
      <c r="AZ23" s="10"/>
      <c r="BA23" s="1"/>
      <c r="BB23" s="1"/>
      <c r="BC23" s="21"/>
      <c r="BD23" s="1"/>
      <c r="BE23" s="1"/>
      <c r="BF23" s="1"/>
      <c r="BG23" s="1"/>
      <c r="BH23" s="10"/>
      <c r="BI23" s="1"/>
      <c r="BJ23" s="1"/>
      <c r="BK23" s="21"/>
      <c r="BL23" s="10"/>
      <c r="BM23" s="1"/>
      <c r="BN23" s="1"/>
      <c r="BO23" s="21"/>
      <c r="BP23" s="10"/>
      <c r="BQ23" s="1"/>
      <c r="BR23" s="1"/>
      <c r="BS23" s="17"/>
    </row>
    <row r="24" spans="2:71" x14ac:dyDescent="0.25">
      <c r="H24" s="4" t="s">
        <v>40</v>
      </c>
      <c r="I24" s="1">
        <f>'[1]Table for Report'!$C$10</f>
        <v>49.796834964801477</v>
      </c>
      <c r="J24" s="1"/>
      <c r="K24" s="10">
        <f>'[1]Table for Report'!$C$11</f>
        <v>75.174084468027118</v>
      </c>
      <c r="L24" s="1">
        <f>K24-I24</f>
        <v>25.377249503225642</v>
      </c>
      <c r="M24" s="1"/>
      <c r="N24" s="1">
        <v>48.59</v>
      </c>
      <c r="O24" s="10">
        <f>'[1]Table for Report'!$C$12</f>
        <v>40.787892406432356</v>
      </c>
      <c r="P24" s="1">
        <f>O24-N24</f>
        <v>-7.8021075935676478</v>
      </c>
      <c r="Q24" s="1"/>
      <c r="R24" s="1">
        <v>48.59</v>
      </c>
      <c r="S24" s="10">
        <f>'[1]Table for Report'!$C$13</f>
        <v>40.545135750870514</v>
      </c>
      <c r="T24" s="1">
        <f>S24-R24</f>
        <v>-8.0448642491294891</v>
      </c>
      <c r="U24" s="1"/>
      <c r="V24" s="1">
        <v>48.59</v>
      </c>
      <c r="W24" s="10">
        <f>'[1]Table for Report'!$C$14</f>
        <v>46.80430414757609</v>
      </c>
      <c r="X24" s="1">
        <f>W24-V24</f>
        <v>-1.7856958524239133</v>
      </c>
      <c r="Y24" s="1"/>
      <c r="Z24" s="1">
        <v>48.59</v>
      </c>
      <c r="AA24" s="10">
        <f>'[1]Table for Report'!$C$15</f>
        <v>43.604530723290871</v>
      </c>
      <c r="AB24" s="1">
        <f>AA24-Z24</f>
        <v>-4.9854692767091322</v>
      </c>
      <c r="AC24" s="1"/>
      <c r="AD24" s="1">
        <v>48.59</v>
      </c>
      <c r="AE24" s="10">
        <f>'[1]Table for Report'!$C$17</f>
        <v>50.733055872836744</v>
      </c>
      <c r="AF24" s="1">
        <f>AE24-AD24</f>
        <v>2.1430558728367401</v>
      </c>
      <c r="AG24" s="1"/>
      <c r="AH24" s="1">
        <v>48.59</v>
      </c>
      <c r="AI24" s="10">
        <f>'[1]Table for Report'!$C$18</f>
        <v>60.541113566975589</v>
      </c>
      <c r="AJ24" s="1">
        <f>AI24-AH24</f>
        <v>11.951113566975586</v>
      </c>
      <c r="AK24" s="21"/>
      <c r="AL24" s="22"/>
      <c r="AM24" s="22"/>
      <c r="AN24" s="22"/>
      <c r="AO24" s="22"/>
      <c r="AP24" s="22"/>
      <c r="AQ24" s="32" t="s">
        <v>40</v>
      </c>
      <c r="AR24" s="10">
        <f>'[1]Table for Report'!$C$15</f>
        <v>43.604530723290871</v>
      </c>
      <c r="AS24" s="1">
        <f>'[1]Table for Report'!$C$16</f>
        <v>45.352202283702404</v>
      </c>
      <c r="AT24" s="1">
        <f>AS24-AR24</f>
        <v>1.7476715604115327</v>
      </c>
      <c r="AU24" s="1"/>
      <c r="AV24" s="10">
        <f>'[1]Table for Report'!$C$10</f>
        <v>49.796834964801477</v>
      </c>
      <c r="AW24" s="1">
        <f>'[1]Table for Report'!$C$19</f>
        <v>122.15609439453291</v>
      </c>
      <c r="AX24" s="1">
        <f>AW24-AV24</f>
        <v>72.359259429731438</v>
      </c>
      <c r="AY24" s="1"/>
      <c r="AZ24" s="10">
        <f>'[1]Table for Report'!$C$19</f>
        <v>122.15609439453291</v>
      </c>
      <c r="BA24" s="1">
        <f>'[1]Table for Report'!$C$20</f>
        <v>129.20150596010873</v>
      </c>
      <c r="BB24" s="1">
        <f>BA24-AZ24</f>
        <v>7.0454115655758187</v>
      </c>
      <c r="BC24" s="21"/>
      <c r="BD24" s="1">
        <f>'[1]Table for Report'!$C$10</f>
        <v>49.796834964801477</v>
      </c>
      <c r="BE24" s="1">
        <f>'[1]Table for Report'!$C$21</f>
        <v>47.296569449831068</v>
      </c>
      <c r="BF24" s="1">
        <f>BE24-BD24</f>
        <v>-2.5002655149704083</v>
      </c>
      <c r="BG24" s="1"/>
      <c r="BH24" s="10">
        <f>'[1]Table for Report'!$C$22</f>
        <v>39.413598560016929</v>
      </c>
      <c r="BI24" s="1">
        <f>'[1]Table for Report'!$C$21</f>
        <v>47.296569449831068</v>
      </c>
      <c r="BJ24" s="1">
        <f>BI24-BH24</f>
        <v>7.8829708898141391</v>
      </c>
      <c r="BK24" s="21"/>
      <c r="BL24" s="10">
        <f>'[1]Table for Report'!$C$10</f>
        <v>49.796834964801477</v>
      </c>
      <c r="BM24" s="1">
        <f>'[1]Table for Report'!$C$23</f>
        <v>94.247587825123546</v>
      </c>
      <c r="BN24" s="1">
        <f>BM24-BL24</f>
        <v>44.450752860322069</v>
      </c>
      <c r="BO24" s="21"/>
      <c r="BP24" s="10">
        <f>'[1]Table for Report'!$C$24</f>
        <v>88.32097303619534</v>
      </c>
      <c r="BQ24" s="1">
        <f>'[1]Table for Report'!$C$23</f>
        <v>94.247587825123546</v>
      </c>
      <c r="BR24" s="1">
        <f>BQ24-BP24</f>
        <v>5.9266147889282053</v>
      </c>
      <c r="BS24" s="17"/>
    </row>
    <row r="25" spans="2:71" x14ac:dyDescent="0.25">
      <c r="K25" s="9"/>
      <c r="O25" s="9"/>
      <c r="S25" s="9"/>
      <c r="W25" s="9"/>
      <c r="AA25" s="9"/>
      <c r="AE25" s="9"/>
      <c r="AI25" s="9"/>
      <c r="AK25" s="17"/>
      <c r="AL25" s="13"/>
      <c r="AM25" s="13"/>
      <c r="AN25" s="13"/>
      <c r="AO25" s="13"/>
      <c r="AP25" s="13"/>
      <c r="AR25" s="9"/>
      <c r="AV25" s="9"/>
      <c r="AZ25" s="9"/>
      <c r="BC25" s="17"/>
      <c r="BH25" s="9"/>
      <c r="BK25" s="17"/>
      <c r="BL25" s="9"/>
      <c r="BO25" s="17"/>
      <c r="BP25" s="9"/>
      <c r="BS25" s="17"/>
    </row>
    <row r="26" spans="2:71" s="2" customFormat="1" x14ac:dyDescent="0.25">
      <c r="B26"/>
      <c r="C26"/>
      <c r="D26"/>
      <c r="H26" s="2" t="s">
        <v>23</v>
      </c>
      <c r="I26" s="14" t="str">
        <f>IF(I24&gt;=I22,IF(I24&lt;=I21,"YES","NO"),"NO")</f>
        <v>YES</v>
      </c>
      <c r="K26" s="11" t="str">
        <f>IF(K24&gt;=K22,IF(K24&lt;=K21,"YES","NO"),"NO")</f>
        <v>YES</v>
      </c>
      <c r="L26" s="2" t="str">
        <f>IF(L24&gt;=L22,IF(L24&lt;=L21,"YES","NO"),"NO")</f>
        <v>YES</v>
      </c>
      <c r="O26" s="11" t="str">
        <f>IF(O24&gt;=O22,IF(O24&lt;=O21,"YES","NO"),"NO")</f>
        <v>YES</v>
      </c>
      <c r="P26" s="2" t="str">
        <f>IF(P24&gt;=P22,IF(P24&lt;=P21,"YES","NO"),"NO")</f>
        <v>YES</v>
      </c>
      <c r="S26" s="11" t="str">
        <f>IF(S24&gt;=S22,IF(S24&lt;=S21,"YES","NO"),"NO")</f>
        <v>NO</v>
      </c>
      <c r="T26" s="2" t="str">
        <f>IF(T24&gt;=T22,IF(T24&lt;=T21,"YES","NO"),"NO")</f>
        <v>YES</v>
      </c>
      <c r="W26" s="11" t="str">
        <f>IF(W24&gt;=W22,IF(W24&lt;=W21,"YES","NO"),"NO")</f>
        <v>YES</v>
      </c>
      <c r="X26" s="2" t="str">
        <f>IF(X24&gt;=X22,IF(X24&lt;=X21,"YES","NO"),"NO")</f>
        <v>NO</v>
      </c>
      <c r="AA26" s="11" t="str">
        <f>IF(AA24&gt;=AA22,IF(AA24&lt;=AA21,"YES","NO"),"NO")</f>
        <v>YES</v>
      </c>
      <c r="AB26" s="2" t="str">
        <f>IF(AB24&gt;=AB22,IF(AB24&lt;=AB21,"YES","NO"),"NO")</f>
        <v>YES</v>
      </c>
      <c r="AE26" s="11" t="str">
        <f>IF(AE24&gt;=AE22,IF(AE24&lt;=AE21,"YES","NO"),"NO")</f>
        <v>YES</v>
      </c>
      <c r="AF26" s="2" t="str">
        <f>IF(AF24&gt;=AF22,IF(AF24&lt;=AF21,"YES","NO"),"NO")</f>
        <v>YES</v>
      </c>
      <c r="AI26" s="11" t="str">
        <f>IF(AI24&gt;=AI22,IF(AI24&lt;=AI21,"YES","NO"),"NO")</f>
        <v>NO</v>
      </c>
      <c r="AJ26" s="2" t="str">
        <f>IF(AJ24&gt;=AJ22,IF(AJ24&lt;=AJ21,"YES","NO"),"NO")</f>
        <v>YES</v>
      </c>
      <c r="AK26" s="18"/>
      <c r="AL26" s="14"/>
      <c r="AM26" s="14"/>
      <c r="AN26" s="14"/>
      <c r="AO26" s="14"/>
      <c r="AP26" s="14"/>
      <c r="AQ26" s="2" t="s">
        <v>23</v>
      </c>
      <c r="AR26" s="11" t="str">
        <f>IF(AR24&gt;=AR22,IF(AR24&lt;=AR21,"YES","NO"),"NO")</f>
        <v>YES</v>
      </c>
      <c r="AS26" s="2" t="str">
        <f>IF(AS24&gt;=AS22,IF(AS24&lt;=AS21,"YES","NO"),"NO")</f>
        <v>YES</v>
      </c>
      <c r="AT26" s="2" t="str">
        <f>IF(AT24&gt;=AT22,IF(AT24&lt;=AT21,"YES","NO"),"NO")</f>
        <v>YES</v>
      </c>
      <c r="AV26" s="11" t="str">
        <f>IF(AV24&gt;=AV22,IF(AV24&lt;=AV21,"YES","NO"),"NO")</f>
        <v>YES</v>
      </c>
      <c r="AW26" s="2" t="str">
        <f>IF(AW24&gt;=AW22,IF(AW24&lt;=AW21,"YES","NO"),"NO")</f>
        <v>YES</v>
      </c>
      <c r="AX26" s="2" t="str">
        <f>IF(AX24&gt;=AX22,IF(AX24&lt;=AX21,"YES","NO"),"NO")</f>
        <v>YES</v>
      </c>
      <c r="AZ26" s="11" t="str">
        <f>IF(AZ24&gt;=AZ22,IF(AZ24&lt;=AZ21,"YES","NO"),"NO")</f>
        <v>YES</v>
      </c>
      <c r="BA26" s="2" t="str">
        <f>IF(BA24&gt;=BA22,IF(BA24&lt;=BA21,"YES","NO"),"NO")</f>
        <v>YES</v>
      </c>
      <c r="BB26" s="2" t="str">
        <f>IF(BB24&gt;=BB22,IF(BB24&lt;=BB21,"YES","NO"),"NO")</f>
        <v>YES</v>
      </c>
      <c r="BC26" s="18"/>
      <c r="BD26" s="2" t="str">
        <f>IF(BD24&gt;=BD22,IF(BD24&lt;=BD21,"YES","NO"),"NO")</f>
        <v>YES</v>
      </c>
      <c r="BE26" s="2" t="str">
        <f>IF(BE24&gt;=BE22,IF(BE24&lt;=BE21,"YES","NO"),"NO")</f>
        <v>NO</v>
      </c>
      <c r="BF26" s="2" t="str">
        <f>IF(BF24&gt;=BF22,IF(BF24&lt;=BF21,"YES","NO"),"NO")</f>
        <v>NO</v>
      </c>
      <c r="BH26" s="11" t="str">
        <f>IF(BH24&gt;=BH22,IF(BH24&lt;=BH21,"YES","NO"),"NO")</f>
        <v>NO</v>
      </c>
      <c r="BI26" s="14" t="str">
        <f>IF(BI24&gt;=BI22,IF(BI24&lt;=BI21,"YES","NO"),"NO")</f>
        <v>NO</v>
      </c>
      <c r="BJ26" s="2" t="str">
        <f>IF(BJ24&gt;=BJ22,IF(BJ24&lt;=BJ21,"YES","NO"),"NO")</f>
        <v>YES</v>
      </c>
      <c r="BK26" s="18"/>
      <c r="BL26" s="2" t="str">
        <f>IF(BL24&gt;=BL22,IF(BL24&lt;=BL21,"YES","NO"),"NO")</f>
        <v>YES</v>
      </c>
      <c r="BM26" s="14" t="str">
        <f>IF(BM24&gt;=BM22,IF(BM24&lt;=BM21,"YES","NO"),"NO")</f>
        <v>YES</v>
      </c>
      <c r="BN26" s="2" t="str">
        <f>IF(BN24&gt;=BN22,IF(BN24&lt;=BN21,"YES","NO"),"NO")</f>
        <v>NO</v>
      </c>
      <c r="BO26" s="18"/>
      <c r="BP26" s="2" t="str">
        <f>IF(BP24&gt;=BP22,IF(BP24&lt;=BP21,"YES","NO"),"NO")</f>
        <v>NO</v>
      </c>
      <c r="BQ26" s="14" t="str">
        <f>IF(BQ24&gt;=BQ22,IF(BQ24&lt;=BQ21,"YES","NO"),"NO")</f>
        <v>YES</v>
      </c>
      <c r="BR26" s="2" t="str">
        <f>IF(BR24&gt;=BR22,IF(BR24&lt;=BR21,"YES","NO"),"NO")</f>
        <v>NO</v>
      </c>
      <c r="BS26" s="18"/>
    </row>
    <row r="27" spans="2:71" s="2" customFormat="1" ht="15.75" thickBot="1" x14ac:dyDescent="0.3">
      <c r="B27"/>
      <c r="C27"/>
      <c r="D27"/>
      <c r="H27" s="7"/>
      <c r="I27" s="7"/>
      <c r="J27" s="7"/>
      <c r="K27" s="12"/>
      <c r="L27" s="7"/>
      <c r="M27" s="7"/>
      <c r="N27" s="7"/>
      <c r="O27" s="12"/>
      <c r="P27" s="7"/>
      <c r="Q27" s="7"/>
      <c r="R27" s="7"/>
      <c r="S27" s="12"/>
      <c r="T27" s="7"/>
      <c r="U27" s="7"/>
      <c r="V27" s="7"/>
      <c r="W27" s="12"/>
      <c r="X27" s="7"/>
      <c r="Y27" s="7"/>
      <c r="Z27" s="7"/>
      <c r="AA27" s="12"/>
      <c r="AB27" s="7"/>
      <c r="AC27" s="7"/>
      <c r="AD27" s="7"/>
      <c r="AE27" s="12"/>
      <c r="AF27" s="7"/>
      <c r="AG27" s="7"/>
      <c r="AH27" s="7"/>
      <c r="AI27" s="12"/>
      <c r="AJ27" s="7"/>
      <c r="AK27" s="19"/>
      <c r="AL27" s="14"/>
      <c r="AM27" s="14"/>
      <c r="AN27" s="14"/>
      <c r="AO27" s="14"/>
      <c r="AP27" s="14"/>
      <c r="AQ27" s="7"/>
      <c r="AR27" s="12"/>
      <c r="AS27" s="7"/>
      <c r="AT27" s="7"/>
      <c r="AU27" s="7"/>
      <c r="AV27" s="12"/>
      <c r="AW27" s="7"/>
      <c r="AX27" s="7"/>
      <c r="AY27" s="7"/>
      <c r="AZ27" s="12"/>
      <c r="BA27" s="7"/>
      <c r="BB27" s="7"/>
      <c r="BC27" s="19"/>
      <c r="BD27" s="12"/>
      <c r="BE27" s="7"/>
      <c r="BF27" s="7"/>
      <c r="BG27" s="7"/>
      <c r="BH27" s="12"/>
      <c r="BI27" s="7"/>
      <c r="BJ27" s="7"/>
      <c r="BK27" s="19"/>
      <c r="BL27" s="12"/>
      <c r="BM27" s="7"/>
      <c r="BN27" s="7"/>
      <c r="BO27" s="19"/>
      <c r="BP27" s="12"/>
      <c r="BQ27" s="7"/>
      <c r="BR27" s="7"/>
      <c r="BS27" s="19"/>
    </row>
    <row r="28" spans="2:71" s="2" customFormat="1" x14ac:dyDescent="0.25">
      <c r="B28"/>
      <c r="C28"/>
      <c r="D28"/>
    </row>
    <row r="29" spans="2:71" x14ac:dyDescent="0.25">
      <c r="B29" s="1"/>
    </row>
    <row r="30" spans="2:71" ht="21" x14ac:dyDescent="0.35">
      <c r="H30" s="3"/>
    </row>
    <row r="32" spans="2:71" x14ac:dyDescent="0.25">
      <c r="B32" s="1"/>
      <c r="BC32" s="13"/>
      <c r="BD32" s="13"/>
    </row>
    <row r="33" spans="2:39" x14ac:dyDescent="0.25">
      <c r="AM33" s="13"/>
    </row>
    <row r="34" spans="2:39" x14ac:dyDescent="0.25">
      <c r="I34" s="1"/>
      <c r="J34" s="1"/>
    </row>
    <row r="37" spans="2:39" x14ac:dyDescent="0.25">
      <c r="I37" s="1"/>
      <c r="J37" s="1"/>
      <c r="K37" s="1"/>
      <c r="L37" s="1"/>
      <c r="N37" s="1"/>
      <c r="O37" s="1"/>
      <c r="P37" s="1"/>
      <c r="R37" s="1"/>
      <c r="S37" s="1"/>
      <c r="T37" s="1"/>
      <c r="V37" s="1"/>
      <c r="Z37" s="1"/>
    </row>
    <row r="38" spans="2:39" x14ac:dyDescent="0.25">
      <c r="I38" s="1"/>
      <c r="J38" s="1"/>
      <c r="K38" s="1"/>
      <c r="L38" s="1"/>
      <c r="N38" s="1"/>
      <c r="O38" s="1"/>
      <c r="P38" s="1"/>
      <c r="R38" s="1"/>
      <c r="S38" s="1"/>
      <c r="T38" s="1"/>
      <c r="V38" s="1"/>
      <c r="Z38" s="1"/>
    </row>
    <row r="39" spans="2:39" x14ac:dyDescent="0.25">
      <c r="I39" s="1"/>
      <c r="J39" s="1"/>
      <c r="K39" s="1"/>
      <c r="L39" s="1"/>
      <c r="N39" s="1"/>
      <c r="O39" s="1"/>
      <c r="P39" s="1"/>
      <c r="R39" s="1"/>
      <c r="S39" s="1"/>
      <c r="T39" s="1"/>
      <c r="V39" s="1"/>
      <c r="W39" s="1"/>
      <c r="X39" s="1"/>
      <c r="Z39" s="1"/>
      <c r="AA39" s="1"/>
      <c r="AB39" s="1"/>
    </row>
    <row r="41" spans="2:39" x14ac:dyDescent="0.25">
      <c r="B41" s="1"/>
      <c r="I41" s="1"/>
      <c r="J41" s="1"/>
      <c r="K41" s="1"/>
      <c r="L41" s="1"/>
      <c r="N41" s="1"/>
      <c r="O41" s="1"/>
      <c r="P41" s="1"/>
      <c r="R41" s="1"/>
      <c r="S41" s="1"/>
      <c r="T41" s="1"/>
      <c r="V41" s="1"/>
      <c r="W41" s="1"/>
      <c r="X41" s="1"/>
      <c r="Z41" s="1"/>
      <c r="AA41" s="1"/>
      <c r="AB41" s="1"/>
    </row>
    <row r="42" spans="2:39" x14ac:dyDescent="0.25">
      <c r="B42" s="1"/>
      <c r="I42" s="1"/>
      <c r="J42" s="1"/>
      <c r="K42" s="1"/>
      <c r="L42" s="1"/>
      <c r="N42" s="1"/>
      <c r="O42" s="1"/>
      <c r="P42" s="1"/>
      <c r="R42" s="1"/>
      <c r="S42" s="1"/>
      <c r="T42" s="1"/>
      <c r="V42" s="1"/>
      <c r="W42" s="1"/>
      <c r="X42" s="1"/>
      <c r="Z42" s="1"/>
      <c r="AA42" s="1"/>
      <c r="AB42" s="1"/>
    </row>
    <row r="43" spans="2:39" x14ac:dyDescent="0.25">
      <c r="B43" s="1"/>
      <c r="I43" s="1"/>
      <c r="J43" s="1"/>
      <c r="K43" s="1"/>
      <c r="L43" s="1"/>
      <c r="N43" s="1"/>
      <c r="O43" s="1"/>
      <c r="P43" s="1"/>
      <c r="R43" s="1"/>
      <c r="S43" s="1"/>
      <c r="T43" s="1"/>
      <c r="V43" s="1"/>
      <c r="W43" s="1"/>
      <c r="X43" s="1"/>
      <c r="Z43" s="1"/>
      <c r="AA43" s="1"/>
      <c r="AB43" s="1"/>
    </row>
    <row r="44" spans="2:39" x14ac:dyDescent="0.25">
      <c r="I44" s="1"/>
      <c r="J44" s="1"/>
      <c r="K44" s="1"/>
      <c r="L44" s="1"/>
      <c r="N44" s="1"/>
      <c r="O44" s="1"/>
      <c r="P44" s="1"/>
      <c r="R44" s="1"/>
      <c r="S44" s="1"/>
      <c r="T44" s="1"/>
      <c r="V44" s="1"/>
      <c r="W44" s="1"/>
      <c r="X44" s="1"/>
      <c r="Z44" s="1"/>
      <c r="AA44" s="1"/>
      <c r="AB44" s="1"/>
    </row>
    <row r="45" spans="2:39" x14ac:dyDescent="0.25">
      <c r="I45" s="1"/>
      <c r="J45" s="1"/>
      <c r="K45" s="1"/>
      <c r="L45" s="1"/>
      <c r="N45" s="1"/>
      <c r="O45" s="1"/>
      <c r="P45" s="1"/>
      <c r="R45" s="1"/>
      <c r="S45" s="1"/>
      <c r="T45" s="1"/>
      <c r="V45" s="1"/>
      <c r="W45" s="1"/>
      <c r="X45" s="1"/>
      <c r="Z45" s="1"/>
      <c r="AA45" s="1"/>
      <c r="AB45" s="1"/>
    </row>
    <row r="47" spans="2:39" x14ac:dyDescent="0.25">
      <c r="I47" s="1"/>
      <c r="J47" s="1"/>
      <c r="K47" s="1"/>
      <c r="L47" s="1"/>
      <c r="N47" s="1"/>
      <c r="O47" s="1"/>
      <c r="P47" s="1"/>
      <c r="R47" s="1"/>
      <c r="S47" s="1"/>
      <c r="T47" s="1"/>
      <c r="V47" s="1"/>
      <c r="W47" s="1"/>
      <c r="X47" s="1"/>
      <c r="Z47" s="1"/>
      <c r="AA47" s="1"/>
      <c r="AB47" s="1"/>
    </row>
    <row r="48" spans="2:39" x14ac:dyDescent="0.25">
      <c r="I48" s="1"/>
      <c r="J48" s="1"/>
      <c r="K48" s="1"/>
      <c r="L48" s="1"/>
      <c r="N48" s="1"/>
      <c r="O48" s="1"/>
      <c r="P48" s="1"/>
      <c r="R48" s="1"/>
      <c r="S48" s="1"/>
      <c r="T48" s="1"/>
      <c r="V48" s="1"/>
      <c r="W48" s="1"/>
      <c r="X48" s="1"/>
      <c r="Z48" s="1"/>
      <c r="AA48" s="1"/>
      <c r="AB48" s="1"/>
    </row>
    <row r="50" spans="8:8" x14ac:dyDescent="0.25">
      <c r="H50" s="2"/>
    </row>
    <row r="52" spans="8:8" s="2" customFormat="1" x14ac:dyDescent="0.25"/>
  </sheetData>
  <pageMargins left="0.45" right="0.45" top="0.75" bottom="0.75" header="0.3" footer="0.3"/>
  <pageSetup scale="50" orientation="landscape" horizontalDpi="4294967293" verticalDpi="0" r:id="rId1"/>
  <colBreaks count="1" manualBreakCount="1">
    <brk id="4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7"/>
  <sheetViews>
    <sheetView showGridLines="0" topLeftCell="G1" workbookViewId="0">
      <selection activeCell="I7" sqref="I7:AB24"/>
    </sheetView>
  </sheetViews>
  <sheetFormatPr defaultRowHeight="15" x14ac:dyDescent="0.25"/>
  <cols>
    <col min="2" max="2" width="18.140625" customWidth="1"/>
    <col min="8" max="8" width="19" customWidth="1"/>
    <col min="12" max="12" width="3.7109375" customWidth="1"/>
    <col min="16" max="16" width="3.7109375" customWidth="1"/>
    <col min="20" max="20" width="3.7109375" customWidth="1"/>
    <col min="24" max="24" width="3.7109375" customWidth="1"/>
    <col min="28" max="29" width="3.7109375" customWidth="1"/>
    <col min="33" max="33" width="3.7109375" customWidth="1"/>
    <col min="37" max="37" width="3.7109375" customWidth="1"/>
  </cols>
  <sheetData>
    <row r="1" spans="1:29" ht="21" x14ac:dyDescent="0.35">
      <c r="H1" s="3" t="s">
        <v>57</v>
      </c>
    </row>
    <row r="2" spans="1:29" ht="21" x14ac:dyDescent="0.35">
      <c r="A2" s="3"/>
    </row>
    <row r="3" spans="1:29" ht="21.75" thickBot="1" x14ac:dyDescent="0.4">
      <c r="H3" s="3" t="s">
        <v>56</v>
      </c>
    </row>
    <row r="4" spans="1:29" s="2" customFormat="1" x14ac:dyDescent="0.25">
      <c r="H4" s="23"/>
      <c r="I4" s="24" t="s">
        <v>74</v>
      </c>
      <c r="J4" s="23"/>
      <c r="K4" s="23" t="s">
        <v>5</v>
      </c>
      <c r="L4" s="23"/>
      <c r="M4" s="24" t="s">
        <v>74</v>
      </c>
      <c r="N4" s="23"/>
      <c r="O4" s="23" t="s">
        <v>5</v>
      </c>
      <c r="P4" s="23"/>
      <c r="Q4" s="24" t="s">
        <v>74</v>
      </c>
      <c r="R4" s="23"/>
      <c r="S4" s="23" t="s">
        <v>5</v>
      </c>
      <c r="T4" s="23"/>
      <c r="U4" s="24" t="s">
        <v>74</v>
      </c>
      <c r="V4" s="23"/>
      <c r="W4" s="23" t="s">
        <v>5</v>
      </c>
      <c r="X4" s="23"/>
      <c r="Y4" s="24" t="s">
        <v>74</v>
      </c>
      <c r="Z4" s="23"/>
      <c r="AA4" s="23" t="s">
        <v>5</v>
      </c>
      <c r="AB4" s="25"/>
      <c r="AC4" s="14"/>
    </row>
    <row r="5" spans="1:29" s="2" customFormat="1" ht="30.75" thickBot="1" x14ac:dyDescent="0.3">
      <c r="B5" s="27"/>
      <c r="H5" s="7"/>
      <c r="I5" s="12" t="s">
        <v>27</v>
      </c>
      <c r="J5" s="7" t="s">
        <v>42</v>
      </c>
      <c r="K5" s="26" t="s">
        <v>75</v>
      </c>
      <c r="L5" s="7"/>
      <c r="M5" s="12" t="s">
        <v>31</v>
      </c>
      <c r="N5" s="7" t="s">
        <v>32</v>
      </c>
      <c r="O5" s="26" t="s">
        <v>77</v>
      </c>
      <c r="P5" s="7"/>
      <c r="Q5" s="12" t="s">
        <v>31</v>
      </c>
      <c r="R5" s="7" t="s">
        <v>33</v>
      </c>
      <c r="S5" s="26" t="s">
        <v>78</v>
      </c>
      <c r="T5" s="7"/>
      <c r="U5" s="12" t="s">
        <v>31</v>
      </c>
      <c r="V5" s="7" t="s">
        <v>34</v>
      </c>
      <c r="W5" s="26" t="s">
        <v>79</v>
      </c>
      <c r="X5" s="7"/>
      <c r="Y5" s="12" t="s">
        <v>31</v>
      </c>
      <c r="Z5" s="7" t="s">
        <v>43</v>
      </c>
      <c r="AA5" s="26" t="s">
        <v>80</v>
      </c>
      <c r="AB5" s="19"/>
      <c r="AC5" s="14"/>
    </row>
    <row r="6" spans="1:29" x14ac:dyDescent="0.25">
      <c r="B6" s="1"/>
      <c r="H6" s="13"/>
      <c r="I6" s="9"/>
      <c r="J6" s="13"/>
      <c r="K6" s="15"/>
      <c r="L6" s="13"/>
      <c r="M6" s="9"/>
      <c r="N6" s="13"/>
      <c r="O6" s="15"/>
      <c r="P6" s="13"/>
      <c r="Q6" s="9"/>
      <c r="R6" s="13"/>
      <c r="S6" s="15"/>
      <c r="T6" s="13"/>
      <c r="U6" s="9"/>
      <c r="V6" s="13"/>
      <c r="W6" s="15"/>
      <c r="X6" s="13"/>
      <c r="Y6" s="9"/>
      <c r="Z6" s="13"/>
      <c r="AA6" s="15"/>
      <c r="AB6" s="17"/>
      <c r="AC6" s="13"/>
    </row>
    <row r="7" spans="1:29" x14ac:dyDescent="0.25">
      <c r="H7" t="s">
        <v>16</v>
      </c>
      <c r="I7" s="10">
        <v>62.9</v>
      </c>
      <c r="J7" s="1">
        <v>66.84</v>
      </c>
      <c r="K7" s="1">
        <f>J7-I7</f>
        <v>3.9400000000000048</v>
      </c>
      <c r="L7" s="1"/>
      <c r="M7" s="10">
        <v>12.31</v>
      </c>
      <c r="N7" s="1">
        <v>14.6</v>
      </c>
      <c r="O7" s="1">
        <f>N7-M7</f>
        <v>2.2899999999999991</v>
      </c>
      <c r="P7" s="1"/>
      <c r="Q7" s="10">
        <v>12.31</v>
      </c>
      <c r="R7" s="1">
        <v>22.37</v>
      </c>
      <c r="S7" s="1">
        <f>R7-Q7</f>
        <v>10.06</v>
      </c>
      <c r="T7" s="1"/>
      <c r="U7" s="10">
        <v>12.31</v>
      </c>
      <c r="V7" s="1">
        <v>29.42</v>
      </c>
      <c r="W7" s="1">
        <f>V7-U7</f>
        <v>17.11</v>
      </c>
      <c r="X7" s="1"/>
      <c r="Y7" s="10">
        <v>12.31</v>
      </c>
      <c r="Z7" s="1">
        <v>25.1</v>
      </c>
      <c r="AA7" s="1">
        <f>Z7-Y7</f>
        <v>12.790000000000001</v>
      </c>
      <c r="AB7" s="21"/>
      <c r="AC7" s="13"/>
    </row>
    <row r="8" spans="1:29" x14ac:dyDescent="0.25">
      <c r="H8" t="s">
        <v>17</v>
      </c>
      <c r="I8" s="10">
        <v>58.29</v>
      </c>
      <c r="J8" s="1">
        <v>64.73</v>
      </c>
      <c r="K8" s="1">
        <f>J8-I8</f>
        <v>6.4400000000000048</v>
      </c>
      <c r="L8" s="1"/>
      <c r="M8" s="10">
        <v>10.02</v>
      </c>
      <c r="N8" s="1">
        <v>12.1</v>
      </c>
      <c r="O8" s="1">
        <f>N8-M8</f>
        <v>2.08</v>
      </c>
      <c r="P8" s="1"/>
      <c r="Q8" s="10">
        <v>10.02</v>
      </c>
      <c r="R8" s="1">
        <v>20.170000000000002</v>
      </c>
      <c r="S8" s="1">
        <f>R8-Q8</f>
        <v>10.150000000000002</v>
      </c>
      <c r="T8" s="1"/>
      <c r="U8" s="10">
        <v>10.02</v>
      </c>
      <c r="V8" s="1">
        <v>25.82</v>
      </c>
      <c r="W8" s="1">
        <f>V8-U8</f>
        <v>15.8</v>
      </c>
      <c r="X8" s="1"/>
      <c r="Y8" s="10">
        <v>10.02</v>
      </c>
      <c r="Z8" s="1">
        <v>22.58</v>
      </c>
      <c r="AA8" s="1">
        <f>Z8-Y8</f>
        <v>12.559999999999999</v>
      </c>
      <c r="AB8" s="21"/>
      <c r="AC8" s="13"/>
    </row>
    <row r="9" spans="1:29" x14ac:dyDescent="0.25">
      <c r="H9" t="s">
        <v>18</v>
      </c>
      <c r="I9" s="10">
        <v>73.510000000000005</v>
      </c>
      <c r="J9" s="1">
        <v>78.05</v>
      </c>
      <c r="K9" s="1">
        <f>J9-I9</f>
        <v>4.539999999999992</v>
      </c>
      <c r="L9" s="1"/>
      <c r="M9" s="10">
        <v>14.4</v>
      </c>
      <c r="N9" s="1">
        <v>16.96</v>
      </c>
      <c r="O9" s="1">
        <f>N9-M9</f>
        <v>2.5600000000000005</v>
      </c>
      <c r="P9" s="1"/>
      <c r="Q9" s="10">
        <v>14.4</v>
      </c>
      <c r="R9" s="1">
        <v>23.78</v>
      </c>
      <c r="S9" s="1">
        <f>R9-Q9</f>
        <v>9.3800000000000008</v>
      </c>
      <c r="T9" s="1"/>
      <c r="U9" s="10">
        <v>14.4</v>
      </c>
      <c r="V9" s="1">
        <v>29.42</v>
      </c>
      <c r="W9" s="1">
        <f>V9-U9</f>
        <v>15.020000000000001</v>
      </c>
      <c r="X9" s="1"/>
      <c r="Y9" s="10">
        <v>14.4</v>
      </c>
      <c r="Z9" s="1">
        <v>28.01</v>
      </c>
      <c r="AA9" s="1">
        <f>Z9-Y9</f>
        <v>13.610000000000001</v>
      </c>
      <c r="AB9" s="21"/>
      <c r="AC9" s="13"/>
    </row>
    <row r="10" spans="1:29" x14ac:dyDescent="0.25">
      <c r="I10" s="10"/>
      <c r="J10" s="1"/>
      <c r="K10" s="1"/>
      <c r="L10" s="1"/>
      <c r="M10" s="10"/>
      <c r="N10" s="1"/>
      <c r="O10" s="1"/>
      <c r="P10" s="1"/>
      <c r="Q10" s="10"/>
      <c r="R10" s="1"/>
      <c r="S10" s="1"/>
      <c r="T10" s="1"/>
      <c r="U10" s="10"/>
      <c r="V10" s="1"/>
      <c r="W10" s="1"/>
      <c r="X10" s="1"/>
      <c r="Y10" s="10"/>
      <c r="Z10" s="1"/>
      <c r="AA10" s="1"/>
      <c r="AB10" s="21"/>
      <c r="AC10" s="13"/>
    </row>
    <row r="11" spans="1:29" x14ac:dyDescent="0.25">
      <c r="H11" t="s">
        <v>6</v>
      </c>
      <c r="I11" s="10">
        <f>MAX(I7:I9)</f>
        <v>73.510000000000005</v>
      </c>
      <c r="J11" s="1">
        <f>MAX(J7:J9)</f>
        <v>78.05</v>
      </c>
      <c r="K11" s="1">
        <f>MAX(K7:K9)</f>
        <v>6.4400000000000048</v>
      </c>
      <c r="L11" s="1"/>
      <c r="M11" s="10">
        <f>MAX(M7:M9)</f>
        <v>14.4</v>
      </c>
      <c r="N11" s="1">
        <f>MAX(N7:N9)</f>
        <v>16.96</v>
      </c>
      <c r="O11" s="1">
        <f>MAX(O7:O9)</f>
        <v>2.5600000000000005</v>
      </c>
      <c r="P11" s="1"/>
      <c r="Q11" s="10">
        <f>MAX(Q7:Q9)</f>
        <v>14.4</v>
      </c>
      <c r="R11" s="1">
        <f>MAX(R7:R9)</f>
        <v>23.78</v>
      </c>
      <c r="S11" s="1">
        <f>MAX(S7:S9)</f>
        <v>10.150000000000002</v>
      </c>
      <c r="T11" s="1"/>
      <c r="U11" s="10">
        <f>MAX(U7:U9)</f>
        <v>14.4</v>
      </c>
      <c r="V11" s="1">
        <f>V8</f>
        <v>25.82</v>
      </c>
      <c r="W11" s="1">
        <f>U11-V11</f>
        <v>-11.42</v>
      </c>
      <c r="X11" s="1"/>
      <c r="Y11" s="10">
        <f>MAX(Y7:Y9)</f>
        <v>14.4</v>
      </c>
      <c r="Z11" s="1">
        <f>Z8</f>
        <v>22.58</v>
      </c>
      <c r="AA11" s="1">
        <f>Y11-Z11</f>
        <v>-8.1799999999999979</v>
      </c>
      <c r="AB11" s="21"/>
      <c r="AC11" s="13"/>
    </row>
    <row r="12" spans="1:29" x14ac:dyDescent="0.25">
      <c r="H12" t="s">
        <v>7</v>
      </c>
      <c r="I12" s="10">
        <f>MIN(I7:I9)</f>
        <v>58.29</v>
      </c>
      <c r="J12" s="1">
        <f>MIN(J7:J9)</f>
        <v>64.73</v>
      </c>
      <c r="K12" s="1">
        <f>MIN(K7:K9)</f>
        <v>3.9400000000000048</v>
      </c>
      <c r="L12" s="1"/>
      <c r="M12" s="10">
        <f>MIN(M7:M9)</f>
        <v>10.02</v>
      </c>
      <c r="N12" s="1">
        <f>MIN(N7:N9)</f>
        <v>12.1</v>
      </c>
      <c r="O12" s="1">
        <f>MIN(O7:O9)</f>
        <v>2.08</v>
      </c>
      <c r="P12" s="1"/>
      <c r="Q12" s="10">
        <f>MIN(Q7:Q9)</f>
        <v>10.02</v>
      </c>
      <c r="R12" s="1">
        <f>MIN(R7:R9)</f>
        <v>20.170000000000002</v>
      </c>
      <c r="S12" s="1">
        <f>MIN(S7:S9)</f>
        <v>9.3800000000000008</v>
      </c>
      <c r="T12" s="1"/>
      <c r="U12" s="10">
        <f>MIN(U7:U9)</f>
        <v>10.02</v>
      </c>
      <c r="V12" s="1">
        <f>V7</f>
        <v>29.42</v>
      </c>
      <c r="W12" s="1">
        <f>U12-V12</f>
        <v>-19.400000000000002</v>
      </c>
      <c r="X12" s="1"/>
      <c r="Y12" s="10">
        <f>MIN(Y7:Y9)</f>
        <v>10.02</v>
      </c>
      <c r="Z12" s="1">
        <f>Z7</f>
        <v>25.1</v>
      </c>
      <c r="AA12" s="1">
        <f>Y12-Z12</f>
        <v>-15.080000000000002</v>
      </c>
      <c r="AB12" s="21"/>
      <c r="AC12" s="13"/>
    </row>
    <row r="13" spans="1:29" x14ac:dyDescent="0.25">
      <c r="H13" t="s">
        <v>8</v>
      </c>
      <c r="I13" s="10">
        <f>AVERAGE(I7:I9)</f>
        <v>64.899999999999991</v>
      </c>
      <c r="J13" s="1">
        <f>AVERAGE(J7:J9)</f>
        <v>69.873333333333335</v>
      </c>
      <c r="K13" s="1">
        <f>AVERAGE(K7:K9)</f>
        <v>4.9733333333333336</v>
      </c>
      <c r="L13" s="1"/>
      <c r="M13" s="10">
        <f>AVERAGE(M7:M9)</f>
        <v>12.243333333333332</v>
      </c>
      <c r="N13" s="1">
        <f>AVERAGE(N7:N9)</f>
        <v>14.553333333333333</v>
      </c>
      <c r="O13" s="1">
        <f>AVERAGE(O7:O9)</f>
        <v>2.31</v>
      </c>
      <c r="P13" s="1"/>
      <c r="Q13" s="10">
        <f>AVERAGE(Q7:Q9)</f>
        <v>12.243333333333332</v>
      </c>
      <c r="R13" s="1">
        <f>AVERAGE(R7:R9)</f>
        <v>22.106666666666669</v>
      </c>
      <c r="S13" s="1">
        <f>AVERAGE(S7:S9)</f>
        <v>9.8633333333333351</v>
      </c>
      <c r="T13" s="1"/>
      <c r="U13" s="10">
        <f>AVERAGE(U7:U9)</f>
        <v>12.243333333333332</v>
      </c>
      <c r="V13" s="1">
        <f>AVERAGE(V7:V9)</f>
        <v>28.22</v>
      </c>
      <c r="W13" s="1">
        <f>U13-V13</f>
        <v>-15.976666666666667</v>
      </c>
      <c r="X13" s="1"/>
      <c r="Y13" s="10">
        <f>AVERAGE(Y7:Y9)</f>
        <v>12.243333333333332</v>
      </c>
      <c r="Z13" s="1">
        <f>AVERAGE(Z7:Z9)</f>
        <v>25.23</v>
      </c>
      <c r="AA13" s="1">
        <f>Y13-Z13</f>
        <v>-12.986666666666668</v>
      </c>
      <c r="AB13" s="21"/>
      <c r="AC13" s="13"/>
    </row>
    <row r="14" spans="1:29" x14ac:dyDescent="0.25">
      <c r="I14" s="10"/>
      <c r="J14" s="1"/>
      <c r="K14" s="1"/>
      <c r="L14" s="1"/>
      <c r="M14" s="10"/>
      <c r="N14" s="1"/>
      <c r="O14" s="1"/>
      <c r="P14" s="1"/>
      <c r="Q14" s="10"/>
      <c r="R14" s="1"/>
      <c r="S14" s="1"/>
      <c r="T14" s="1"/>
      <c r="U14" s="10"/>
      <c r="V14" s="1"/>
      <c r="W14" s="1"/>
      <c r="X14" s="1"/>
      <c r="Y14" s="10"/>
      <c r="Z14" s="1"/>
      <c r="AA14" s="1"/>
      <c r="AB14" s="21"/>
      <c r="AC14" s="13"/>
    </row>
    <row r="15" spans="1:29" x14ac:dyDescent="0.25">
      <c r="B15" s="1"/>
      <c r="H15" t="s">
        <v>9</v>
      </c>
      <c r="I15" s="10">
        <f>STDEV(I7:I9)</f>
        <v>7.804620426388464</v>
      </c>
      <c r="J15" s="1">
        <f>STDEV(J7:J9)</f>
        <v>7.159359841028615</v>
      </c>
      <c r="K15" s="1">
        <f>STDEV(K7:K9)</f>
        <v>1.3051181300301289</v>
      </c>
      <c r="L15" s="1"/>
      <c r="M15" s="10">
        <f>STDEV(M7:M9)</f>
        <v>2.1907609028219812</v>
      </c>
      <c r="N15" s="1">
        <f>STDEV(N7:N9)</f>
        <v>2.4303360535805361</v>
      </c>
      <c r="O15" s="1">
        <f>STDEV(O7:O9)</f>
        <v>0.24062418831031956</v>
      </c>
      <c r="P15" s="1"/>
      <c r="Q15" s="10">
        <f>STDEV(Q7:Q9)</f>
        <v>2.1907609028219812</v>
      </c>
      <c r="R15" s="1">
        <f>STDEV(R7:R9)</f>
        <v>1.8193497006714603</v>
      </c>
      <c r="S15" s="1">
        <f>STDEV(S7:S9)</f>
        <v>0.42099089459670463</v>
      </c>
      <c r="T15" s="1"/>
      <c r="U15" s="10">
        <f>STDEV(U7:U9)</f>
        <v>2.1907609028219812</v>
      </c>
      <c r="V15" s="1">
        <f>STDEV(V7:V9)</f>
        <v>2.0784609690826539</v>
      </c>
      <c r="W15" s="1">
        <f>U15-V15</f>
        <v>0.11229993373932734</v>
      </c>
      <c r="X15" s="1"/>
      <c r="Y15" s="10">
        <f>STDEV(Y7:Y9)</f>
        <v>2.1907609028219812</v>
      </c>
      <c r="Z15" s="1">
        <f>STDEV(Z7:Z9)</f>
        <v>2.7173332515538111</v>
      </c>
      <c r="AA15" s="1">
        <f>Y15-Z15</f>
        <v>-0.5265723487318299</v>
      </c>
      <c r="AB15" s="21"/>
      <c r="AC15" s="13"/>
    </row>
    <row r="16" spans="1:29" x14ac:dyDescent="0.25">
      <c r="B16" s="1"/>
      <c r="H16" t="s">
        <v>10</v>
      </c>
      <c r="I16" s="10">
        <f>I13+(2.92*I15)/(2^0.5)</f>
        <v>81.01460408201207</v>
      </c>
      <c r="J16" s="1">
        <f>J13+(2.92*J15)/(2^0.5)</f>
        <v>84.65563445956758</v>
      </c>
      <c r="K16" s="1">
        <f>K13+(2.92*K15)/(2^0.5)</f>
        <v>7.6680783429152601</v>
      </c>
      <c r="L16" s="1"/>
      <c r="M16" s="10">
        <f>M13+(2.92*M15)/(2^0.5)</f>
        <v>16.766710853137187</v>
      </c>
      <c r="N16" s="1">
        <f>N13+(2.92*N15)/(2^0.5)</f>
        <v>19.571374077156264</v>
      </c>
      <c r="O16" s="1">
        <f>O13+(2.92*O15)/(2^0.5)</f>
        <v>2.8068292261934684</v>
      </c>
      <c r="P16" s="1"/>
      <c r="Q16" s="10">
        <f>Q13+(2.92*Q15)/(2^0.5)</f>
        <v>16.766710853137187</v>
      </c>
      <c r="R16" s="1">
        <f>R13+(2.92*R15)/(2^0.5)</f>
        <v>25.863172237894624</v>
      </c>
      <c r="S16" s="1">
        <f>S13+(2.92*S15)/(2^0.5)</f>
        <v>10.732575041183727</v>
      </c>
      <c r="T16" s="1"/>
      <c r="U16" s="10">
        <f>U13+(2.92*U15)/(2^0.5)</f>
        <v>16.766710853137187</v>
      </c>
      <c r="V16" s="1">
        <f>V13+(2.92*V15)/(2^0.5)</f>
        <v>32.511506029356127</v>
      </c>
      <c r="W16" s="1">
        <f>U16-V16</f>
        <v>-15.74479517621894</v>
      </c>
      <c r="X16" s="1"/>
      <c r="Y16" s="10">
        <f>Y13+(2.92*Y15)/(2^0.5)</f>
        <v>16.766710853137187</v>
      </c>
      <c r="Z16" s="1">
        <f>Z13+(2.92*Z15)/(2^0.5)</f>
        <v>30.84061872523878</v>
      </c>
      <c r="AA16" s="1">
        <f>Y16-Z16</f>
        <v>-14.073907872101593</v>
      </c>
      <c r="AB16" s="21"/>
      <c r="AC16" s="13"/>
    </row>
    <row r="17" spans="2:29" x14ac:dyDescent="0.25">
      <c r="B17" s="1"/>
      <c r="H17" t="s">
        <v>11</v>
      </c>
      <c r="I17" s="10">
        <f>I13-(2.92*I15)/(2^0.5)</f>
        <v>48.785395917987913</v>
      </c>
      <c r="J17" s="1">
        <f>J13-(2.92*J15)/(2^0.5)</f>
        <v>55.091032207099083</v>
      </c>
      <c r="K17" s="1">
        <f>K13-(2.92*K15)/(2^0.5)</f>
        <v>2.2785883237514071</v>
      </c>
      <c r="L17" s="1"/>
      <c r="M17" s="10">
        <f>M13-(2.92*M15)/(2^0.5)</f>
        <v>7.7199558135294772</v>
      </c>
      <c r="N17" s="1">
        <f>N13-(2.92*N15)/(2^0.5)</f>
        <v>9.5352925895104015</v>
      </c>
      <c r="O17" s="1">
        <f>O13-(2.92*O15)/(2^0.5)</f>
        <v>1.8131707738065317</v>
      </c>
      <c r="P17" s="1"/>
      <c r="Q17" s="10">
        <f>Q13-(2.92*Q15)/(2^0.5)</f>
        <v>7.7199558135294772</v>
      </c>
      <c r="R17" s="1">
        <f>R13-(2.92*R15)/(2^0.5)</f>
        <v>18.350161095438715</v>
      </c>
      <c r="S17" s="1">
        <f>S13-(2.92*S15)/(2^0.5)</f>
        <v>8.9940916254829428</v>
      </c>
      <c r="T17" s="1"/>
      <c r="U17" s="10">
        <f>U13-(2.92*U15)/(2^0.5)</f>
        <v>7.7199558135294772</v>
      </c>
      <c r="V17" s="1">
        <f>V13-(2.92*V15)/(2^0.5)</f>
        <v>23.928493970643871</v>
      </c>
      <c r="W17" s="1">
        <f>U17-V17</f>
        <v>-16.208538157114393</v>
      </c>
      <c r="X17" s="1"/>
      <c r="Y17" s="10">
        <f>Y13-(2.92*Y15)/(2^0.5)</f>
        <v>7.7199558135294772</v>
      </c>
      <c r="Z17" s="1">
        <f>Z13-(2.92*Z15)/(2^0.5)</f>
        <v>19.619381274761221</v>
      </c>
      <c r="AA17" s="1">
        <f>Y17-Z17</f>
        <v>-11.899425461231743</v>
      </c>
      <c r="AB17" s="21"/>
      <c r="AC17" s="13"/>
    </row>
    <row r="18" spans="2:29" x14ac:dyDescent="0.25">
      <c r="H18" t="s">
        <v>13</v>
      </c>
      <c r="I18" s="10">
        <f>I11+4</f>
        <v>77.510000000000005</v>
      </c>
      <c r="J18" s="1">
        <f>J11+4</f>
        <v>82.05</v>
      </c>
      <c r="K18" s="1">
        <f>K11+4</f>
        <v>10.440000000000005</v>
      </c>
      <c r="L18" s="1"/>
      <c r="M18" s="10">
        <f>M11+4</f>
        <v>18.399999999999999</v>
      </c>
      <c r="N18" s="1">
        <f>N11+4</f>
        <v>20.96</v>
      </c>
      <c r="O18" s="1">
        <f>O11+4</f>
        <v>6.5600000000000005</v>
      </c>
      <c r="P18" s="1"/>
      <c r="Q18" s="10">
        <f>Q11+4</f>
        <v>18.399999999999999</v>
      </c>
      <c r="R18" s="1">
        <f>R11+4</f>
        <v>27.78</v>
      </c>
      <c r="S18" s="1">
        <f>S11+4</f>
        <v>14.150000000000002</v>
      </c>
      <c r="T18" s="1"/>
      <c r="U18" s="10">
        <f>U11+4</f>
        <v>18.399999999999999</v>
      </c>
      <c r="V18" s="1">
        <f>V11+4</f>
        <v>29.82</v>
      </c>
      <c r="W18" s="1">
        <f>W11+4</f>
        <v>-7.42</v>
      </c>
      <c r="X18" s="1"/>
      <c r="Y18" s="10">
        <f>Y11+4</f>
        <v>18.399999999999999</v>
      </c>
      <c r="Z18" s="1">
        <f>Z11+4</f>
        <v>26.58</v>
      </c>
      <c r="AA18" s="1">
        <f>AA11+4</f>
        <v>-4.1799999999999979</v>
      </c>
      <c r="AB18" s="21"/>
      <c r="AC18" s="13"/>
    </row>
    <row r="19" spans="2:29" x14ac:dyDescent="0.25">
      <c r="H19" t="s">
        <v>12</v>
      </c>
      <c r="I19" s="10">
        <f>I12-4</f>
        <v>54.29</v>
      </c>
      <c r="J19" s="1">
        <f>J12-4</f>
        <v>60.730000000000004</v>
      </c>
      <c r="K19" s="1">
        <f>K12-4</f>
        <v>-5.9999999999995168E-2</v>
      </c>
      <c r="L19" s="1"/>
      <c r="M19" s="10">
        <f>M12-4</f>
        <v>6.02</v>
      </c>
      <c r="N19" s="1">
        <f>N12-4</f>
        <v>8.1</v>
      </c>
      <c r="O19" s="1">
        <f>O12-4</f>
        <v>-1.92</v>
      </c>
      <c r="P19" s="1"/>
      <c r="Q19" s="10">
        <f>Q12-4</f>
        <v>6.02</v>
      </c>
      <c r="R19" s="1">
        <f>R12-4</f>
        <v>16.170000000000002</v>
      </c>
      <c r="S19" s="1">
        <f>S12-4</f>
        <v>5.3800000000000008</v>
      </c>
      <c r="T19" s="1"/>
      <c r="U19" s="10">
        <f>U12-4</f>
        <v>6.02</v>
      </c>
      <c r="V19" s="1">
        <f>V12-4</f>
        <v>25.42</v>
      </c>
      <c r="W19" s="1">
        <f>W12-4</f>
        <v>-23.400000000000002</v>
      </c>
      <c r="X19" s="1"/>
      <c r="Y19" s="10">
        <f>Y12-4</f>
        <v>6.02</v>
      </c>
      <c r="Z19" s="1">
        <f>Z12-4</f>
        <v>21.1</v>
      </c>
      <c r="AA19" s="1">
        <f>AA12-4</f>
        <v>-19.080000000000002</v>
      </c>
      <c r="AB19" s="21"/>
      <c r="AC19" s="13"/>
    </row>
    <row r="20" spans="2:29" x14ac:dyDescent="0.25">
      <c r="I20" s="10"/>
      <c r="J20" s="1"/>
      <c r="K20" s="1"/>
      <c r="L20" s="1"/>
      <c r="M20" s="10"/>
      <c r="N20" s="1"/>
      <c r="O20" s="1"/>
      <c r="P20" s="1"/>
      <c r="Q20" s="10"/>
      <c r="R20" s="1"/>
      <c r="S20" s="1"/>
      <c r="T20" s="1"/>
      <c r="U20" s="10"/>
      <c r="V20" s="1"/>
      <c r="W20" s="1"/>
      <c r="X20" s="1"/>
      <c r="Y20" s="10"/>
      <c r="Z20" s="1"/>
      <c r="AA20" s="1"/>
      <c r="AB20" s="21"/>
      <c r="AC20" s="13"/>
    </row>
    <row r="21" spans="2:29" x14ac:dyDescent="0.25">
      <c r="H21" t="s">
        <v>61</v>
      </c>
      <c r="I21" s="10">
        <f>MAX(I16,I18)</f>
        <v>81.01460408201207</v>
      </c>
      <c r="J21" s="1">
        <f>MAX(J16,J18)</f>
        <v>84.65563445956758</v>
      </c>
      <c r="K21" s="1">
        <f>MAX(K16,K18)</f>
        <v>10.440000000000005</v>
      </c>
      <c r="L21" s="1"/>
      <c r="M21" s="10">
        <f>MAX(M16,M18)</f>
        <v>18.399999999999999</v>
      </c>
      <c r="N21" s="1">
        <f>MAX(N16,N18)</f>
        <v>20.96</v>
      </c>
      <c r="O21" s="1">
        <f>MAX(O16,O18)</f>
        <v>6.5600000000000005</v>
      </c>
      <c r="P21" s="1"/>
      <c r="Q21" s="10">
        <f>MAX(Q16,Q18)</f>
        <v>18.399999999999999</v>
      </c>
      <c r="R21" s="1">
        <f>MAX(R16,R18)</f>
        <v>27.78</v>
      </c>
      <c r="S21" s="1">
        <f>MAX(S16,S18)</f>
        <v>14.150000000000002</v>
      </c>
      <c r="T21" s="1"/>
      <c r="U21" s="10">
        <f>MAX(U16,U18)</f>
        <v>18.399999999999999</v>
      </c>
      <c r="V21" s="1">
        <f>V16</f>
        <v>32.511506029356127</v>
      </c>
      <c r="W21" s="1">
        <f>W18</f>
        <v>-7.42</v>
      </c>
      <c r="X21" s="1"/>
      <c r="Y21" s="10">
        <f>MAX(Y16,Y18)</f>
        <v>18.399999999999999</v>
      </c>
      <c r="Z21" s="1">
        <f>Z16</f>
        <v>30.84061872523878</v>
      </c>
      <c r="AA21" s="1">
        <f>AA18</f>
        <v>-4.1799999999999979</v>
      </c>
      <c r="AB21" s="21"/>
      <c r="AC21" s="13"/>
    </row>
    <row r="22" spans="2:29" x14ac:dyDescent="0.25">
      <c r="H22" t="s">
        <v>62</v>
      </c>
      <c r="I22" s="10">
        <f>MIN(I17,I19)</f>
        <v>48.785395917987913</v>
      </c>
      <c r="J22" s="1">
        <f>MIN(J17,J19)</f>
        <v>55.091032207099083</v>
      </c>
      <c r="K22" s="1">
        <f>MIN(K17,K19)</f>
        <v>-5.9999999999995168E-2</v>
      </c>
      <c r="L22" s="1"/>
      <c r="M22" s="10">
        <f>MIN(M17,M19)</f>
        <v>6.02</v>
      </c>
      <c r="N22" s="1">
        <f>MIN(N17,N19)</f>
        <v>8.1</v>
      </c>
      <c r="O22" s="1">
        <f>MIN(O17,O19)</f>
        <v>-1.92</v>
      </c>
      <c r="P22" s="1"/>
      <c r="Q22" s="10">
        <f>MIN(Q17,Q19)</f>
        <v>6.02</v>
      </c>
      <c r="R22" s="1">
        <f>MIN(R17,R19)</f>
        <v>16.170000000000002</v>
      </c>
      <c r="S22" s="1">
        <f>MIN(S17,S19)</f>
        <v>5.3800000000000008</v>
      </c>
      <c r="T22" s="1"/>
      <c r="U22" s="10">
        <f>MIN(U17,U19)</f>
        <v>6.02</v>
      </c>
      <c r="V22" s="1">
        <f>V17</f>
        <v>23.928493970643871</v>
      </c>
      <c r="W22" s="1">
        <f>W17</f>
        <v>-16.208538157114393</v>
      </c>
      <c r="X22" s="1"/>
      <c r="Y22" s="10">
        <f>MIN(Y17,Y19)</f>
        <v>6.02</v>
      </c>
      <c r="Z22" s="1">
        <f>Z17</f>
        <v>19.619381274761221</v>
      </c>
      <c r="AA22" s="1">
        <f>AA17</f>
        <v>-11.899425461231743</v>
      </c>
      <c r="AB22" s="21"/>
      <c r="AC22" s="13"/>
    </row>
    <row r="23" spans="2:29" x14ac:dyDescent="0.25">
      <c r="I23" s="10"/>
      <c r="J23" s="1"/>
      <c r="K23" s="1"/>
      <c r="L23" s="1"/>
      <c r="M23" s="10"/>
      <c r="N23" s="1"/>
      <c r="O23" s="1"/>
      <c r="P23" s="1"/>
      <c r="Q23" s="10"/>
      <c r="R23" s="1"/>
      <c r="S23" s="1"/>
      <c r="T23" s="1"/>
      <c r="U23" s="10"/>
      <c r="V23" s="1"/>
      <c r="W23" s="1"/>
      <c r="X23" s="1"/>
      <c r="Y23" s="10"/>
      <c r="Z23" s="1"/>
      <c r="AA23" s="1"/>
      <c r="AB23" s="21"/>
      <c r="AC23" s="13"/>
    </row>
    <row r="24" spans="2:29" x14ac:dyDescent="0.25">
      <c r="H24" s="4" t="s">
        <v>40</v>
      </c>
      <c r="I24" s="10">
        <f>'[1]Table for Report'!$C$17</f>
        <v>50.733055872836744</v>
      </c>
      <c r="J24" s="1">
        <f>'[1]Table for Report'!$C$35</f>
        <v>54.106095210875225</v>
      </c>
      <c r="K24" s="1">
        <f>J24-I24</f>
        <v>3.3730393380384811</v>
      </c>
      <c r="L24" s="1"/>
      <c r="M24" s="10">
        <f>'[1]Table for Report'!$C$36</f>
        <v>11.29459361856396</v>
      </c>
      <c r="N24" s="1">
        <f>'[1]Table for Report'!$C$37</f>
        <v>13.499738337526251</v>
      </c>
      <c r="O24" s="1">
        <f>N24-M24</f>
        <v>2.2051447189622913</v>
      </c>
      <c r="P24" s="1"/>
      <c r="Q24" s="10">
        <f>'[1]Table for Report'!$C$36</f>
        <v>11.29459361856396</v>
      </c>
      <c r="R24" s="1">
        <f>'[1]Table for Report'!$C$38</f>
        <v>25.672939489402935</v>
      </c>
      <c r="S24" s="1">
        <f>R24-Q24</f>
        <v>14.378345870838976</v>
      </c>
      <c r="T24" s="1"/>
      <c r="U24" s="10">
        <f>'[1]Table for Report'!$C$36</f>
        <v>11.29459361856396</v>
      </c>
      <c r="V24" s="1">
        <f>'[1]Table for Report'!$C$39</f>
        <v>32.647597739219648</v>
      </c>
      <c r="W24" s="1">
        <f>V24-U24</f>
        <v>21.35300412065569</v>
      </c>
      <c r="X24" s="1"/>
      <c r="Y24" s="10">
        <f>'[1]Table for Report'!$C$36</f>
        <v>11.29459361856396</v>
      </c>
      <c r="Z24" s="1">
        <f>'[1]Table for Report'!$C$40</f>
        <v>23.076876373284922</v>
      </c>
      <c r="AA24" s="1">
        <f>Z24-Y24</f>
        <v>11.782282754720962</v>
      </c>
      <c r="AB24" s="21"/>
      <c r="AC24" s="13"/>
    </row>
    <row r="25" spans="2:29" x14ac:dyDescent="0.25">
      <c r="I25" s="9"/>
      <c r="M25" s="9"/>
      <c r="Q25" s="9"/>
      <c r="U25" s="9"/>
      <c r="Y25" s="9"/>
      <c r="AB25" s="17"/>
      <c r="AC25" s="13"/>
    </row>
    <row r="26" spans="2:29" s="2" customFormat="1" x14ac:dyDescent="0.25">
      <c r="H26" s="2" t="s">
        <v>23</v>
      </c>
      <c r="I26" s="11" t="str">
        <f>IF(I24&gt;=I22,IF(I24&lt;=I21,"YES","NO"),"NO")</f>
        <v>YES</v>
      </c>
      <c r="J26" s="2" t="str">
        <f>IF(J24&gt;=J22,IF(J24&lt;=J21,"YES","NO"),"NO")</f>
        <v>NO</v>
      </c>
      <c r="K26" s="2" t="str">
        <f>IF(K24&gt;=K22,IF(K24&lt;=K21,"YES","NO"),"NO")</f>
        <v>YES</v>
      </c>
      <c r="M26" s="11" t="str">
        <f>IF(M24&gt;=M22,IF(M24&lt;=M21,"YES","NO"),"NO")</f>
        <v>YES</v>
      </c>
      <c r="N26" s="2" t="str">
        <f>IF(N24&gt;=N22,IF(N24&lt;=N21,"YES","NO"),"NO")</f>
        <v>YES</v>
      </c>
      <c r="O26" s="2" t="str">
        <f>IF(O24&gt;=O22,IF(O24&lt;=O21,"YES","NO"),"NO")</f>
        <v>YES</v>
      </c>
      <c r="Q26" s="11" t="str">
        <f>IF(Q24&gt;=Q22,IF(Q24&lt;=Q21,"YES","NO"),"NO")</f>
        <v>YES</v>
      </c>
      <c r="R26" s="2" t="str">
        <f>IF(R24&gt;=R22,IF(R24&lt;=R21,"YES","NO"),"NO")</f>
        <v>YES</v>
      </c>
      <c r="S26" s="2" t="str">
        <f>IF(S24&gt;=S22,IF(S24&lt;=S21,"YES","NO"),"NO")</f>
        <v>NO</v>
      </c>
      <c r="U26" s="11" t="str">
        <f>IF(U24&gt;=U22,IF(U24&lt;=U21,"YES","NO"),"NO")</f>
        <v>YES</v>
      </c>
      <c r="V26" s="2" t="str">
        <f>IF(V24&gt;=V22,IF(V24&lt;=V21,"YES","NO"),"NO")</f>
        <v>NO</v>
      </c>
      <c r="W26" s="2" t="str">
        <f>IF(W24&gt;=W22,IF(W24&lt;=W21,"YES","NO"),"NO")</f>
        <v>NO</v>
      </c>
      <c r="Y26" s="11" t="str">
        <f>IF(Y24&gt;=Y22,IF(Y24&lt;=Y21,"YES","NO"),"NO")</f>
        <v>YES</v>
      </c>
      <c r="Z26" s="2" t="str">
        <f>IF(Z24&gt;=Z22,IF(Z24&lt;=Z21,"YES","NO"),"NO")</f>
        <v>YES</v>
      </c>
      <c r="AA26" s="2" t="str">
        <f>IF(AA24&gt;=AA22,IF(AA24&lt;=AA21,"YES","NO"),"NO")</f>
        <v>NO</v>
      </c>
      <c r="AB26" s="18"/>
      <c r="AC26" s="14"/>
    </row>
    <row r="27" spans="2:29" ht="15.75" thickBot="1" x14ac:dyDescent="0.3">
      <c r="H27" s="6"/>
      <c r="I27" s="8"/>
      <c r="J27" s="6"/>
      <c r="K27" s="6"/>
      <c r="L27" s="6"/>
      <c r="M27" s="8"/>
      <c r="N27" s="6"/>
      <c r="O27" s="6"/>
      <c r="P27" s="6"/>
      <c r="Q27" s="8"/>
      <c r="R27" s="6"/>
      <c r="S27" s="6"/>
      <c r="T27" s="6"/>
      <c r="U27" s="8"/>
      <c r="V27" s="6"/>
      <c r="W27" s="6"/>
      <c r="X27" s="6"/>
      <c r="Y27" s="8"/>
      <c r="Z27" s="6"/>
      <c r="AA27" s="6"/>
      <c r="AB27" s="20"/>
      <c r="AC27" s="13"/>
    </row>
  </sheetData>
  <pageMargins left="0.7" right="0.7" top="0.75" bottom="0.75" header="0.3" footer="0.3"/>
  <pageSetup scale="6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H1:BA27"/>
  <sheetViews>
    <sheetView showGridLines="0" workbookViewId="0">
      <selection activeCell="I7" sqref="I7:AY24"/>
    </sheetView>
  </sheetViews>
  <sheetFormatPr defaultRowHeight="15" x14ac:dyDescent="0.25"/>
  <cols>
    <col min="8" max="8" width="19.42578125" customWidth="1"/>
    <col min="13" max="13" width="3.7109375" customWidth="1"/>
    <col min="14" max="14" width="0" hidden="1" customWidth="1"/>
    <col min="17" max="17" width="3.7109375" customWidth="1"/>
    <col min="18" max="18" width="0" hidden="1" customWidth="1"/>
    <col min="21" max="21" width="3.7109375" customWidth="1"/>
    <col min="22" max="22" width="0" hidden="1" customWidth="1"/>
    <col min="25" max="25" width="3.7109375" customWidth="1"/>
    <col min="26" max="26" width="0" hidden="1" customWidth="1"/>
    <col min="29" max="29" width="3.7109375" customWidth="1"/>
    <col min="30" max="30" width="0" hidden="1" customWidth="1"/>
    <col min="33" max="33" width="3.7109375" customWidth="1"/>
    <col min="34" max="34" width="0" hidden="1" customWidth="1"/>
    <col min="37" max="37" width="3.7109375" customWidth="1"/>
    <col min="40" max="40" width="19.140625" customWidth="1"/>
    <col min="44" max="44" width="3.7109375" customWidth="1"/>
    <col min="48" max="48" width="3.7109375" customWidth="1"/>
    <col min="52" max="52" width="3.7109375" customWidth="1"/>
  </cols>
  <sheetData>
    <row r="1" spans="8:53" ht="21" x14ac:dyDescent="0.35">
      <c r="H1" s="3" t="s">
        <v>58</v>
      </c>
    </row>
    <row r="3" spans="8:53" ht="21.75" thickBot="1" x14ac:dyDescent="0.4">
      <c r="H3" s="3" t="s">
        <v>55</v>
      </c>
      <c r="J3" s="3"/>
    </row>
    <row r="4" spans="8:53" s="2" customFormat="1" x14ac:dyDescent="0.25">
      <c r="H4" s="23"/>
      <c r="I4" s="23" t="s">
        <v>74</v>
      </c>
      <c r="J4" s="23"/>
      <c r="K4" s="24"/>
      <c r="L4" s="23" t="s">
        <v>5</v>
      </c>
      <c r="M4" s="23"/>
      <c r="N4" s="23"/>
      <c r="O4" s="24"/>
      <c r="P4" s="23" t="s">
        <v>5</v>
      </c>
      <c r="Q4" s="23"/>
      <c r="R4" s="23"/>
      <c r="S4" s="24"/>
      <c r="T4" s="23" t="s">
        <v>5</v>
      </c>
      <c r="U4" s="23"/>
      <c r="V4" s="23"/>
      <c r="W4" s="24"/>
      <c r="X4" s="23" t="s">
        <v>5</v>
      </c>
      <c r="Y4" s="23"/>
      <c r="Z4" s="23"/>
      <c r="AA4" s="24"/>
      <c r="AB4" s="23" t="s">
        <v>5</v>
      </c>
      <c r="AC4" s="23"/>
      <c r="AD4" s="23"/>
      <c r="AE4" s="24"/>
      <c r="AF4" s="23" t="s">
        <v>5</v>
      </c>
      <c r="AG4" s="23"/>
      <c r="AH4" s="23"/>
      <c r="AI4" s="24"/>
      <c r="AJ4" s="23" t="s">
        <v>5</v>
      </c>
      <c r="AK4" s="25"/>
      <c r="AL4" s="14"/>
      <c r="AM4" s="14"/>
      <c r="AN4" s="23"/>
      <c r="AO4" s="24"/>
      <c r="AP4" s="23"/>
      <c r="AQ4" s="23" t="s">
        <v>5</v>
      </c>
      <c r="AR4" s="23"/>
      <c r="AS4" s="24"/>
      <c r="AT4" s="23"/>
      <c r="AU4" s="23" t="s">
        <v>5</v>
      </c>
      <c r="AV4" s="23"/>
      <c r="AW4" s="24"/>
      <c r="AX4" s="23"/>
      <c r="AY4" s="23" t="s">
        <v>5</v>
      </c>
      <c r="AZ4" s="23"/>
      <c r="BA4" s="11"/>
    </row>
    <row r="5" spans="8:53" s="2" customFormat="1" ht="30.75" thickBot="1" x14ac:dyDescent="0.3">
      <c r="H5" s="7"/>
      <c r="I5" s="7" t="s">
        <v>44</v>
      </c>
      <c r="J5" s="7"/>
      <c r="K5" s="12" t="s">
        <v>45</v>
      </c>
      <c r="L5" s="26" t="s">
        <v>81</v>
      </c>
      <c r="M5" s="7"/>
      <c r="N5" s="7" t="s">
        <v>44</v>
      </c>
      <c r="O5" s="12" t="s">
        <v>46</v>
      </c>
      <c r="P5" s="26" t="s">
        <v>81</v>
      </c>
      <c r="Q5" s="7"/>
      <c r="R5" s="7" t="s">
        <v>44</v>
      </c>
      <c r="S5" s="12" t="s">
        <v>47</v>
      </c>
      <c r="T5" s="26" t="s">
        <v>81</v>
      </c>
      <c r="U5" s="7"/>
      <c r="V5" s="7" t="s">
        <v>44</v>
      </c>
      <c r="W5" s="12" t="s">
        <v>48</v>
      </c>
      <c r="X5" s="26" t="s">
        <v>81</v>
      </c>
      <c r="Y5" s="7"/>
      <c r="Z5" s="7" t="s">
        <v>44</v>
      </c>
      <c r="AA5" s="12" t="s">
        <v>49</v>
      </c>
      <c r="AB5" s="26" t="s">
        <v>81</v>
      </c>
      <c r="AC5" s="7"/>
      <c r="AD5" s="7" t="s">
        <v>44</v>
      </c>
      <c r="AE5" s="12" t="s">
        <v>51</v>
      </c>
      <c r="AF5" s="26" t="s">
        <v>81</v>
      </c>
      <c r="AG5" s="7"/>
      <c r="AH5" s="7" t="s">
        <v>44</v>
      </c>
      <c r="AI5" s="12" t="s">
        <v>52</v>
      </c>
      <c r="AJ5" s="26" t="s">
        <v>81</v>
      </c>
      <c r="AK5" s="28"/>
      <c r="AL5" s="29"/>
      <c r="AM5" s="29"/>
      <c r="AN5" s="7"/>
      <c r="AO5" s="12" t="s">
        <v>49</v>
      </c>
      <c r="AP5" s="7" t="s">
        <v>50</v>
      </c>
      <c r="AQ5" s="26" t="s">
        <v>82</v>
      </c>
      <c r="AR5" s="7"/>
      <c r="AS5" s="12" t="s">
        <v>44</v>
      </c>
      <c r="AT5" s="7" t="s">
        <v>53</v>
      </c>
      <c r="AU5" s="26" t="s">
        <v>83</v>
      </c>
      <c r="AV5" s="7"/>
      <c r="AW5" s="12" t="s">
        <v>53</v>
      </c>
      <c r="AX5" s="7" t="s">
        <v>54</v>
      </c>
      <c r="AY5" s="26" t="s">
        <v>84</v>
      </c>
      <c r="AZ5" s="7"/>
      <c r="BA5" s="11"/>
    </row>
    <row r="6" spans="8:53" x14ac:dyDescent="0.25">
      <c r="K6" s="9"/>
      <c r="O6" s="9"/>
      <c r="S6" s="9"/>
      <c r="W6" s="9"/>
      <c r="AA6" s="9"/>
      <c r="AE6" s="9"/>
      <c r="AI6" s="9"/>
      <c r="AK6" s="17"/>
      <c r="AM6" s="13"/>
      <c r="AO6" s="9"/>
      <c r="AS6" s="9"/>
      <c r="AW6" s="9"/>
      <c r="BA6" s="9"/>
    </row>
    <row r="7" spans="8:53" x14ac:dyDescent="0.25">
      <c r="H7" t="s">
        <v>16</v>
      </c>
      <c r="I7" s="1">
        <v>54.66</v>
      </c>
      <c r="J7" s="1"/>
      <c r="K7" s="10">
        <v>57.71</v>
      </c>
      <c r="L7" s="1">
        <f>K7-I7</f>
        <v>3.0500000000000043</v>
      </c>
      <c r="M7" s="1"/>
      <c r="N7" s="1">
        <v>54.66</v>
      </c>
      <c r="O7" s="10">
        <v>51.36</v>
      </c>
      <c r="P7" s="1">
        <f>O7-N7</f>
        <v>-3.2999999999999972</v>
      </c>
      <c r="Q7" s="1"/>
      <c r="R7" s="1">
        <v>54.66</v>
      </c>
      <c r="S7" s="10">
        <v>36.96</v>
      </c>
      <c r="T7" s="1">
        <f>S7-R7</f>
        <v>-17.699999999999996</v>
      </c>
      <c r="U7" s="1"/>
      <c r="V7" s="1">
        <v>54.66</v>
      </c>
      <c r="W7" s="10">
        <v>23.52</v>
      </c>
      <c r="X7" s="1">
        <f>W7-V7</f>
        <v>-31.139999999999997</v>
      </c>
      <c r="Y7" s="1"/>
      <c r="Z7" s="1">
        <v>54.66</v>
      </c>
      <c r="AA7" s="10">
        <v>67.73</v>
      </c>
      <c r="AB7" s="1">
        <f>AA7-Z7</f>
        <v>13.070000000000007</v>
      </c>
      <c r="AC7" s="1"/>
      <c r="AD7" s="1">
        <v>54.66</v>
      </c>
      <c r="AE7" s="10">
        <v>62.62</v>
      </c>
      <c r="AF7" s="1">
        <f>AE7-AD7</f>
        <v>7.9600000000000009</v>
      </c>
      <c r="AG7" s="1"/>
      <c r="AH7" s="1">
        <v>54.66</v>
      </c>
      <c r="AI7" s="10">
        <v>45.83</v>
      </c>
      <c r="AJ7" s="1">
        <f>AI7-AH7</f>
        <v>-8.8299999999999983</v>
      </c>
      <c r="AK7" s="21"/>
      <c r="AL7" s="1"/>
      <c r="AM7" s="22"/>
      <c r="AN7" s="1" t="s">
        <v>16</v>
      </c>
      <c r="AO7" s="10">
        <v>67.73</v>
      </c>
      <c r="AP7" s="1">
        <v>54.09</v>
      </c>
      <c r="AQ7" s="1">
        <f>AP7-AO7</f>
        <v>-13.64</v>
      </c>
      <c r="AR7" s="1"/>
      <c r="AS7" s="10">
        <v>54.66</v>
      </c>
      <c r="AT7" s="1">
        <v>65.709999999999994</v>
      </c>
      <c r="AU7" s="1">
        <f>AT7-AS7</f>
        <v>11.049999999999997</v>
      </c>
      <c r="AV7" s="1"/>
      <c r="AW7" s="10">
        <v>65.709999999999994</v>
      </c>
      <c r="AX7" s="1">
        <v>59.61</v>
      </c>
      <c r="AY7" s="1">
        <f>AX7-AW7</f>
        <v>-6.0999999999999943</v>
      </c>
      <c r="BA7" s="9"/>
    </row>
    <row r="8" spans="8:53" x14ac:dyDescent="0.25">
      <c r="H8" t="s">
        <v>17</v>
      </c>
      <c r="I8" s="1">
        <v>60.08</v>
      </c>
      <c r="J8" s="1"/>
      <c r="K8" s="10">
        <v>63.82</v>
      </c>
      <c r="L8" s="1">
        <f>K8-I8</f>
        <v>3.740000000000002</v>
      </c>
      <c r="M8" s="1"/>
      <c r="N8" s="1">
        <v>60.08</v>
      </c>
      <c r="O8" s="10">
        <v>56.14</v>
      </c>
      <c r="P8" s="1">
        <f>O8-N8</f>
        <v>-3.9399999999999977</v>
      </c>
      <c r="Q8" s="1"/>
      <c r="R8" s="1">
        <v>60.08</v>
      </c>
      <c r="S8" s="10">
        <v>41.25</v>
      </c>
      <c r="T8" s="1">
        <f>S8-R8</f>
        <v>-18.829999999999998</v>
      </c>
      <c r="U8" s="1"/>
      <c r="V8" s="1">
        <v>60.08</v>
      </c>
      <c r="W8" s="10">
        <v>26.54</v>
      </c>
      <c r="X8" s="1">
        <f>W8-V8</f>
        <v>-33.54</v>
      </c>
      <c r="Y8" s="1"/>
      <c r="Z8" s="1">
        <v>60.08</v>
      </c>
      <c r="AA8" s="10">
        <v>77.349999999999994</v>
      </c>
      <c r="AB8" s="1">
        <f>AA8-Z8</f>
        <v>17.269999999999996</v>
      </c>
      <c r="AC8" s="1"/>
      <c r="AD8" s="1">
        <v>60.08</v>
      </c>
      <c r="AE8" s="10">
        <v>68.69</v>
      </c>
      <c r="AF8" s="1">
        <f>AE8-AD8</f>
        <v>8.61</v>
      </c>
      <c r="AG8" s="1"/>
      <c r="AH8" s="1">
        <v>60.08</v>
      </c>
      <c r="AI8" s="10">
        <v>49.08</v>
      </c>
      <c r="AJ8" s="1">
        <f>AI8-AH8</f>
        <v>-11</v>
      </c>
      <c r="AK8" s="21"/>
      <c r="AL8" s="1"/>
      <c r="AM8" s="22"/>
      <c r="AN8" s="1" t="s">
        <v>17</v>
      </c>
      <c r="AO8" s="10">
        <v>77.349999999999994</v>
      </c>
      <c r="AP8" s="1">
        <v>59.06</v>
      </c>
      <c r="AQ8" s="1">
        <f>AP8-AO8</f>
        <v>-18.289999999999992</v>
      </c>
      <c r="AR8" s="1"/>
      <c r="AS8" s="10">
        <v>60.08</v>
      </c>
      <c r="AT8" s="1">
        <v>73.099999999999994</v>
      </c>
      <c r="AU8" s="1">
        <f>AT8-AS8</f>
        <v>13.019999999999996</v>
      </c>
      <c r="AV8" s="1"/>
      <c r="AW8" s="10">
        <v>73.099999999999994</v>
      </c>
      <c r="AX8" s="1">
        <v>62.24</v>
      </c>
      <c r="AY8" s="1">
        <f>AX8-AW8</f>
        <v>-10.859999999999992</v>
      </c>
      <c r="BA8" s="9"/>
    </row>
    <row r="9" spans="8:53" x14ac:dyDescent="0.25">
      <c r="H9" t="s">
        <v>18</v>
      </c>
      <c r="I9" s="1">
        <v>59.32</v>
      </c>
      <c r="J9" s="1"/>
      <c r="K9" s="10">
        <v>63.18</v>
      </c>
      <c r="L9" s="1">
        <f>K9-I9</f>
        <v>3.8599999999999994</v>
      </c>
      <c r="M9" s="1"/>
      <c r="N9" s="1">
        <v>59.32</v>
      </c>
      <c r="O9" s="10">
        <v>55.01</v>
      </c>
      <c r="P9" s="1">
        <f>O9-N9</f>
        <v>-4.3100000000000023</v>
      </c>
      <c r="Q9" s="1"/>
      <c r="R9" s="1">
        <v>59.32</v>
      </c>
      <c r="S9" s="10">
        <v>38.93</v>
      </c>
      <c r="T9" s="1">
        <f>S9-R9</f>
        <v>-20.39</v>
      </c>
      <c r="U9" s="1"/>
      <c r="V9" s="1">
        <v>59.32</v>
      </c>
      <c r="W9" s="10">
        <v>24.64</v>
      </c>
      <c r="X9" s="1">
        <f>W9-V9</f>
        <v>-34.68</v>
      </c>
      <c r="Y9" s="1"/>
      <c r="Z9" s="1">
        <v>59.32</v>
      </c>
      <c r="AA9" s="10">
        <v>72.03</v>
      </c>
      <c r="AB9" s="1">
        <f>AA9-Z9</f>
        <v>12.71</v>
      </c>
      <c r="AC9" s="1"/>
      <c r="AD9" s="1">
        <v>59.32</v>
      </c>
      <c r="AE9" s="10">
        <v>67.62</v>
      </c>
      <c r="AF9" s="1">
        <f>AE9-AD9</f>
        <v>8.3000000000000043</v>
      </c>
      <c r="AG9" s="1"/>
      <c r="AH9" s="1">
        <v>59.32</v>
      </c>
      <c r="AI9" s="10">
        <v>49.3</v>
      </c>
      <c r="AJ9" s="1">
        <f>AI9-AH9</f>
        <v>-10.020000000000003</v>
      </c>
      <c r="AK9" s="21"/>
      <c r="AL9" s="1"/>
      <c r="AM9" s="22"/>
      <c r="AN9" s="1" t="s">
        <v>18</v>
      </c>
      <c r="AO9" s="10">
        <v>72.03</v>
      </c>
      <c r="AP9" s="1">
        <v>57.51</v>
      </c>
      <c r="AQ9" s="1">
        <f>AP9-AO9</f>
        <v>-14.520000000000003</v>
      </c>
      <c r="AR9" s="1"/>
      <c r="AS9" s="10">
        <v>59.32</v>
      </c>
      <c r="AT9" s="1">
        <v>76.709999999999994</v>
      </c>
      <c r="AU9" s="1">
        <f>AT9-AS9</f>
        <v>17.389999999999993</v>
      </c>
      <c r="AV9" s="1"/>
      <c r="AW9" s="10">
        <v>76.709999999999994</v>
      </c>
      <c r="AX9" s="1">
        <v>70.569999999999993</v>
      </c>
      <c r="AY9" s="1">
        <f>AX9-AW9</f>
        <v>-6.1400000000000006</v>
      </c>
      <c r="BA9" s="9"/>
    </row>
    <row r="10" spans="8:53" x14ac:dyDescent="0.25">
      <c r="I10" s="1"/>
      <c r="J10" s="1"/>
      <c r="K10" s="10"/>
      <c r="L10" s="1"/>
      <c r="M10" s="1"/>
      <c r="N10" s="1"/>
      <c r="O10" s="10"/>
      <c r="P10" s="1"/>
      <c r="Q10" s="1"/>
      <c r="R10" s="1"/>
      <c r="S10" s="10"/>
      <c r="T10" s="1"/>
      <c r="U10" s="1"/>
      <c r="V10" s="1"/>
      <c r="W10" s="10"/>
      <c r="X10" s="1"/>
      <c r="Y10" s="1"/>
      <c r="Z10" s="1"/>
      <c r="AA10" s="10"/>
      <c r="AB10" s="1"/>
      <c r="AC10" s="1"/>
      <c r="AD10" s="1"/>
      <c r="AE10" s="10"/>
      <c r="AF10" s="1"/>
      <c r="AG10" s="1"/>
      <c r="AH10" s="1"/>
      <c r="AI10" s="10"/>
      <c r="AJ10" s="1"/>
      <c r="AK10" s="21"/>
      <c r="AL10" s="1"/>
      <c r="AM10" s="22"/>
      <c r="AN10" s="1"/>
      <c r="AO10" s="10"/>
      <c r="AP10" s="1"/>
      <c r="AQ10" s="1"/>
      <c r="AR10" s="1"/>
      <c r="AS10" s="10"/>
      <c r="AT10" s="1"/>
      <c r="AU10" s="1"/>
      <c r="AV10" s="1"/>
      <c r="AW10" s="10"/>
      <c r="AX10" s="1"/>
      <c r="AY10" s="1"/>
      <c r="BA10" s="9"/>
    </row>
    <row r="11" spans="8:53" x14ac:dyDescent="0.25">
      <c r="H11" t="s">
        <v>6</v>
      </c>
      <c r="I11" s="1">
        <f>MAX(I7:I9)</f>
        <v>60.08</v>
      </c>
      <c r="J11" s="1"/>
      <c r="K11" s="10">
        <f>MAX(K7:K9)</f>
        <v>63.82</v>
      </c>
      <c r="L11" s="1">
        <f>MAX(L7:L9)</f>
        <v>3.8599999999999994</v>
      </c>
      <c r="M11" s="1"/>
      <c r="N11" s="1">
        <f>MAX(N7:N9)</f>
        <v>60.08</v>
      </c>
      <c r="O11" s="10">
        <f>MAX(O7:O9)</f>
        <v>56.14</v>
      </c>
      <c r="P11" s="1">
        <f>MAX(P7:P9)</f>
        <v>-3.2999999999999972</v>
      </c>
      <c r="Q11" s="1"/>
      <c r="R11" s="1">
        <f>MAX(R7:R9)</f>
        <v>60.08</v>
      </c>
      <c r="S11" s="10">
        <f>MAX(S7:S9)</f>
        <v>41.25</v>
      </c>
      <c r="T11" s="1">
        <f>MAX(T7:T9)</f>
        <v>-17.699999999999996</v>
      </c>
      <c r="U11" s="1"/>
      <c r="V11" s="1">
        <f>MAX(V7:V9)</f>
        <v>60.08</v>
      </c>
      <c r="W11" s="10">
        <f>MAX(W7:W9)</f>
        <v>26.54</v>
      </c>
      <c r="X11" s="1">
        <f>MAX(X7:X9)</f>
        <v>-31.139999999999997</v>
      </c>
      <c r="Y11" s="1"/>
      <c r="Z11" s="1">
        <f>MAX(Z7:Z9)</f>
        <v>60.08</v>
      </c>
      <c r="AA11" s="10">
        <f>MAX(AA7:AA9)</f>
        <v>77.349999999999994</v>
      </c>
      <c r="AB11" s="1">
        <f>MAX(AB7:AB9)</f>
        <v>17.269999999999996</v>
      </c>
      <c r="AC11" s="1"/>
      <c r="AD11" s="1">
        <f>MAX(AD7:AD9)</f>
        <v>60.08</v>
      </c>
      <c r="AE11" s="10">
        <f>MAX(AE7:AE9)</f>
        <v>68.69</v>
      </c>
      <c r="AF11" s="1">
        <f>MAX(AF7:AF9)</f>
        <v>8.61</v>
      </c>
      <c r="AG11" s="1"/>
      <c r="AH11" s="1">
        <f>MAX(AH7:AH9)</f>
        <v>60.08</v>
      </c>
      <c r="AI11" s="10">
        <f>MAX(AI7:AI9)</f>
        <v>49.3</v>
      </c>
      <c r="AJ11" s="1">
        <f>MAX(AJ7:AJ9)</f>
        <v>-8.8299999999999983</v>
      </c>
      <c r="AK11" s="21"/>
      <c r="AL11" s="1"/>
      <c r="AM11" s="22"/>
      <c r="AN11" s="1" t="s">
        <v>6</v>
      </c>
      <c r="AO11" s="10">
        <f>MAX(AO7:AO9)</f>
        <v>77.349999999999994</v>
      </c>
      <c r="AP11" s="1">
        <f>MAX(AP7:AP9)</f>
        <v>59.06</v>
      </c>
      <c r="AQ11" s="1">
        <f>MAX(AQ7:AQ9)</f>
        <v>-13.64</v>
      </c>
      <c r="AR11" s="1"/>
      <c r="AS11" s="10">
        <f>MAX(AS7:AS9)</f>
        <v>60.08</v>
      </c>
      <c r="AT11" s="1">
        <f>MAX(AT7:AT9)</f>
        <v>76.709999999999994</v>
      </c>
      <c r="AU11" s="1">
        <f>MAX(AU7:AU9)</f>
        <v>17.389999999999993</v>
      </c>
      <c r="AV11" s="1"/>
      <c r="AW11" s="10">
        <f>MAX(AW7:AW9)</f>
        <v>76.709999999999994</v>
      </c>
      <c r="AX11" s="1">
        <f>MAX(AX7:AX9)</f>
        <v>70.569999999999993</v>
      </c>
      <c r="AY11" s="1">
        <f>MAX(AY7:AY9)</f>
        <v>-6.0999999999999943</v>
      </c>
      <c r="BA11" s="9"/>
    </row>
    <row r="12" spans="8:53" x14ac:dyDescent="0.25">
      <c r="H12" t="s">
        <v>7</v>
      </c>
      <c r="I12" s="1">
        <f>MIN(I7:I9)</f>
        <v>54.66</v>
      </c>
      <c r="J12" s="1"/>
      <c r="K12" s="10">
        <f>MIN(K7:K9)</f>
        <v>57.71</v>
      </c>
      <c r="L12" s="1">
        <f>MIN(L7:L9)</f>
        <v>3.0500000000000043</v>
      </c>
      <c r="M12" s="1"/>
      <c r="N12" s="1">
        <f>MIN(N7:N9)</f>
        <v>54.66</v>
      </c>
      <c r="O12" s="10">
        <f>MIN(O7:O9)</f>
        <v>51.36</v>
      </c>
      <c r="P12" s="1">
        <f>MIN(P7:P9)</f>
        <v>-4.3100000000000023</v>
      </c>
      <c r="Q12" s="1"/>
      <c r="R12" s="1">
        <f>MIN(R7:R9)</f>
        <v>54.66</v>
      </c>
      <c r="S12" s="10">
        <f>MIN(S7:S9)</f>
        <v>36.96</v>
      </c>
      <c r="T12" s="1">
        <f>MIN(T7:T9)</f>
        <v>-20.39</v>
      </c>
      <c r="U12" s="1"/>
      <c r="V12" s="1">
        <f>MIN(V7:V9)</f>
        <v>54.66</v>
      </c>
      <c r="W12" s="10">
        <f>MIN(W7:W9)</f>
        <v>23.52</v>
      </c>
      <c r="X12" s="1">
        <f>MIN(X7:X9)</f>
        <v>-34.68</v>
      </c>
      <c r="Y12" s="1"/>
      <c r="Z12" s="1">
        <f>MIN(Z7:Z9)</f>
        <v>54.66</v>
      </c>
      <c r="AA12" s="10">
        <f>MIN(AA7:AA9)</f>
        <v>67.73</v>
      </c>
      <c r="AB12" s="1">
        <f>MIN(AB7:AB9)</f>
        <v>12.71</v>
      </c>
      <c r="AC12" s="1"/>
      <c r="AD12" s="1">
        <f>MIN(AD7:AD9)</f>
        <v>54.66</v>
      </c>
      <c r="AE12" s="10">
        <f>MIN(AE7:AE9)</f>
        <v>62.62</v>
      </c>
      <c r="AF12" s="1">
        <f>MIN(AF7:AF9)</f>
        <v>7.9600000000000009</v>
      </c>
      <c r="AG12" s="1"/>
      <c r="AH12" s="1">
        <f>MIN(AH7:AH9)</f>
        <v>54.66</v>
      </c>
      <c r="AI12" s="10">
        <f>MIN(AI7:AI9)</f>
        <v>45.83</v>
      </c>
      <c r="AJ12" s="1">
        <f>MIN(AJ7:AJ9)</f>
        <v>-11</v>
      </c>
      <c r="AK12" s="21"/>
      <c r="AL12" s="1"/>
      <c r="AM12" s="22"/>
      <c r="AN12" s="1" t="s">
        <v>7</v>
      </c>
      <c r="AO12" s="10">
        <f>MIN(AO7:AO9)</f>
        <v>67.73</v>
      </c>
      <c r="AP12" s="1">
        <f>MIN(AP7:AP9)</f>
        <v>54.09</v>
      </c>
      <c r="AQ12" s="1">
        <f>MIN(AQ7:AQ9)</f>
        <v>-18.289999999999992</v>
      </c>
      <c r="AR12" s="1"/>
      <c r="AS12" s="10">
        <f>MIN(AS7:AS9)</f>
        <v>54.66</v>
      </c>
      <c r="AT12" s="1">
        <f>MIN(AT7:AT9)</f>
        <v>65.709999999999994</v>
      </c>
      <c r="AU12" s="1">
        <f>MIN(AU7:AU9)</f>
        <v>11.049999999999997</v>
      </c>
      <c r="AV12" s="1"/>
      <c r="AW12" s="10">
        <f>MIN(AW7:AW9)</f>
        <v>65.709999999999994</v>
      </c>
      <c r="AX12" s="1">
        <f>MIN(AX7:AX9)</f>
        <v>59.61</v>
      </c>
      <c r="AY12" s="1">
        <f>MIN(AY7:AY9)</f>
        <v>-10.859999999999992</v>
      </c>
      <c r="BA12" s="9"/>
    </row>
    <row r="13" spans="8:53" x14ac:dyDescent="0.25">
      <c r="H13" t="s">
        <v>8</v>
      </c>
      <c r="I13" s="1">
        <f>AVERAGE(I7:I9)</f>
        <v>58.02</v>
      </c>
      <c r="J13" s="1"/>
      <c r="K13" s="10">
        <f>AVERAGE(K7:K9)</f>
        <v>61.57</v>
      </c>
      <c r="L13" s="1">
        <f>AVERAGE(L7:L9)</f>
        <v>3.550000000000002</v>
      </c>
      <c r="M13" s="1"/>
      <c r="N13" s="1">
        <f>AVERAGE(N7:N9)</f>
        <v>58.02</v>
      </c>
      <c r="O13" s="10">
        <f>AVERAGE(O7:O9)</f>
        <v>54.169999999999995</v>
      </c>
      <c r="P13" s="1">
        <f>AVERAGE(P7:P9)</f>
        <v>-3.8499999999999992</v>
      </c>
      <c r="Q13" s="1"/>
      <c r="R13" s="1">
        <f>AVERAGE(R7:R9)</f>
        <v>58.02</v>
      </c>
      <c r="S13" s="10">
        <f>AVERAGE(S7:S9)</f>
        <v>39.046666666666674</v>
      </c>
      <c r="T13" s="1">
        <f>AVERAGE(T7:T9)</f>
        <v>-18.973333333333333</v>
      </c>
      <c r="U13" s="1"/>
      <c r="V13" s="1">
        <f>AVERAGE(V7:V9)</f>
        <v>58.02</v>
      </c>
      <c r="W13" s="10">
        <f>AVERAGE(W7:W9)</f>
        <v>24.900000000000002</v>
      </c>
      <c r="X13" s="1">
        <f>AVERAGE(X7:X9)</f>
        <v>-33.119999999999997</v>
      </c>
      <c r="Y13" s="1"/>
      <c r="Z13" s="1">
        <f>AVERAGE(Z7:Z9)</f>
        <v>58.02</v>
      </c>
      <c r="AA13" s="10">
        <f>AVERAGE(AA7:AA9)</f>
        <v>72.36999999999999</v>
      </c>
      <c r="AB13" s="1">
        <f>AVERAGE(AB7:AB9)</f>
        <v>14.350000000000001</v>
      </c>
      <c r="AC13" s="1"/>
      <c r="AD13" s="1">
        <f>AVERAGE(AD7:AD9)</f>
        <v>58.02</v>
      </c>
      <c r="AE13" s="10">
        <f>AVERAGE(AE7:AE9)</f>
        <v>66.31</v>
      </c>
      <c r="AF13" s="1">
        <f>AVERAGE(AF7:AF9)</f>
        <v>8.2900000000000009</v>
      </c>
      <c r="AG13" s="1"/>
      <c r="AH13" s="1">
        <f>AVERAGE(AH7:AH9)</f>
        <v>58.02</v>
      </c>
      <c r="AI13" s="10">
        <f>AVERAGE(AI7:AI9)</f>
        <v>48.069999999999993</v>
      </c>
      <c r="AJ13" s="1">
        <f>AVERAGE(AJ7:AJ9)</f>
        <v>-9.9500000000000011</v>
      </c>
      <c r="AK13" s="21"/>
      <c r="AL13" s="1"/>
      <c r="AM13" s="22"/>
      <c r="AN13" s="1" t="s">
        <v>8</v>
      </c>
      <c r="AO13" s="10">
        <f>AVERAGE(AO7:AO9)</f>
        <v>72.36999999999999</v>
      </c>
      <c r="AP13" s="1">
        <f>AVERAGE(AP7:AP9)</f>
        <v>56.886666666666663</v>
      </c>
      <c r="AQ13" s="1">
        <f>AVERAGE(AQ7:AQ9)</f>
        <v>-15.483333333333333</v>
      </c>
      <c r="AR13" s="1"/>
      <c r="AS13" s="10">
        <f>AVERAGE(AS7:AS9)</f>
        <v>58.02</v>
      </c>
      <c r="AT13" s="1">
        <f>AVERAGE(AT7:AT9)</f>
        <v>71.839999999999989</v>
      </c>
      <c r="AU13" s="1">
        <f>AVERAGE(AU7:AU9)</f>
        <v>13.819999999999995</v>
      </c>
      <c r="AV13" s="1"/>
      <c r="AW13" s="10">
        <f>AVERAGE(AW7:AW9)</f>
        <v>71.839999999999989</v>
      </c>
      <c r="AX13" s="1">
        <f>AVERAGE(AX7:AX9)</f>
        <v>64.14</v>
      </c>
      <c r="AY13" s="1">
        <f>AVERAGE(AY7:AY9)</f>
        <v>-7.6999999999999957</v>
      </c>
      <c r="BA13" s="9"/>
    </row>
    <row r="14" spans="8:53" x14ac:dyDescent="0.25">
      <c r="I14" s="1"/>
      <c r="J14" s="1"/>
      <c r="K14" s="10"/>
      <c r="L14" s="1"/>
      <c r="M14" s="1"/>
      <c r="N14" s="1"/>
      <c r="O14" s="10"/>
      <c r="P14" s="1"/>
      <c r="Q14" s="1"/>
      <c r="R14" s="1"/>
      <c r="S14" s="10"/>
      <c r="T14" s="1"/>
      <c r="U14" s="1"/>
      <c r="V14" s="1"/>
      <c r="W14" s="10"/>
      <c r="X14" s="1"/>
      <c r="Y14" s="1"/>
      <c r="Z14" s="1"/>
      <c r="AA14" s="10"/>
      <c r="AB14" s="1"/>
      <c r="AC14" s="1"/>
      <c r="AD14" s="1"/>
      <c r="AE14" s="10"/>
      <c r="AF14" s="1"/>
      <c r="AG14" s="1"/>
      <c r="AH14" s="1"/>
      <c r="AI14" s="10"/>
      <c r="AJ14" s="1"/>
      <c r="AK14" s="21"/>
      <c r="AL14" s="1"/>
      <c r="AM14" s="22"/>
      <c r="AN14" s="1"/>
      <c r="AO14" s="10"/>
      <c r="AP14" s="1"/>
      <c r="AQ14" s="1"/>
      <c r="AR14" s="1"/>
      <c r="AS14" s="10"/>
      <c r="AT14" s="1"/>
      <c r="AU14" s="1"/>
      <c r="AV14" s="1"/>
      <c r="AW14" s="10"/>
      <c r="AX14" s="1"/>
      <c r="AY14" s="1"/>
      <c r="BA14" s="9"/>
    </row>
    <row r="15" spans="8:53" x14ac:dyDescent="0.25">
      <c r="H15" t="s">
        <v>9</v>
      </c>
      <c r="I15" s="1">
        <f>STDEV(I7:I9)</f>
        <v>2.9345527768298885</v>
      </c>
      <c r="J15" s="1"/>
      <c r="K15" s="10">
        <f>STDEV(K7:K9)</f>
        <v>3.358139365779806</v>
      </c>
      <c r="L15" s="1">
        <f>STDEV(L7:L9)</f>
        <v>0.43714985988788641</v>
      </c>
      <c r="M15" s="1"/>
      <c r="N15" s="1">
        <f>STDEV(N7:N9)</f>
        <v>2.9345527768298885</v>
      </c>
      <c r="O15" s="10">
        <f>STDEV(O7:O9)</f>
        <v>2.4982593940581914</v>
      </c>
      <c r="P15" s="1">
        <f>STDEV(P7:P9)</f>
        <v>0.51097945164165115</v>
      </c>
      <c r="Q15" s="1"/>
      <c r="R15" s="1">
        <f>STDEV(R7:R9)</f>
        <v>2.9345527768298885</v>
      </c>
      <c r="S15" s="10">
        <f>STDEV(S7:S9)</f>
        <v>2.1473782464515496</v>
      </c>
      <c r="T15" s="1">
        <f>STDEV(T7:T9)</f>
        <v>1.3507158595845907</v>
      </c>
      <c r="U15" s="1"/>
      <c r="V15" s="1">
        <f>STDEV(V7:V9)</f>
        <v>2.9345527768298885</v>
      </c>
      <c r="W15" s="10">
        <f>STDEV(W7:W9)</f>
        <v>1.5266957784706157</v>
      </c>
      <c r="X15" s="1">
        <f>STDEV(X7:X9)</f>
        <v>1.8069864415650732</v>
      </c>
      <c r="Y15" s="1"/>
      <c r="Z15" s="1">
        <f>STDEV(Z7:Z9)</f>
        <v>2.9345527768298885</v>
      </c>
      <c r="AA15" s="10">
        <f>STDEV(AA7:AA9)</f>
        <v>4.8190040464809689</v>
      </c>
      <c r="AB15" s="1">
        <f>STDEV(AB7:AB9)</f>
        <v>2.5351923003985259</v>
      </c>
      <c r="AC15" s="1"/>
      <c r="AD15" s="1">
        <f>STDEV(AD7:AD9)</f>
        <v>2.9345527768298885</v>
      </c>
      <c r="AE15" s="10">
        <f>STDEV(AE7:AE9)</f>
        <v>3.2401080228905963</v>
      </c>
      <c r="AF15" s="1">
        <f>STDEV(AF7:AF9)</f>
        <v>0.32511536414017655</v>
      </c>
      <c r="AG15" s="1"/>
      <c r="AH15" s="1">
        <f>STDEV(AH7:AH9)</f>
        <v>2.9345527768298885</v>
      </c>
      <c r="AI15" s="10">
        <f>STDEV(AI7:AI9)</f>
        <v>1.9430131239906741</v>
      </c>
      <c r="AJ15" s="1">
        <f>STDEV(AJ7:AJ9)</f>
        <v>1.0866922287382026</v>
      </c>
      <c r="AK15" s="21"/>
      <c r="AL15" s="1"/>
      <c r="AM15" s="22"/>
      <c r="AN15" s="1" t="s">
        <v>9</v>
      </c>
      <c r="AO15" s="10">
        <f>STDEV(AO7:AO9)</f>
        <v>4.8190040464809689</v>
      </c>
      <c r="AP15" s="1">
        <f>STDEV(AP7:AP9)</f>
        <v>2.5429575956616595</v>
      </c>
      <c r="AQ15" s="1">
        <f>STDEV(AQ7:AQ9)</f>
        <v>2.4701484435825449</v>
      </c>
      <c r="AR15" s="1"/>
      <c r="AS15" s="10">
        <f>STDEV(AS7:AS9)</f>
        <v>2.9345527768298885</v>
      </c>
      <c r="AT15" s="1">
        <f>STDEV(AT7:AT9)</f>
        <v>5.60720072763585</v>
      </c>
      <c r="AU15" s="1">
        <f>STDEV(AU7:AU9)</f>
        <v>3.2448266517643072</v>
      </c>
      <c r="AV15" s="1"/>
      <c r="AW15" s="10">
        <f>STDEV(AW7:AW9)</f>
        <v>5.60720072763585</v>
      </c>
      <c r="AX15" s="1">
        <f>STDEV(AX7:AX9)</f>
        <v>5.721704291555092</v>
      </c>
      <c r="AY15" s="1">
        <f>STDEV(AY7:AY9)</f>
        <v>2.7367133572955686</v>
      </c>
      <c r="BA15" s="9"/>
    </row>
    <row r="16" spans="8:53" x14ac:dyDescent="0.25">
      <c r="H16" t="s">
        <v>10</v>
      </c>
      <c r="I16" s="1">
        <f>I13+(2.92*I15)/(2^0.5)</f>
        <v>64.07912313127899</v>
      </c>
      <c r="J16" s="1"/>
      <c r="K16" s="10">
        <f>K13+(2.92*K15)/(2^0.5)</f>
        <v>68.50372430372019</v>
      </c>
      <c r="L16" s="1">
        <f>L13+(2.92*L15)/(2^0.5)</f>
        <v>4.4526059605387047</v>
      </c>
      <c r="M16" s="1"/>
      <c r="N16" s="1">
        <f>N13+(2.92*N15)/(2^0.5)</f>
        <v>64.07912313127899</v>
      </c>
      <c r="O16" s="10">
        <f>O13+(2.92*O15)/(2^0.5)</f>
        <v>59.328285583408501</v>
      </c>
      <c r="P16" s="1">
        <f>P13+(2.92*P15)/(2^0.5)</f>
        <v>-2.7949542569158377</v>
      </c>
      <c r="Q16" s="1"/>
      <c r="R16" s="1">
        <f>R13+(2.92*R15)/(2^0.5)</f>
        <v>64.07912313127899</v>
      </c>
      <c r="S16" s="10">
        <f>S13+(2.92*S15)/(2^0.5)</f>
        <v>43.480469768594709</v>
      </c>
      <c r="T16" s="1">
        <f>T13+(2.92*T15)/(2^0.5)</f>
        <v>-16.18444032952937</v>
      </c>
      <c r="U16" s="1"/>
      <c r="V16" s="1">
        <f>V13+(2.92*V15)/(2^0.5)</f>
        <v>64.07912313127899</v>
      </c>
      <c r="W16" s="10">
        <f>W13+(2.92*W15)/(2^0.5)</f>
        <v>28.052247858275109</v>
      </c>
      <c r="X16" s="1">
        <f>X13+(2.92*X15)/(2^0.5)</f>
        <v>-29.389021490278985</v>
      </c>
      <c r="Y16" s="1"/>
      <c r="Z16" s="1">
        <f>Z13+(2.92*Z15)/(2^0.5)</f>
        <v>64.07912313127899</v>
      </c>
      <c r="AA16" s="10">
        <f>AA13+(2.92*AA15)/(2^0.5)</f>
        <v>82.320047284309737</v>
      </c>
      <c r="AB16" s="1">
        <f>AB13+(2.92*AB15)/(2^0.5)</f>
        <v>19.584542868293266</v>
      </c>
      <c r="AC16" s="1"/>
      <c r="AD16" s="1">
        <f>AD13+(2.92*AD15)/(2^0.5)</f>
        <v>64.07912313127899</v>
      </c>
      <c r="AE16" s="10">
        <f>AE13+(2.92*AE15)/(2^0.5)</f>
        <v>73.0000188759076</v>
      </c>
      <c r="AF16" s="1">
        <f>AF13+(2.92*AF15)/(2^0.5)</f>
        <v>8.9612825336622421</v>
      </c>
      <c r="AG16" s="1"/>
      <c r="AH16" s="1">
        <f>AH13+(2.92*AH15)/(2^0.5)</f>
        <v>64.07912313127899</v>
      </c>
      <c r="AI16" s="10">
        <f>AI13+(2.92*AI15)/(2^0.5)</f>
        <v>52.08183984725212</v>
      </c>
      <c r="AJ16" s="1">
        <f>AJ13+(2.92*AJ15)/(2^0.5)</f>
        <v>-7.7062502635097641</v>
      </c>
      <c r="AK16" s="21"/>
      <c r="AL16" s="1"/>
      <c r="AM16" s="22"/>
      <c r="AN16" s="1" t="s">
        <v>10</v>
      </c>
      <c r="AO16" s="10">
        <f>AO13+(2.92*AO15)/(2^0.5)</f>
        <v>82.320047284309737</v>
      </c>
      <c r="AP16" s="1">
        <f>AP13+(2.92*AP15)/(2^0.5)</f>
        <v>62.137242942340279</v>
      </c>
      <c r="AQ16" s="1">
        <f>AQ13+(2.92*AQ15)/(2^0.5)</f>
        <v>-10.383089885549062</v>
      </c>
      <c r="AR16" s="1"/>
      <c r="AS16" s="10">
        <f>AS13+(2.92*AS15)/(2^0.5)</f>
        <v>64.07912313127899</v>
      </c>
      <c r="AT16" s="1">
        <f>AT13+(2.92*AT15)/(2^0.5)</f>
        <v>83.417477801317517</v>
      </c>
      <c r="AU16" s="1">
        <f>AU13+(2.92*AU15)/(2^0.5)</f>
        <v>20.519761673373146</v>
      </c>
      <c r="AV16" s="1"/>
      <c r="AW16" s="10">
        <f>AW13+(2.92*AW15)/(2^0.5)</f>
        <v>83.417477801317517</v>
      </c>
      <c r="AX16" s="1">
        <f>AX13+(2.92*AX15)/(2^0.5)</f>
        <v>75.953899241148108</v>
      </c>
      <c r="AY16" s="1">
        <f>AY13+(2.92*AY15)/(2^0.5)</f>
        <v>-2.0493661665260978</v>
      </c>
      <c r="BA16" s="9"/>
    </row>
    <row r="17" spans="8:53" x14ac:dyDescent="0.25">
      <c r="H17" t="s">
        <v>11</v>
      </c>
      <c r="I17" s="1">
        <f>I13-(2.92*I15)/(2^0.5)</f>
        <v>51.960876868721016</v>
      </c>
      <c r="J17" s="1"/>
      <c r="K17" s="10">
        <f>K13-(2.92*K15)/(2^0.5)</f>
        <v>54.63627569627981</v>
      </c>
      <c r="L17" s="1">
        <f>L13-(2.92*L15)/(2^0.5)</f>
        <v>2.6473940394612994</v>
      </c>
      <c r="M17" s="1"/>
      <c r="N17" s="1">
        <f>N13-(2.92*N15)/(2^0.5)</f>
        <v>51.960876868721016</v>
      </c>
      <c r="O17" s="10">
        <f>O13-(2.92*O15)/(2^0.5)</f>
        <v>49.011714416591488</v>
      </c>
      <c r="P17" s="1">
        <f>P13-(2.92*P15)/(2^0.5)</f>
        <v>-4.9050457430841607</v>
      </c>
      <c r="Q17" s="1"/>
      <c r="R17" s="1">
        <f>R13-(2.92*R15)/(2^0.5)</f>
        <v>51.960876868721016</v>
      </c>
      <c r="S17" s="10">
        <f>S13-(2.92*S15)/(2^0.5)</f>
        <v>34.612863564738639</v>
      </c>
      <c r="T17" s="1">
        <f>T13-(2.92*T15)/(2^0.5)</f>
        <v>-21.762226337137296</v>
      </c>
      <c r="U17" s="1"/>
      <c r="V17" s="1">
        <f>V13-(2.92*V15)/(2^0.5)</f>
        <v>51.960876868721016</v>
      </c>
      <c r="W17" s="10">
        <f>W13-(2.92*W15)/(2^0.5)</f>
        <v>21.747752141724895</v>
      </c>
      <c r="X17" s="1">
        <f>X13-(2.92*X15)/(2^0.5)</f>
        <v>-36.85097850972101</v>
      </c>
      <c r="Y17" s="1"/>
      <c r="Z17" s="1">
        <f>Z13-(2.92*Z15)/(2^0.5)</f>
        <v>51.960876868721016</v>
      </c>
      <c r="AA17" s="10">
        <f>AA13-(2.92*AA15)/(2^0.5)</f>
        <v>62.419952715690243</v>
      </c>
      <c r="AB17" s="1">
        <f>AB13-(2.92*AB15)/(2^0.5)</f>
        <v>9.1154571317067372</v>
      </c>
      <c r="AC17" s="1"/>
      <c r="AD17" s="1">
        <f>AD13-(2.92*AD15)/(2^0.5)</f>
        <v>51.960876868721016</v>
      </c>
      <c r="AE17" s="10">
        <f>AE13-(2.92*AE15)/(2^0.5)</f>
        <v>59.619981124092398</v>
      </c>
      <c r="AF17" s="1">
        <f>AF13-(2.92*AF15)/(2^0.5)</f>
        <v>7.6187174663377597</v>
      </c>
      <c r="AG17" s="1"/>
      <c r="AH17" s="1">
        <f>AH13-(2.92*AH15)/(2^0.5)</f>
        <v>51.960876868721016</v>
      </c>
      <c r="AI17" s="10">
        <f>AI13-(2.92*AI15)/(2^0.5)</f>
        <v>44.058160152747867</v>
      </c>
      <c r="AJ17" s="1">
        <f>AJ13-(2.92*AJ15)/(2^0.5)</f>
        <v>-12.193749736490238</v>
      </c>
      <c r="AK17" s="21"/>
      <c r="AL17" s="1"/>
      <c r="AM17" s="22"/>
      <c r="AN17" s="1" t="s">
        <v>11</v>
      </c>
      <c r="AO17" s="10">
        <f>AO13-(2.92*AO15)/(2^0.5)</f>
        <v>62.419952715690243</v>
      </c>
      <c r="AP17" s="1">
        <f>AP13-(2.92*AP15)/(2^0.5)</f>
        <v>51.636090390993047</v>
      </c>
      <c r="AQ17" s="1">
        <f>AQ13-(2.92*AQ15)/(2^0.5)</f>
        <v>-20.583576781117603</v>
      </c>
      <c r="AR17" s="1"/>
      <c r="AS17" s="10">
        <f>AS13-(2.92*AS15)/(2^0.5)</f>
        <v>51.960876868721016</v>
      </c>
      <c r="AT17" s="1">
        <f>AT13-(2.92*AT15)/(2^0.5)</f>
        <v>60.262522198682468</v>
      </c>
      <c r="AU17" s="1">
        <f>AU13-(2.92*AU15)/(2^0.5)</f>
        <v>7.1202383266268416</v>
      </c>
      <c r="AV17" s="1"/>
      <c r="AW17" s="10">
        <f>AW13-(2.92*AW15)/(2^0.5)</f>
        <v>60.262522198682468</v>
      </c>
      <c r="AX17" s="1">
        <f>AX13-(2.92*AX15)/(2^0.5)</f>
        <v>52.326100758851894</v>
      </c>
      <c r="AY17" s="1">
        <f>AY13-(2.92*AY15)/(2^0.5)</f>
        <v>-13.350633833473893</v>
      </c>
      <c r="BA17" s="9"/>
    </row>
    <row r="18" spans="8:53" x14ac:dyDescent="0.25">
      <c r="H18" t="s">
        <v>13</v>
      </c>
      <c r="I18" s="1">
        <f>I11+4</f>
        <v>64.08</v>
      </c>
      <c r="J18" s="1"/>
      <c r="K18" s="10">
        <f>K11+4</f>
        <v>67.819999999999993</v>
      </c>
      <c r="L18" s="1">
        <f>L11+4</f>
        <v>7.8599999999999994</v>
      </c>
      <c r="M18" s="1"/>
      <c r="N18" s="1">
        <f>N11+4</f>
        <v>64.08</v>
      </c>
      <c r="O18" s="10">
        <f>O11+4</f>
        <v>60.14</v>
      </c>
      <c r="P18" s="1">
        <f>P11+4</f>
        <v>0.70000000000000284</v>
      </c>
      <c r="Q18" s="1"/>
      <c r="R18" s="1">
        <f>R11+4</f>
        <v>64.08</v>
      </c>
      <c r="S18" s="10">
        <f>S11+4</f>
        <v>45.25</v>
      </c>
      <c r="T18" s="1">
        <f>T11+4</f>
        <v>-13.699999999999996</v>
      </c>
      <c r="U18" s="1"/>
      <c r="V18" s="1">
        <f>V11+4</f>
        <v>64.08</v>
      </c>
      <c r="W18" s="10">
        <f>W11+4</f>
        <v>30.54</v>
      </c>
      <c r="X18" s="1">
        <f>X11+4</f>
        <v>-27.139999999999997</v>
      </c>
      <c r="Y18" s="1"/>
      <c r="Z18" s="1">
        <f>Z11+4</f>
        <v>64.08</v>
      </c>
      <c r="AA18" s="10">
        <f>AA11+4</f>
        <v>81.349999999999994</v>
      </c>
      <c r="AB18" s="1">
        <f>AB11+4</f>
        <v>21.269999999999996</v>
      </c>
      <c r="AC18" s="1"/>
      <c r="AD18" s="1">
        <f>AD11+4</f>
        <v>64.08</v>
      </c>
      <c r="AE18" s="10">
        <f>AE11+4</f>
        <v>72.69</v>
      </c>
      <c r="AF18" s="1">
        <f>AF11+4</f>
        <v>12.61</v>
      </c>
      <c r="AG18" s="1"/>
      <c r="AH18" s="1">
        <f>AH11+4</f>
        <v>64.08</v>
      </c>
      <c r="AI18" s="10">
        <f>AI11+4</f>
        <v>53.3</v>
      </c>
      <c r="AJ18" s="1">
        <f>AJ11+4</f>
        <v>-4.8299999999999983</v>
      </c>
      <c r="AK18" s="21"/>
      <c r="AL18" s="1"/>
      <c r="AM18" s="22"/>
      <c r="AN18" s="1" t="s">
        <v>13</v>
      </c>
      <c r="AO18" s="10">
        <f>AO11+4</f>
        <v>81.349999999999994</v>
      </c>
      <c r="AP18" s="1">
        <f>AP11+4</f>
        <v>63.06</v>
      </c>
      <c r="AQ18" s="1">
        <f>AQ11+4</f>
        <v>-9.64</v>
      </c>
      <c r="AR18" s="1"/>
      <c r="AS18" s="10">
        <f>AS11+4</f>
        <v>64.08</v>
      </c>
      <c r="AT18" s="1">
        <f>AT11+4</f>
        <v>80.709999999999994</v>
      </c>
      <c r="AU18" s="1">
        <f>AU11+4</f>
        <v>21.389999999999993</v>
      </c>
      <c r="AV18" s="1"/>
      <c r="AW18" s="10">
        <f>AW11+4</f>
        <v>80.709999999999994</v>
      </c>
      <c r="AX18" s="1">
        <f>AX11+4</f>
        <v>74.569999999999993</v>
      </c>
      <c r="AY18" s="1">
        <f>AY11+4</f>
        <v>-2.0999999999999943</v>
      </c>
      <c r="BA18" s="9"/>
    </row>
    <row r="19" spans="8:53" x14ac:dyDescent="0.25">
      <c r="H19" t="s">
        <v>12</v>
      </c>
      <c r="I19" s="1">
        <f>I12-4</f>
        <v>50.66</v>
      </c>
      <c r="J19" s="1"/>
      <c r="K19" s="10">
        <f>K12-4</f>
        <v>53.71</v>
      </c>
      <c r="L19" s="1">
        <f>L12-4</f>
        <v>-0.94999999999999574</v>
      </c>
      <c r="M19" s="1"/>
      <c r="N19" s="1">
        <f>N12-4</f>
        <v>50.66</v>
      </c>
      <c r="O19" s="10">
        <f>O12-4</f>
        <v>47.36</v>
      </c>
      <c r="P19" s="1">
        <f>P12-4</f>
        <v>-8.3100000000000023</v>
      </c>
      <c r="Q19" s="1"/>
      <c r="R19" s="1">
        <f>R12-4</f>
        <v>50.66</v>
      </c>
      <c r="S19" s="10">
        <f>S12-4</f>
        <v>32.96</v>
      </c>
      <c r="T19" s="1">
        <f>T12-4</f>
        <v>-24.39</v>
      </c>
      <c r="U19" s="1"/>
      <c r="V19" s="1">
        <f>V12-4</f>
        <v>50.66</v>
      </c>
      <c r="W19" s="10">
        <f>W12-4</f>
        <v>19.52</v>
      </c>
      <c r="X19" s="1">
        <f>X12-4</f>
        <v>-38.68</v>
      </c>
      <c r="Y19" s="1"/>
      <c r="Z19" s="1">
        <f>Z12-4</f>
        <v>50.66</v>
      </c>
      <c r="AA19" s="10">
        <f>AA12-4</f>
        <v>63.730000000000004</v>
      </c>
      <c r="AB19" s="1">
        <f>AB12-4</f>
        <v>8.7100000000000009</v>
      </c>
      <c r="AC19" s="1"/>
      <c r="AD19" s="1">
        <f>AD12-4</f>
        <v>50.66</v>
      </c>
      <c r="AE19" s="10">
        <f>AE12-4</f>
        <v>58.62</v>
      </c>
      <c r="AF19" s="1">
        <f>AF12-4</f>
        <v>3.9600000000000009</v>
      </c>
      <c r="AG19" s="1"/>
      <c r="AH19" s="1">
        <f>AH12-4</f>
        <v>50.66</v>
      </c>
      <c r="AI19" s="10">
        <f>AI12-4</f>
        <v>41.83</v>
      </c>
      <c r="AJ19" s="1">
        <f>AJ12-4</f>
        <v>-15</v>
      </c>
      <c r="AK19" s="21"/>
      <c r="AL19" s="1"/>
      <c r="AM19" s="22"/>
      <c r="AN19" s="1" t="s">
        <v>12</v>
      </c>
      <c r="AO19" s="10">
        <f>AO12-4</f>
        <v>63.730000000000004</v>
      </c>
      <c r="AP19" s="1">
        <f>AP12-4</f>
        <v>50.09</v>
      </c>
      <c r="AQ19" s="1">
        <f>AQ12-4</f>
        <v>-22.289999999999992</v>
      </c>
      <c r="AR19" s="1"/>
      <c r="AS19" s="10">
        <f>AS12-4</f>
        <v>50.66</v>
      </c>
      <c r="AT19" s="1">
        <f>AT12-4</f>
        <v>61.709999999999994</v>
      </c>
      <c r="AU19" s="1">
        <f>AU12-4</f>
        <v>7.0499999999999972</v>
      </c>
      <c r="AV19" s="1"/>
      <c r="AW19" s="10">
        <f>AW12-4</f>
        <v>61.709999999999994</v>
      </c>
      <c r="AX19" s="1">
        <f>AX12-4</f>
        <v>55.61</v>
      </c>
      <c r="AY19" s="1">
        <f>AY12-4</f>
        <v>-14.859999999999992</v>
      </c>
      <c r="BA19" s="9"/>
    </row>
    <row r="20" spans="8:53" x14ac:dyDescent="0.25">
      <c r="I20" s="1"/>
      <c r="J20" s="1"/>
      <c r="K20" s="10"/>
      <c r="L20" s="1"/>
      <c r="M20" s="1"/>
      <c r="N20" s="1"/>
      <c r="O20" s="10"/>
      <c r="P20" s="1"/>
      <c r="Q20" s="1"/>
      <c r="R20" s="1"/>
      <c r="S20" s="10"/>
      <c r="T20" s="1"/>
      <c r="U20" s="1"/>
      <c r="V20" s="1"/>
      <c r="W20" s="10"/>
      <c r="X20" s="1"/>
      <c r="Y20" s="1"/>
      <c r="Z20" s="1"/>
      <c r="AA20" s="10"/>
      <c r="AB20" s="1"/>
      <c r="AC20" s="1"/>
      <c r="AD20" s="1"/>
      <c r="AE20" s="10"/>
      <c r="AF20" s="1"/>
      <c r="AG20" s="1"/>
      <c r="AH20" s="1"/>
      <c r="AI20" s="10"/>
      <c r="AJ20" s="1"/>
      <c r="AK20" s="21"/>
      <c r="AL20" s="1"/>
      <c r="AM20" s="22"/>
      <c r="AN20" s="1"/>
      <c r="AO20" s="10"/>
      <c r="AP20" s="1"/>
      <c r="AQ20" s="1"/>
      <c r="AR20" s="1"/>
      <c r="AS20" s="10"/>
      <c r="AT20" s="1"/>
      <c r="AU20" s="1"/>
      <c r="AV20" s="1"/>
      <c r="AW20" s="10"/>
      <c r="AX20" s="1"/>
      <c r="AY20" s="1"/>
      <c r="BA20" s="9"/>
    </row>
    <row r="21" spans="8:53" x14ac:dyDescent="0.25">
      <c r="H21" t="s">
        <v>61</v>
      </c>
      <c r="I21" s="1">
        <f>MAX(I16,I18)</f>
        <v>64.08</v>
      </c>
      <c r="J21" s="1"/>
      <c r="K21" s="10">
        <f>MAX(K16,K18)</f>
        <v>68.50372430372019</v>
      </c>
      <c r="L21" s="1">
        <f>MAX(L16,L18)</f>
        <v>7.8599999999999994</v>
      </c>
      <c r="M21" s="1"/>
      <c r="N21" s="1">
        <f>MAX(N16,N18)</f>
        <v>64.08</v>
      </c>
      <c r="O21" s="10">
        <f>MAX(O16,O18)</f>
        <v>60.14</v>
      </c>
      <c r="P21" s="1">
        <f>MAX(P16,P18)</f>
        <v>0.70000000000000284</v>
      </c>
      <c r="Q21" s="1"/>
      <c r="R21" s="1">
        <f>MAX(R16,R18)</f>
        <v>64.08</v>
      </c>
      <c r="S21" s="10">
        <f>MAX(S16,S18)</f>
        <v>45.25</v>
      </c>
      <c r="T21" s="1">
        <f>MAX(T16,T18)</f>
        <v>-13.699999999999996</v>
      </c>
      <c r="U21" s="1"/>
      <c r="V21" s="1">
        <f>MAX(V16,V18)</f>
        <v>64.08</v>
      </c>
      <c r="W21" s="10">
        <f>MAX(W16,W18)</f>
        <v>30.54</v>
      </c>
      <c r="X21" s="1">
        <f>MAX(X16,X18)</f>
        <v>-27.139999999999997</v>
      </c>
      <c r="Y21" s="1"/>
      <c r="Z21" s="1">
        <f>MAX(Z16,Z18)</f>
        <v>64.08</v>
      </c>
      <c r="AA21" s="10">
        <f>MAX(AA16,AA18)</f>
        <v>82.320047284309737</v>
      </c>
      <c r="AB21" s="1">
        <f>MAX(AB16,AB18)</f>
        <v>21.269999999999996</v>
      </c>
      <c r="AC21" s="1"/>
      <c r="AD21" s="1">
        <f>MAX(AD16,AD18)</f>
        <v>64.08</v>
      </c>
      <c r="AE21" s="10">
        <f>MAX(AE16,AE18)</f>
        <v>73.0000188759076</v>
      </c>
      <c r="AF21" s="1">
        <f>MAX(AF16,AF18)</f>
        <v>12.61</v>
      </c>
      <c r="AG21" s="1"/>
      <c r="AH21" s="1">
        <f>MAX(AH16,AH18)</f>
        <v>64.08</v>
      </c>
      <c r="AI21" s="10">
        <f>MAX(AI16,AI18)</f>
        <v>53.3</v>
      </c>
      <c r="AJ21" s="1">
        <f>MAX(AJ16,AJ18)</f>
        <v>-4.8299999999999983</v>
      </c>
      <c r="AK21" s="21"/>
      <c r="AL21" s="1"/>
      <c r="AM21" s="22"/>
      <c r="AN21" s="1" t="s">
        <v>61</v>
      </c>
      <c r="AO21" s="10">
        <f>MAX(AO16,AO18)</f>
        <v>82.320047284309737</v>
      </c>
      <c r="AP21" s="1">
        <f>MAX(AP16,AP18)</f>
        <v>63.06</v>
      </c>
      <c r="AQ21" s="1">
        <f>MAX(AQ16,AQ18)</f>
        <v>-9.64</v>
      </c>
      <c r="AR21" s="1"/>
      <c r="AS21" s="10">
        <f>MAX(AS16,AS18)</f>
        <v>64.08</v>
      </c>
      <c r="AT21" s="1">
        <f>MAX(AT16,AT18)</f>
        <v>83.417477801317517</v>
      </c>
      <c r="AU21" s="1">
        <f>MAX(AU16,AU18)</f>
        <v>21.389999999999993</v>
      </c>
      <c r="AV21" s="1"/>
      <c r="AW21" s="10">
        <f>MAX(AW16,AW18)</f>
        <v>83.417477801317517</v>
      </c>
      <c r="AX21" s="1">
        <f>MAX(AX16,AX18)</f>
        <v>75.953899241148108</v>
      </c>
      <c r="AY21" s="1">
        <f>MAX(AY16,AY18)</f>
        <v>-2.0493661665260978</v>
      </c>
      <c r="BA21" s="9"/>
    </row>
    <row r="22" spans="8:53" x14ac:dyDescent="0.25">
      <c r="H22" t="s">
        <v>62</v>
      </c>
      <c r="I22" s="1">
        <f>MIN(I17,I19)</f>
        <v>50.66</v>
      </c>
      <c r="J22" s="1"/>
      <c r="K22" s="10">
        <f>MIN(K17,K19)</f>
        <v>53.71</v>
      </c>
      <c r="L22" s="1">
        <f>MIN(L17,L19)</f>
        <v>-0.94999999999999574</v>
      </c>
      <c r="M22" s="1"/>
      <c r="N22" s="1">
        <f>MIN(N17,N19)</f>
        <v>50.66</v>
      </c>
      <c r="O22" s="10">
        <f>MIN(O17,O19)</f>
        <v>47.36</v>
      </c>
      <c r="P22" s="1">
        <f>MIN(P17,P19)</f>
        <v>-8.3100000000000023</v>
      </c>
      <c r="Q22" s="1"/>
      <c r="R22" s="1">
        <f>MIN(R17,R19)</f>
        <v>50.66</v>
      </c>
      <c r="S22" s="10">
        <f>MIN(S17,S19)</f>
        <v>32.96</v>
      </c>
      <c r="T22" s="1">
        <f>MIN(T17,T19)</f>
        <v>-24.39</v>
      </c>
      <c r="U22" s="1"/>
      <c r="V22" s="1">
        <f>MIN(V17,V19)</f>
        <v>50.66</v>
      </c>
      <c r="W22" s="10">
        <f>MIN(W17,W19)</f>
        <v>19.52</v>
      </c>
      <c r="X22" s="1">
        <f>MIN(X17,X19)</f>
        <v>-38.68</v>
      </c>
      <c r="Y22" s="1"/>
      <c r="Z22" s="1">
        <f>MIN(Z17,Z19)</f>
        <v>50.66</v>
      </c>
      <c r="AA22" s="10">
        <f>MIN(AA17,AA19)</f>
        <v>62.419952715690243</v>
      </c>
      <c r="AB22" s="1">
        <f>MIN(AB17,AB19)</f>
        <v>8.7100000000000009</v>
      </c>
      <c r="AC22" s="1"/>
      <c r="AD22" s="1">
        <f>MIN(AD17,AD19)</f>
        <v>50.66</v>
      </c>
      <c r="AE22" s="10">
        <f>MIN(AE17,AE19)</f>
        <v>58.62</v>
      </c>
      <c r="AF22" s="1">
        <f>MIN(AF17,AF19)</f>
        <v>3.9600000000000009</v>
      </c>
      <c r="AG22" s="1"/>
      <c r="AH22" s="1">
        <f>MIN(AH17,AH19)</f>
        <v>50.66</v>
      </c>
      <c r="AI22" s="10">
        <f>MIN(AI17,AI19)</f>
        <v>41.83</v>
      </c>
      <c r="AJ22" s="1">
        <f>MIN(AJ17,AJ19)</f>
        <v>-15</v>
      </c>
      <c r="AK22" s="21"/>
      <c r="AL22" s="1"/>
      <c r="AM22" s="22"/>
      <c r="AN22" s="1" t="s">
        <v>62</v>
      </c>
      <c r="AO22" s="10">
        <f>MIN(AO17,AO19)</f>
        <v>62.419952715690243</v>
      </c>
      <c r="AP22" s="1">
        <f>MIN(AP17,AP19)</f>
        <v>50.09</v>
      </c>
      <c r="AQ22" s="1">
        <f>MIN(AQ17,AQ19)</f>
        <v>-22.289999999999992</v>
      </c>
      <c r="AR22" s="1"/>
      <c r="AS22" s="10">
        <f>MIN(AS17,AS19)</f>
        <v>50.66</v>
      </c>
      <c r="AT22" s="1">
        <f>MIN(AT17,AT19)</f>
        <v>60.262522198682468</v>
      </c>
      <c r="AU22" s="1">
        <f>MIN(AU17,AU19)</f>
        <v>7.0499999999999972</v>
      </c>
      <c r="AV22" s="1"/>
      <c r="AW22" s="10">
        <f>MIN(AW17,AW19)</f>
        <v>60.262522198682468</v>
      </c>
      <c r="AX22" s="1">
        <f>MIN(AX17,AX19)</f>
        <v>52.326100758851894</v>
      </c>
      <c r="AY22" s="1">
        <f>MIN(AY17,AY19)</f>
        <v>-14.859999999999992</v>
      </c>
      <c r="BA22" s="9"/>
    </row>
    <row r="23" spans="8:53" x14ac:dyDescent="0.25">
      <c r="I23" s="1"/>
      <c r="J23" s="1"/>
      <c r="K23" s="10"/>
      <c r="L23" s="1"/>
      <c r="M23" s="1"/>
      <c r="N23" s="1"/>
      <c r="O23" s="10"/>
      <c r="P23" s="1"/>
      <c r="Q23" s="1"/>
      <c r="R23" s="1"/>
      <c r="S23" s="10"/>
      <c r="T23" s="1"/>
      <c r="U23" s="1"/>
      <c r="V23" s="1"/>
      <c r="W23" s="10"/>
      <c r="X23" s="1"/>
      <c r="Y23" s="1"/>
      <c r="Z23" s="1"/>
      <c r="AA23" s="10"/>
      <c r="AB23" s="1"/>
      <c r="AC23" s="1"/>
      <c r="AD23" s="1"/>
      <c r="AE23" s="10"/>
      <c r="AF23" s="1"/>
      <c r="AG23" s="1"/>
      <c r="AH23" s="1"/>
      <c r="AI23" s="10"/>
      <c r="AJ23" s="1"/>
      <c r="AK23" s="21"/>
      <c r="AL23" s="1"/>
      <c r="AM23" s="22"/>
      <c r="AN23" s="1"/>
      <c r="AO23" s="10"/>
      <c r="AP23" s="1"/>
      <c r="AQ23" s="1"/>
      <c r="AR23" s="1"/>
      <c r="AS23" s="10"/>
      <c r="AT23" s="1"/>
      <c r="AU23" s="1"/>
      <c r="AV23" s="1"/>
      <c r="AW23" s="10"/>
      <c r="AX23" s="1"/>
      <c r="AY23" s="1"/>
      <c r="BA23" s="9"/>
    </row>
    <row r="24" spans="8:53" x14ac:dyDescent="0.25">
      <c r="H24" s="4" t="s">
        <v>40</v>
      </c>
      <c r="I24" s="1">
        <f>'[1]Table for Report'!$C$53</f>
        <v>48.853133371879679</v>
      </c>
      <c r="J24" s="1"/>
      <c r="K24" s="10">
        <f>'[1]Table for Report'!$C$54</f>
        <v>51.88795502045835</v>
      </c>
      <c r="L24" s="1">
        <f>K24-I24</f>
        <v>3.0348216485786708</v>
      </c>
      <c r="M24" s="1"/>
      <c r="N24" s="1">
        <v>49.4</v>
      </c>
      <c r="O24" s="10">
        <f>'[1]Table for Report'!$C$55</f>
        <v>47.960708978778896</v>
      </c>
      <c r="P24" s="1">
        <f>O24-N24</f>
        <v>-1.4392910212211021</v>
      </c>
      <c r="Q24" s="1"/>
      <c r="R24" s="1">
        <v>49.4</v>
      </c>
      <c r="S24" s="10">
        <f>'[1]Table for Report'!$C$56</f>
        <v>35.928103716966184</v>
      </c>
      <c r="T24" s="1">
        <f>S24-R24</f>
        <v>-13.471896283033814</v>
      </c>
      <c r="U24" s="1"/>
      <c r="V24" s="1">
        <v>49.4</v>
      </c>
      <c r="W24" s="10">
        <f>'[1]Table for Report'!$C$57</f>
        <v>22.862887761477584</v>
      </c>
      <c r="X24" s="1">
        <f>W24-V24</f>
        <v>-26.537112238522415</v>
      </c>
      <c r="Y24" s="1"/>
      <c r="Z24" s="1">
        <v>49.4</v>
      </c>
      <c r="AA24" s="10">
        <f>'[1]Table for Report'!$C$58</f>
        <v>64.32937756306778</v>
      </c>
      <c r="AB24" s="1">
        <f>AA24-Z24</f>
        <v>14.929377563067781</v>
      </c>
      <c r="AC24" s="1"/>
      <c r="AD24" s="1">
        <v>49.4</v>
      </c>
      <c r="AE24" s="10">
        <f>'[1]Table for Report'!$C$60</f>
        <v>57.903941032674716</v>
      </c>
      <c r="AF24" s="1">
        <f>AE24-AD24</f>
        <v>8.5039410326747173</v>
      </c>
      <c r="AG24" s="1"/>
      <c r="AH24" s="1">
        <v>49.4</v>
      </c>
      <c r="AI24" s="10">
        <f>'[1]Table for Report'!$C$61</f>
        <v>39.714103276722</v>
      </c>
      <c r="AJ24" s="1">
        <f>AI24-AH24</f>
        <v>-9.6858967232779989</v>
      </c>
      <c r="AK24" s="21"/>
      <c r="AL24" s="1"/>
      <c r="AM24" s="22"/>
      <c r="AN24" s="32" t="s">
        <v>40</v>
      </c>
      <c r="AO24" s="10">
        <f>'[1]Table for Report'!$C$58</f>
        <v>64.32937756306778</v>
      </c>
      <c r="AP24" s="1">
        <f>'[1]Table for Report'!$C$59</f>
        <v>48.840382769438115</v>
      </c>
      <c r="AQ24" s="1">
        <f>AP24-AO24</f>
        <v>-15.488994793629665</v>
      </c>
      <c r="AR24" s="1"/>
      <c r="AS24" s="10">
        <f>'[1]Table for Report'!$C$53</f>
        <v>48.853133371879679</v>
      </c>
      <c r="AT24" s="1">
        <f>'[1]Table for Report'!$C$62</f>
        <v>60.573780565082266</v>
      </c>
      <c r="AU24" s="1">
        <f>AT24-AS24</f>
        <v>11.720647193202588</v>
      </c>
      <c r="AV24" s="1"/>
      <c r="AW24" s="10">
        <f>'[1]Table for Report'!$C$62</f>
        <v>60.573780565082266</v>
      </c>
      <c r="AX24" s="1">
        <f>'[1]Table for Report'!$C$63</f>
        <v>49.423361311427094</v>
      </c>
      <c r="AY24" s="1">
        <f>AX24-AW24</f>
        <v>-11.150419253655173</v>
      </c>
      <c r="BA24" s="9"/>
    </row>
    <row r="25" spans="8:53" x14ac:dyDescent="0.25">
      <c r="K25" s="9"/>
      <c r="O25" s="9"/>
      <c r="S25" s="9"/>
      <c r="W25" s="9"/>
      <c r="AA25" s="9"/>
      <c r="AE25" s="9"/>
      <c r="AI25" s="9"/>
      <c r="AK25" s="17"/>
      <c r="AM25" s="13"/>
      <c r="AO25" s="9"/>
      <c r="AS25" s="9"/>
      <c r="AW25" s="9"/>
      <c r="BA25" s="9"/>
    </row>
    <row r="26" spans="8:53" x14ac:dyDescent="0.25">
      <c r="H26" s="2" t="s">
        <v>23</v>
      </c>
      <c r="I26" s="14" t="str">
        <f>IF(I24&gt;=I22,IF(I24&lt;=I21,"YES","NO"),"NO")</f>
        <v>NO</v>
      </c>
      <c r="J26" s="2"/>
      <c r="K26" s="11" t="str">
        <f>IF(K24&gt;=K22,IF(K24&lt;=K21,"YES","NO"),"NO")</f>
        <v>NO</v>
      </c>
      <c r="L26" s="2" t="str">
        <f>IF(L24&gt;=L22,IF(L24&lt;=L21,"YES","NO"),"NO")</f>
        <v>YES</v>
      </c>
      <c r="M26" s="2"/>
      <c r="N26" s="2"/>
      <c r="O26" s="11" t="str">
        <f>IF(O24&gt;=O22,IF(O24&lt;=O21,"YES","NO"),"NO")</f>
        <v>YES</v>
      </c>
      <c r="P26" s="2" t="str">
        <f>IF(P24&gt;=P22,IF(P24&lt;=P21,"YES","NO"),"NO")</f>
        <v>YES</v>
      </c>
      <c r="Q26" s="2"/>
      <c r="R26" s="2"/>
      <c r="S26" s="11" t="str">
        <f>IF(S24&gt;=S22,IF(S24&lt;=S21,"YES","NO"),"NO")</f>
        <v>YES</v>
      </c>
      <c r="T26" s="2" t="str">
        <f>IF(T24&gt;=T22,IF(T24&lt;=T21,"YES","NO"),"NO")</f>
        <v>NO</v>
      </c>
      <c r="U26" s="2"/>
      <c r="V26" s="2"/>
      <c r="W26" s="11" t="str">
        <f>IF(W24&gt;=W22,IF(W24&lt;=W21,"YES","NO"),"NO")</f>
        <v>YES</v>
      </c>
      <c r="X26" s="2" t="str">
        <f>IF(X24&gt;=X22,IF(X24&lt;=X21,"YES","NO"),"NO")</f>
        <v>NO</v>
      </c>
      <c r="Y26" s="2"/>
      <c r="Z26" s="2"/>
      <c r="AA26" s="11" t="str">
        <f>IF(AA24&gt;=AA22,IF(AA24&lt;=AA21,"YES","NO"),"NO")</f>
        <v>YES</v>
      </c>
      <c r="AB26" s="2" t="str">
        <f>IF(AB24&gt;=AB22,IF(AB24&lt;=AB21,"YES","NO"),"NO")</f>
        <v>YES</v>
      </c>
      <c r="AC26" s="2"/>
      <c r="AD26" s="2"/>
      <c r="AE26" s="11" t="str">
        <f>IF(AE24&gt;=AE22,IF(AE24&lt;=AE21,"YES","NO"),"NO")</f>
        <v>NO</v>
      </c>
      <c r="AF26" s="2" t="str">
        <f>IF(AF24&gt;=AF22,IF(AF24&lt;=AF21,"YES","NO"),"NO")</f>
        <v>YES</v>
      </c>
      <c r="AG26" s="2"/>
      <c r="AH26" s="2"/>
      <c r="AI26" s="11" t="str">
        <f>IF(AI24&gt;=AI22,IF(AI24&lt;=AI21,"YES","NO"),"NO")</f>
        <v>NO</v>
      </c>
      <c r="AJ26" s="2" t="str">
        <f>IF(AJ24&gt;=AJ22,IF(AJ24&lt;=AJ21,"YES","NO"),"NO")</f>
        <v>YES</v>
      </c>
      <c r="AK26" s="18"/>
      <c r="AL26" s="2"/>
      <c r="AM26" s="14"/>
      <c r="AN26" s="2" t="s">
        <v>23</v>
      </c>
      <c r="AO26" s="11"/>
      <c r="AP26" s="2" t="str">
        <f>IF(AP24&gt;=AP22,IF(AP24&lt;=AP21,"YES","NO"),"NO")</f>
        <v>NO</v>
      </c>
      <c r="AQ26" s="2" t="str">
        <f>IF(AQ24&gt;=AQ22,IF(AQ24&lt;=AQ21,"YES","NO"),"NO")</f>
        <v>YES</v>
      </c>
      <c r="AR26" s="2"/>
      <c r="AS26" s="11"/>
      <c r="AT26" s="2" t="str">
        <f>IF(AT24&gt;=AT22,IF(AT24&lt;=AT21,"YES","NO"),"NO")</f>
        <v>YES</v>
      </c>
      <c r="AU26" s="2" t="str">
        <f>IF(AU24&gt;=AU22,IF(AU24&lt;=AU21,"YES","NO"),"NO")</f>
        <v>YES</v>
      </c>
      <c r="AV26" s="2"/>
      <c r="AW26" s="11"/>
      <c r="AX26" s="2" t="str">
        <f>IF(AX24&gt;=AX22,IF(AX24&lt;=AX21,"YES","NO"),"NO")</f>
        <v>NO</v>
      </c>
      <c r="AY26" s="2" t="str">
        <f>IF(AY24&gt;=AY22,IF(AY24&lt;=AY21,"YES","NO"),"NO")</f>
        <v>YES</v>
      </c>
      <c r="BA26" s="9"/>
    </row>
    <row r="27" spans="8:53" ht="15.75" thickBot="1" x14ac:dyDescent="0.3">
      <c r="H27" s="7"/>
      <c r="I27" s="6"/>
      <c r="J27" s="6"/>
      <c r="K27" s="8"/>
      <c r="L27" s="6"/>
      <c r="M27" s="6"/>
      <c r="N27" s="6"/>
      <c r="O27" s="8"/>
      <c r="P27" s="6"/>
      <c r="Q27" s="6"/>
      <c r="R27" s="6"/>
      <c r="S27" s="8"/>
      <c r="T27" s="6"/>
      <c r="U27" s="6"/>
      <c r="V27" s="6"/>
      <c r="W27" s="8"/>
      <c r="X27" s="6"/>
      <c r="Y27" s="6"/>
      <c r="Z27" s="6"/>
      <c r="AA27" s="8"/>
      <c r="AB27" s="6"/>
      <c r="AC27" s="6"/>
      <c r="AD27" s="6"/>
      <c r="AE27" s="8"/>
      <c r="AF27" s="6"/>
      <c r="AG27" s="6"/>
      <c r="AH27" s="6"/>
      <c r="AI27" s="8"/>
      <c r="AJ27" s="6"/>
      <c r="AK27" s="20"/>
      <c r="AL27" s="13"/>
      <c r="AM27" s="13"/>
      <c r="AN27" s="7"/>
      <c r="AO27" s="8"/>
      <c r="AP27" s="6"/>
      <c r="AQ27" s="6"/>
      <c r="AR27" s="6"/>
      <c r="AS27" s="8"/>
      <c r="AT27" s="6"/>
      <c r="AU27" s="6"/>
      <c r="AV27" s="6"/>
      <c r="AW27" s="8"/>
      <c r="AX27" s="6"/>
      <c r="AY27" s="6"/>
      <c r="AZ27" s="6"/>
      <c r="BA27" s="9"/>
    </row>
  </sheetData>
  <pageMargins left="0.7" right="0.7" top="0.75" bottom="0.75" header="0.3" footer="0.3"/>
  <pageSetup scale="63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H1:AC27"/>
  <sheetViews>
    <sheetView showGridLines="0" tabSelected="1" workbookViewId="0">
      <selection activeCell="I7" sqref="I7:AA24"/>
    </sheetView>
  </sheetViews>
  <sheetFormatPr defaultRowHeight="15" x14ac:dyDescent="0.25"/>
  <cols>
    <col min="8" max="8" width="18.5703125" customWidth="1"/>
    <col min="12" max="12" width="3.7109375" customWidth="1"/>
    <col min="16" max="16" width="3.7109375" customWidth="1"/>
    <col min="20" max="20" width="3.7109375" customWidth="1"/>
    <col min="24" max="24" width="3.7109375" customWidth="1"/>
    <col min="28" max="28" width="3.7109375" customWidth="1"/>
  </cols>
  <sheetData>
    <row r="1" spans="8:29" ht="21" x14ac:dyDescent="0.35">
      <c r="H1" s="3" t="s">
        <v>59</v>
      </c>
    </row>
    <row r="3" spans="8:29" ht="21.75" thickBot="1" x14ac:dyDescent="0.4">
      <c r="H3" s="3" t="s">
        <v>56</v>
      </c>
    </row>
    <row r="4" spans="8:29" s="2" customFormat="1" ht="30" x14ac:dyDescent="0.25">
      <c r="H4" s="23"/>
      <c r="I4" s="30" t="s">
        <v>74</v>
      </c>
      <c r="J4" s="23"/>
      <c r="K4" s="31" t="s">
        <v>85</v>
      </c>
      <c r="L4" s="23"/>
      <c r="M4" s="30" t="s">
        <v>74</v>
      </c>
      <c r="N4" s="23"/>
      <c r="O4" s="31" t="s">
        <v>76</v>
      </c>
      <c r="P4" s="23"/>
      <c r="Q4" s="30" t="s">
        <v>74</v>
      </c>
      <c r="R4" s="23"/>
      <c r="S4" s="31" t="s">
        <v>63</v>
      </c>
      <c r="T4" s="23"/>
      <c r="U4" s="30" t="s">
        <v>74</v>
      </c>
      <c r="V4" s="23"/>
      <c r="W4" s="31" t="s">
        <v>66</v>
      </c>
      <c r="X4" s="23"/>
      <c r="Y4" s="30" t="s">
        <v>74</v>
      </c>
      <c r="Z4" s="23"/>
      <c r="AA4" s="31" t="s">
        <v>67</v>
      </c>
      <c r="AB4" s="23"/>
      <c r="AC4" s="11"/>
    </row>
    <row r="5" spans="8:29" s="2" customFormat="1" ht="15.75" thickBot="1" x14ac:dyDescent="0.3">
      <c r="H5" s="7"/>
      <c r="I5" s="12" t="s">
        <v>51</v>
      </c>
      <c r="J5" s="7" t="s">
        <v>60</v>
      </c>
      <c r="K5" s="7" t="s">
        <v>5</v>
      </c>
      <c r="L5" s="7"/>
      <c r="M5" s="12" t="s">
        <v>31</v>
      </c>
      <c r="N5" s="7" t="s">
        <v>32</v>
      </c>
      <c r="O5" s="7" t="s">
        <v>5</v>
      </c>
      <c r="P5" s="7"/>
      <c r="Q5" s="12" t="s">
        <v>31</v>
      </c>
      <c r="R5" s="7" t="s">
        <v>33</v>
      </c>
      <c r="S5" s="7" t="s">
        <v>5</v>
      </c>
      <c r="T5" s="7"/>
      <c r="U5" s="12" t="s">
        <v>31</v>
      </c>
      <c r="V5" s="7" t="s">
        <v>34</v>
      </c>
      <c r="W5" s="7" t="s">
        <v>5</v>
      </c>
      <c r="X5" s="7"/>
      <c r="Y5" s="12" t="s">
        <v>31</v>
      </c>
      <c r="Z5" s="7" t="s">
        <v>43</v>
      </c>
      <c r="AA5" s="7" t="s">
        <v>5</v>
      </c>
      <c r="AB5" s="7"/>
      <c r="AC5" s="11"/>
    </row>
    <row r="6" spans="8:29" x14ac:dyDescent="0.25">
      <c r="I6" s="9"/>
      <c r="M6" s="9"/>
      <c r="Q6" s="9"/>
      <c r="U6" s="9"/>
      <c r="Y6" s="9"/>
      <c r="AC6" s="9"/>
    </row>
    <row r="7" spans="8:29" x14ac:dyDescent="0.25">
      <c r="H7" t="s">
        <v>16</v>
      </c>
      <c r="I7" s="10">
        <v>62.62</v>
      </c>
      <c r="J7" s="1">
        <v>54.77</v>
      </c>
      <c r="K7" s="1">
        <f>J7-I7</f>
        <v>-7.8499999999999943</v>
      </c>
      <c r="L7" s="1"/>
      <c r="M7" s="10">
        <v>18.11</v>
      </c>
      <c r="N7" s="1">
        <v>11.94</v>
      </c>
      <c r="O7" s="1">
        <f>N7-M7</f>
        <v>-6.17</v>
      </c>
      <c r="P7" s="1"/>
      <c r="Q7" s="10">
        <v>18.11</v>
      </c>
      <c r="R7" s="1">
        <v>30.19</v>
      </c>
      <c r="S7" s="1">
        <f>R7-Q7</f>
        <v>12.080000000000002</v>
      </c>
      <c r="T7" s="1"/>
      <c r="U7" s="10">
        <v>18.11</v>
      </c>
      <c r="V7" s="1">
        <v>1.68</v>
      </c>
      <c r="W7" s="1">
        <f>V7-U7</f>
        <v>-16.43</v>
      </c>
      <c r="X7" s="1"/>
      <c r="Y7" s="10">
        <v>18.11</v>
      </c>
      <c r="Z7" s="1">
        <v>12.43</v>
      </c>
      <c r="AA7" s="1">
        <f>Z7-Y7</f>
        <v>-5.68</v>
      </c>
      <c r="AC7" s="9"/>
    </row>
    <row r="8" spans="8:29" x14ac:dyDescent="0.25">
      <c r="H8" t="s">
        <v>17</v>
      </c>
      <c r="I8" s="10">
        <v>68.69</v>
      </c>
      <c r="J8" s="1">
        <v>52.87</v>
      </c>
      <c r="K8" s="1">
        <f>J8-I8</f>
        <v>-15.82</v>
      </c>
      <c r="L8" s="1"/>
      <c r="M8" s="10">
        <v>23.01</v>
      </c>
      <c r="N8" s="1">
        <v>13.61</v>
      </c>
      <c r="O8" s="1">
        <f>N8-M8</f>
        <v>-9.4000000000000021</v>
      </c>
      <c r="P8" s="1"/>
      <c r="Q8" s="10">
        <v>23.01</v>
      </c>
      <c r="R8" s="1">
        <v>36.479999999999997</v>
      </c>
      <c r="S8" s="1">
        <f>R8-Q8</f>
        <v>13.469999999999995</v>
      </c>
      <c r="T8" s="1"/>
      <c r="U8" s="10">
        <v>23.01</v>
      </c>
      <c r="V8" s="1">
        <v>2.84</v>
      </c>
      <c r="W8" s="1">
        <f>V8-U8</f>
        <v>-20.170000000000002</v>
      </c>
      <c r="X8" s="1"/>
      <c r="Y8" s="10">
        <v>23.01</v>
      </c>
      <c r="Z8" s="1">
        <v>15.03</v>
      </c>
      <c r="AA8" s="1">
        <f>Z8-Y8</f>
        <v>-7.9800000000000022</v>
      </c>
      <c r="AC8" s="9"/>
    </row>
    <row r="9" spans="8:29" x14ac:dyDescent="0.25">
      <c r="H9" t="s">
        <v>18</v>
      </c>
      <c r="I9" s="10">
        <v>67.62</v>
      </c>
      <c r="J9" s="1">
        <v>59.58</v>
      </c>
      <c r="K9" s="1">
        <f>J9-I9</f>
        <v>-8.0400000000000063</v>
      </c>
      <c r="L9" s="1"/>
      <c r="M9" s="10">
        <v>20.07</v>
      </c>
      <c r="N9" s="1">
        <v>13.46</v>
      </c>
      <c r="O9" s="1">
        <f>N9-M9</f>
        <v>-6.6099999999999994</v>
      </c>
      <c r="P9" s="1"/>
      <c r="Q9" s="10">
        <v>20.07</v>
      </c>
      <c r="R9" s="1">
        <v>30.86</v>
      </c>
      <c r="S9" s="1">
        <f>R9-Q9</f>
        <v>10.79</v>
      </c>
      <c r="T9" s="1"/>
      <c r="U9" s="10">
        <v>20.07</v>
      </c>
      <c r="V9" s="1">
        <v>1.74</v>
      </c>
      <c r="W9" s="1">
        <f>V9-U9</f>
        <v>-18.330000000000002</v>
      </c>
      <c r="X9" s="1"/>
      <c r="Y9" s="10">
        <v>20.07</v>
      </c>
      <c r="Z9" s="1">
        <v>14.03</v>
      </c>
      <c r="AA9" s="1">
        <f>Z9-Y9</f>
        <v>-6.0400000000000009</v>
      </c>
      <c r="AC9" s="9"/>
    </row>
    <row r="10" spans="8:29" x14ac:dyDescent="0.25">
      <c r="I10" s="10"/>
      <c r="J10" s="1"/>
      <c r="K10" s="1"/>
      <c r="L10" s="1"/>
      <c r="M10" s="10"/>
      <c r="N10" s="1"/>
      <c r="O10" s="1"/>
      <c r="P10" s="1"/>
      <c r="Q10" s="10"/>
      <c r="R10" s="1"/>
      <c r="S10" s="1"/>
      <c r="T10" s="1"/>
      <c r="U10" s="10"/>
      <c r="V10" s="1"/>
      <c r="W10" s="1"/>
      <c r="X10" s="1"/>
      <c r="Y10" s="10"/>
      <c r="Z10" s="1"/>
      <c r="AA10" s="1"/>
      <c r="AC10" s="9"/>
    </row>
    <row r="11" spans="8:29" x14ac:dyDescent="0.25">
      <c r="H11" t="s">
        <v>6</v>
      </c>
      <c r="I11" s="10">
        <f>MAX(I7:I9)</f>
        <v>68.69</v>
      </c>
      <c r="J11" s="1">
        <f>MAX(J7:J9)</f>
        <v>59.58</v>
      </c>
      <c r="K11" s="1">
        <f>MAX(K7:K9)</f>
        <v>-7.8499999999999943</v>
      </c>
      <c r="L11" s="1"/>
      <c r="M11" s="10">
        <f>MAX(M7:M9)</f>
        <v>23.01</v>
      </c>
      <c r="N11" s="1">
        <f>MAX(N7:N9)</f>
        <v>13.61</v>
      </c>
      <c r="O11" s="1">
        <f>MAX(O7:O9)</f>
        <v>-6.17</v>
      </c>
      <c r="P11" s="1"/>
      <c r="Q11" s="10">
        <f>MAX(Q7:Q9)</f>
        <v>23.01</v>
      </c>
      <c r="R11" s="1">
        <f>MAX(R7:R9)</f>
        <v>36.479999999999997</v>
      </c>
      <c r="S11" s="1">
        <f>MAX(S7:S9)</f>
        <v>13.469999999999995</v>
      </c>
      <c r="T11" s="1"/>
      <c r="U11" s="10">
        <f>MAX(U7:U9)</f>
        <v>23.01</v>
      </c>
      <c r="V11" s="1">
        <f>MAX(V7:V9)</f>
        <v>2.84</v>
      </c>
      <c r="W11" s="1">
        <f>MAX(W7:W9)</f>
        <v>-16.43</v>
      </c>
      <c r="X11" s="1"/>
      <c r="Y11" s="10">
        <f>MAX(Y7:Y9)</f>
        <v>23.01</v>
      </c>
      <c r="Z11" s="1">
        <f>MAX(Z7:Z9)</f>
        <v>15.03</v>
      </c>
      <c r="AA11" s="1">
        <f>MAX(AA7:AA9)</f>
        <v>-5.68</v>
      </c>
      <c r="AC11" s="9"/>
    </row>
    <row r="12" spans="8:29" x14ac:dyDescent="0.25">
      <c r="H12" t="s">
        <v>7</v>
      </c>
      <c r="I12" s="10">
        <f>MIN(I7:I9)</f>
        <v>62.62</v>
      </c>
      <c r="J12" s="1">
        <f>MIN(J7:J9)</f>
        <v>52.87</v>
      </c>
      <c r="K12" s="1">
        <f>MIN(K7:K9)</f>
        <v>-15.82</v>
      </c>
      <c r="L12" s="1"/>
      <c r="M12" s="10">
        <f>MIN(M7:M9)</f>
        <v>18.11</v>
      </c>
      <c r="N12" s="1">
        <f>MIN(N7:N9)</f>
        <v>11.94</v>
      </c>
      <c r="O12" s="1">
        <f>MIN(O7:O9)</f>
        <v>-9.4000000000000021</v>
      </c>
      <c r="P12" s="1"/>
      <c r="Q12" s="10">
        <f>MIN(Q7:Q9)</f>
        <v>18.11</v>
      </c>
      <c r="R12" s="1">
        <f>MIN(R7:R9)</f>
        <v>30.19</v>
      </c>
      <c r="S12" s="1">
        <f>MIN(S7:S9)</f>
        <v>10.79</v>
      </c>
      <c r="T12" s="1"/>
      <c r="U12" s="10">
        <f>MIN(U7:U9)</f>
        <v>18.11</v>
      </c>
      <c r="V12" s="1">
        <f>MIN(V7:V9)</f>
        <v>1.68</v>
      </c>
      <c r="W12" s="1">
        <f>MIN(W7:W9)</f>
        <v>-20.170000000000002</v>
      </c>
      <c r="X12" s="1"/>
      <c r="Y12" s="10">
        <f>MIN(Y7:Y9)</f>
        <v>18.11</v>
      </c>
      <c r="Z12" s="1">
        <f>MIN(Z7:Z9)</f>
        <v>12.43</v>
      </c>
      <c r="AA12" s="1">
        <f>MIN(AA7:AA9)</f>
        <v>-7.9800000000000022</v>
      </c>
      <c r="AC12" s="9"/>
    </row>
    <row r="13" spans="8:29" x14ac:dyDescent="0.25">
      <c r="H13" t="s">
        <v>8</v>
      </c>
      <c r="I13" s="10">
        <f>AVERAGE(I7:I9)</f>
        <v>66.31</v>
      </c>
      <c r="J13" s="1">
        <f>AVERAGE(J7:J9)</f>
        <v>55.74</v>
      </c>
      <c r="K13" s="1">
        <f>AVERAGE(K7:K9)</f>
        <v>-10.57</v>
      </c>
      <c r="L13" s="1"/>
      <c r="M13" s="10">
        <f>AVERAGE(M7:M9)</f>
        <v>20.396666666666668</v>
      </c>
      <c r="N13" s="1">
        <f>AVERAGE(N7:N9)</f>
        <v>13.003333333333332</v>
      </c>
      <c r="O13" s="1">
        <f>AVERAGE(O7:O9)</f>
        <v>-7.3933333333333335</v>
      </c>
      <c r="P13" s="1"/>
      <c r="Q13" s="10">
        <f>AVERAGE(Q7:Q9)</f>
        <v>20.396666666666668</v>
      </c>
      <c r="R13" s="1">
        <f>AVERAGE(R7:R9)</f>
        <v>32.51</v>
      </c>
      <c r="S13" s="1">
        <f>AVERAGE(S7:S9)</f>
        <v>12.113333333333332</v>
      </c>
      <c r="T13" s="1"/>
      <c r="U13" s="10">
        <f>AVERAGE(U7:U9)</f>
        <v>20.396666666666668</v>
      </c>
      <c r="V13" s="1">
        <f>AVERAGE(V7:V9)</f>
        <v>2.0866666666666664</v>
      </c>
      <c r="W13" s="1">
        <f>AVERAGE(W7:W9)</f>
        <v>-18.310000000000002</v>
      </c>
      <c r="X13" s="1"/>
      <c r="Y13" s="10">
        <f>AVERAGE(Y7:Y9)</f>
        <v>20.396666666666668</v>
      </c>
      <c r="Z13" s="1">
        <f>AVERAGE(Z7:Z9)</f>
        <v>13.83</v>
      </c>
      <c r="AA13" s="1">
        <f>AVERAGE(AA7:AA9)</f>
        <v>-6.5666666666666673</v>
      </c>
      <c r="AC13" s="9"/>
    </row>
    <row r="14" spans="8:29" x14ac:dyDescent="0.25">
      <c r="I14" s="10"/>
      <c r="J14" s="1"/>
      <c r="K14" s="1"/>
      <c r="L14" s="1"/>
      <c r="M14" s="10"/>
      <c r="N14" s="1"/>
      <c r="O14" s="1"/>
      <c r="P14" s="1"/>
      <c r="Q14" s="10"/>
      <c r="R14" s="1"/>
      <c r="S14" s="1"/>
      <c r="T14" s="1"/>
      <c r="U14" s="10"/>
      <c r="V14" s="1"/>
      <c r="W14" s="1"/>
      <c r="X14" s="1"/>
      <c r="Y14" s="10"/>
      <c r="Z14" s="1"/>
      <c r="AA14" s="1"/>
      <c r="AC14" s="9"/>
    </row>
    <row r="15" spans="8:29" x14ac:dyDescent="0.25">
      <c r="H15" t="s">
        <v>9</v>
      </c>
      <c r="I15" s="10">
        <f>STDEV(I7:I9)</f>
        <v>3.2401080228905963</v>
      </c>
      <c r="J15" s="1">
        <f>STDEV(J7:J9)</f>
        <v>3.4585690682708647</v>
      </c>
      <c r="K15" s="1">
        <f>STDEV(K7:K9)</f>
        <v>4.5476257541710687</v>
      </c>
      <c r="L15" s="1"/>
      <c r="M15" s="10">
        <f>STDEV(M7:M9)</f>
        <v>2.4662792488551126</v>
      </c>
      <c r="N15" s="1">
        <f>STDEV(N7:N9)</f>
        <v>0.92392279619746043</v>
      </c>
      <c r="O15" s="1">
        <f>STDEV(O7:O9)</f>
        <v>1.7516944177947664</v>
      </c>
      <c r="P15" s="1"/>
      <c r="Q15" s="10">
        <f>STDEV(Q7:Q9)</f>
        <v>2.4662792488551126</v>
      </c>
      <c r="R15" s="1">
        <f>STDEV(R7:R9)</f>
        <v>3.4544029874929163</v>
      </c>
      <c r="S15" s="1">
        <f>STDEV(S7:S9)</f>
        <v>1.340310909204774</v>
      </c>
      <c r="T15" s="1"/>
      <c r="U15" s="10">
        <f>STDEV(U7:U9)</f>
        <v>2.4662792488551126</v>
      </c>
      <c r="V15" s="1">
        <f>STDEV(V7:V9)</f>
        <v>0.65309519469471944</v>
      </c>
      <c r="W15" s="1">
        <f>STDEV(W7:W9)</f>
        <v>1.8700802121834248</v>
      </c>
      <c r="X15" s="1"/>
      <c r="Y15" s="10">
        <f>STDEV(Y7:Y9)</f>
        <v>2.4662792488551126</v>
      </c>
      <c r="Z15" s="1">
        <f>STDEV(Z7:Z9)</f>
        <v>1.3114877048603999</v>
      </c>
      <c r="AA15" s="1">
        <f>STDEV(AA7:AA9)</f>
        <v>1.2371472561232708</v>
      </c>
      <c r="AC15" s="9"/>
    </row>
    <row r="16" spans="8:29" x14ac:dyDescent="0.25">
      <c r="H16" t="s">
        <v>10</v>
      </c>
      <c r="I16" s="10">
        <f>I13+(2.92*I15)/(2^0.5)</f>
        <v>73.0000188759076</v>
      </c>
      <c r="J16" s="1">
        <f>J13+(2.92*J15)/(2^0.5)</f>
        <v>62.881086712818998</v>
      </c>
      <c r="K16" s="1">
        <f>K13+(2.92*K15)/(2^0.5)</f>
        <v>-1.1802815335069869</v>
      </c>
      <c r="L16" s="1"/>
      <c r="M16" s="10">
        <f>M13+(2.92*M15)/(2^0.5)</f>
        <v>25.488921187668804</v>
      </c>
      <c r="N16" s="1">
        <f>N13+(2.92*N15)/(2^0.5)</f>
        <v>14.91100459082679</v>
      </c>
      <c r="O16" s="1">
        <f>O13+(2.92*O15)/(2^0.5)</f>
        <v>-3.7765191292765761</v>
      </c>
      <c r="P16" s="1"/>
      <c r="Q16" s="10">
        <f>Q13+(2.92*Q15)/(2^0.5)</f>
        <v>25.488921187668804</v>
      </c>
      <c r="R16" s="1">
        <f>R13+(2.92*R15)/(2^0.5)</f>
        <v>39.642484790029343</v>
      </c>
      <c r="S16" s="1">
        <f>S13+(2.92*S15)/(2^0.5)</f>
        <v>14.88074269710058</v>
      </c>
      <c r="T16" s="1"/>
      <c r="U16" s="10">
        <f>U13+(2.92*U15)/(2^0.5)</f>
        <v>25.488921187668804</v>
      </c>
      <c r="V16" s="1">
        <f>V13+(2.92*V15)/(2^0.5)</f>
        <v>3.4351461461793016</v>
      </c>
      <c r="W16" s="1">
        <f>W13+(2.92*W15)/(2^0.5)</f>
        <v>-14.448748513758785</v>
      </c>
      <c r="X16" s="1"/>
      <c r="Y16" s="10">
        <f>Y13+(2.92*Y15)/(2^0.5)</f>
        <v>25.488921187668804</v>
      </c>
      <c r="Z16" s="1">
        <f>Z13+(2.92*Z15)/(2^0.5)</f>
        <v>16.537896600684746</v>
      </c>
      <c r="AA16" s="1">
        <f>AA13+(2.92*AA15)/(2^0.5)</f>
        <v>-4.0122646414038687</v>
      </c>
      <c r="AC16" s="9"/>
    </row>
    <row r="17" spans="8:29" x14ac:dyDescent="0.25">
      <c r="H17" t="s">
        <v>11</v>
      </c>
      <c r="I17" s="10">
        <f>I13-(2.92*I15)/(2^0.5)</f>
        <v>59.619981124092398</v>
      </c>
      <c r="J17" s="1">
        <f>J13-(2.92*J15)/(2^0.5)</f>
        <v>48.598913287181006</v>
      </c>
      <c r="K17" s="1">
        <f>K13-(2.92*K15)/(2^0.5)</f>
        <v>-19.959718466493015</v>
      </c>
      <c r="L17" s="1"/>
      <c r="M17" s="10">
        <f>M13-(2.92*M15)/(2^0.5)</f>
        <v>15.304412145664532</v>
      </c>
      <c r="N17" s="1">
        <f>N13-(2.92*N15)/(2^0.5)</f>
        <v>11.095662075839874</v>
      </c>
      <c r="O17" s="1">
        <f>O13-(2.92*O15)/(2^0.5)</f>
        <v>-11.010147537390091</v>
      </c>
      <c r="P17" s="1"/>
      <c r="Q17" s="10">
        <f>Q13-(2.92*Q15)/(2^0.5)</f>
        <v>15.304412145664532</v>
      </c>
      <c r="R17" s="1">
        <f>R13-(2.92*R15)/(2^0.5)</f>
        <v>25.377515209970653</v>
      </c>
      <c r="S17" s="1">
        <f>S13-(2.92*S15)/(2^0.5)</f>
        <v>9.3459239695660834</v>
      </c>
      <c r="T17" s="1"/>
      <c r="U17" s="10">
        <f>U13-(2.92*U15)/(2^0.5)</f>
        <v>15.304412145664532</v>
      </c>
      <c r="V17" s="1">
        <f>V13-(2.92*V15)/(2^0.5)</f>
        <v>0.73818718715403131</v>
      </c>
      <c r="W17" s="1">
        <f>W13-(2.92*W15)/(2^0.5)</f>
        <v>-22.171251486241218</v>
      </c>
      <c r="X17" s="1"/>
      <c r="Y17" s="10">
        <f>Y13-(2.92*Y15)/(2^0.5)</f>
        <v>15.304412145664532</v>
      </c>
      <c r="Z17" s="1">
        <f>Z13-(2.92*Z15)/(2^0.5)</f>
        <v>11.122103399315256</v>
      </c>
      <c r="AA17" s="1">
        <f>AA13-(2.92*AA15)/(2^0.5)</f>
        <v>-9.1210686919294659</v>
      </c>
      <c r="AC17" s="9"/>
    </row>
    <row r="18" spans="8:29" x14ac:dyDescent="0.25">
      <c r="H18" t="s">
        <v>13</v>
      </c>
      <c r="I18" s="10">
        <f>I11+4</f>
        <v>72.69</v>
      </c>
      <c r="J18" s="1">
        <f>J11+4</f>
        <v>63.58</v>
      </c>
      <c r="K18" s="1">
        <f>K11+4</f>
        <v>-3.8499999999999943</v>
      </c>
      <c r="L18" s="1"/>
      <c r="M18" s="10">
        <f>M11+4</f>
        <v>27.01</v>
      </c>
      <c r="N18" s="1">
        <f>N11+4</f>
        <v>17.61</v>
      </c>
      <c r="O18" s="1">
        <f>O11+4</f>
        <v>-2.17</v>
      </c>
      <c r="P18" s="1"/>
      <c r="Q18" s="10">
        <f>Q11+4</f>
        <v>27.01</v>
      </c>
      <c r="R18" s="1">
        <f>R11+4</f>
        <v>40.479999999999997</v>
      </c>
      <c r="S18" s="1">
        <f>S11+4</f>
        <v>17.469999999999995</v>
      </c>
      <c r="T18" s="1"/>
      <c r="U18" s="10">
        <f>U11+4</f>
        <v>27.01</v>
      </c>
      <c r="V18" s="1">
        <f>V11+4</f>
        <v>6.84</v>
      </c>
      <c r="W18" s="1">
        <f>W11+4</f>
        <v>-12.43</v>
      </c>
      <c r="X18" s="1"/>
      <c r="Y18" s="10">
        <f>Y11+4</f>
        <v>27.01</v>
      </c>
      <c r="Z18" s="1">
        <f>Z11+4</f>
        <v>19.03</v>
      </c>
      <c r="AA18" s="1">
        <f>AA11+4</f>
        <v>-1.6799999999999997</v>
      </c>
      <c r="AC18" s="9"/>
    </row>
    <row r="19" spans="8:29" x14ac:dyDescent="0.25">
      <c r="H19" t="s">
        <v>12</v>
      </c>
      <c r="I19" s="10">
        <f>I12-4</f>
        <v>58.62</v>
      </c>
      <c r="J19" s="1">
        <f>J12-4</f>
        <v>48.87</v>
      </c>
      <c r="K19" s="1">
        <f>K12-4</f>
        <v>-19.82</v>
      </c>
      <c r="L19" s="1"/>
      <c r="M19" s="10">
        <f>M12-4</f>
        <v>14.11</v>
      </c>
      <c r="N19" s="1">
        <f>N12-4</f>
        <v>7.9399999999999995</v>
      </c>
      <c r="O19" s="1">
        <f>O12-4</f>
        <v>-13.400000000000002</v>
      </c>
      <c r="P19" s="1"/>
      <c r="Q19" s="10">
        <f>Q12-4</f>
        <v>14.11</v>
      </c>
      <c r="R19" s="1">
        <f>R12-4</f>
        <v>26.19</v>
      </c>
      <c r="S19" s="1">
        <f>S12-4</f>
        <v>6.7899999999999991</v>
      </c>
      <c r="T19" s="1"/>
      <c r="U19" s="10">
        <f>U12-4</f>
        <v>14.11</v>
      </c>
      <c r="V19" s="1">
        <f>V12-4</f>
        <v>-2.3200000000000003</v>
      </c>
      <c r="W19" s="1">
        <f>W12-4</f>
        <v>-24.17</v>
      </c>
      <c r="X19" s="1"/>
      <c r="Y19" s="10">
        <f>Y12-4</f>
        <v>14.11</v>
      </c>
      <c r="Z19" s="1">
        <f>Z12-4</f>
        <v>8.43</v>
      </c>
      <c r="AA19" s="1">
        <f>AA12-4</f>
        <v>-11.980000000000002</v>
      </c>
      <c r="AC19" s="9"/>
    </row>
    <row r="20" spans="8:29" x14ac:dyDescent="0.25">
      <c r="I20" s="10"/>
      <c r="J20" s="1"/>
      <c r="K20" s="1"/>
      <c r="L20" s="1"/>
      <c r="M20" s="10"/>
      <c r="N20" s="1"/>
      <c r="O20" s="1"/>
      <c r="P20" s="1"/>
      <c r="Q20" s="10"/>
      <c r="R20" s="1"/>
      <c r="S20" s="1"/>
      <c r="T20" s="1"/>
      <c r="U20" s="10"/>
      <c r="V20" s="1"/>
      <c r="W20" s="1"/>
      <c r="X20" s="1"/>
      <c r="Y20" s="10"/>
      <c r="Z20" s="1"/>
      <c r="AA20" s="1"/>
      <c r="AC20" s="9"/>
    </row>
    <row r="21" spans="8:29" x14ac:dyDescent="0.25">
      <c r="H21" t="s">
        <v>61</v>
      </c>
      <c r="I21" s="10">
        <f>MAX(I16,I18)</f>
        <v>73.0000188759076</v>
      </c>
      <c r="J21" s="1">
        <f>MAX(J16,J18)</f>
        <v>63.58</v>
      </c>
      <c r="K21" s="1">
        <f>MAX(K16,K18)</f>
        <v>-1.1802815335069869</v>
      </c>
      <c r="L21" s="1"/>
      <c r="M21" s="10">
        <f>MAX(M16,M18)</f>
        <v>27.01</v>
      </c>
      <c r="N21" s="1">
        <f>MAX(N16,N18)</f>
        <v>17.61</v>
      </c>
      <c r="O21" s="1">
        <f>MAX(O16,O18)</f>
        <v>-2.17</v>
      </c>
      <c r="P21" s="1"/>
      <c r="Q21" s="10">
        <f>MAX(Q16,Q18)</f>
        <v>27.01</v>
      </c>
      <c r="R21" s="1">
        <f>MAX(R16,R18)</f>
        <v>40.479999999999997</v>
      </c>
      <c r="S21" s="1">
        <f>MAX(S16,S18)</f>
        <v>17.469999999999995</v>
      </c>
      <c r="T21" s="1"/>
      <c r="U21" s="10">
        <f>MAX(U16,U18)</f>
        <v>27.01</v>
      </c>
      <c r="V21" s="1">
        <f>MAX(V16,V18)</f>
        <v>6.84</v>
      </c>
      <c r="W21" s="1">
        <f>MAX(W16,W18)</f>
        <v>-12.43</v>
      </c>
      <c r="X21" s="1"/>
      <c r="Y21" s="10">
        <f>MAX(Y16,Y18)</f>
        <v>27.01</v>
      </c>
      <c r="Z21" s="1">
        <f>MAX(Z16,Z18)</f>
        <v>19.03</v>
      </c>
      <c r="AA21" s="1">
        <f>MAX(AA16,AA18)</f>
        <v>-1.6799999999999997</v>
      </c>
      <c r="AC21" s="9"/>
    </row>
    <row r="22" spans="8:29" x14ac:dyDescent="0.25">
      <c r="H22" t="s">
        <v>62</v>
      </c>
      <c r="I22" s="10">
        <f>MIN(I17,I19)</f>
        <v>58.62</v>
      </c>
      <c r="J22" s="1">
        <f>MIN(J17,J19)</f>
        <v>48.598913287181006</v>
      </c>
      <c r="K22" s="1">
        <f>MIN(K17,K19)</f>
        <v>-19.959718466493015</v>
      </c>
      <c r="L22" s="1"/>
      <c r="M22" s="10">
        <f>MIN(M17,M19)</f>
        <v>14.11</v>
      </c>
      <c r="N22" s="1">
        <f>MIN(N17,N19)</f>
        <v>7.9399999999999995</v>
      </c>
      <c r="O22" s="1">
        <f>MIN(O17,O19)</f>
        <v>-13.400000000000002</v>
      </c>
      <c r="P22" s="1"/>
      <c r="Q22" s="10">
        <f>MIN(Q17,Q19)</f>
        <v>14.11</v>
      </c>
      <c r="R22" s="1">
        <f>MIN(R17,R19)</f>
        <v>25.377515209970653</v>
      </c>
      <c r="S22" s="1">
        <f>MIN(S17,S19)</f>
        <v>6.7899999999999991</v>
      </c>
      <c r="T22" s="1"/>
      <c r="U22" s="10">
        <f>MIN(U17,U19)</f>
        <v>14.11</v>
      </c>
      <c r="V22" s="1">
        <f>MIN(V17,V19)</f>
        <v>-2.3200000000000003</v>
      </c>
      <c r="W22" s="1">
        <f>MIN(W17,W19)</f>
        <v>-24.17</v>
      </c>
      <c r="X22" s="1"/>
      <c r="Y22" s="10">
        <f>MIN(Y17,Y19)</f>
        <v>14.11</v>
      </c>
      <c r="Z22" s="1">
        <f>MIN(Z17,Z19)</f>
        <v>8.43</v>
      </c>
      <c r="AA22" s="1">
        <f>MIN(AA17,AA19)</f>
        <v>-11.980000000000002</v>
      </c>
      <c r="AC22" s="9"/>
    </row>
    <row r="23" spans="8:29" x14ac:dyDescent="0.25">
      <c r="I23" s="10"/>
      <c r="J23" s="1"/>
      <c r="K23" s="1"/>
      <c r="L23" s="1"/>
      <c r="M23" s="10"/>
      <c r="N23" s="1"/>
      <c r="O23" s="1"/>
      <c r="P23" s="1"/>
      <c r="Q23" s="10"/>
      <c r="R23" s="1"/>
      <c r="S23" s="1"/>
      <c r="T23" s="1"/>
      <c r="U23" s="10"/>
      <c r="V23" s="1"/>
      <c r="W23" s="1"/>
      <c r="X23" s="1"/>
      <c r="Y23" s="10"/>
      <c r="Z23" s="1"/>
      <c r="AA23" s="1"/>
      <c r="AC23" s="9"/>
    </row>
    <row r="24" spans="8:29" x14ac:dyDescent="0.25">
      <c r="H24" s="4" t="s">
        <v>40</v>
      </c>
      <c r="I24" s="10">
        <f>'[1]Table for Report'!$C$60</f>
        <v>57.903941032674716</v>
      </c>
      <c r="J24" s="1">
        <f>'[1]Table for Report'!$C$77</f>
        <v>48.321569482444829</v>
      </c>
      <c r="K24" s="1">
        <f>J24-I24</f>
        <v>-9.5823715502298867</v>
      </c>
      <c r="L24" s="1"/>
      <c r="M24" s="10">
        <f>'[1]Table for Report'!$C$78</f>
        <v>17.709994774389749</v>
      </c>
      <c r="N24" s="1">
        <f>'[1]Table for Report'!$C$79</f>
        <v>11.193032671084586</v>
      </c>
      <c r="O24" s="1">
        <f>N24-M24</f>
        <v>-6.516962103305163</v>
      </c>
      <c r="P24" s="1"/>
      <c r="Q24" s="10">
        <f>'[1]Table for Report'!$C$78</f>
        <v>17.709994774389749</v>
      </c>
      <c r="R24" s="1">
        <f>'[1]Table for Report'!$C$80</f>
        <v>25.452863392149858</v>
      </c>
      <c r="S24" s="1">
        <f>R24-Q24</f>
        <v>7.7428686177601094</v>
      </c>
      <c r="T24" s="1"/>
      <c r="U24" s="10">
        <f>'[1]Table for Report'!$C$78</f>
        <v>17.709994774389749</v>
      </c>
      <c r="V24" s="1">
        <f>'[1]Table for Report'!$C$81</f>
        <v>1.6092574936680253</v>
      </c>
      <c r="W24" s="1">
        <f>V24-U24</f>
        <v>-16.100737280721724</v>
      </c>
      <c r="X24" s="1"/>
      <c r="Y24" s="10">
        <f>'[1]Table for Report'!$C$78</f>
        <v>17.709994774389749</v>
      </c>
      <c r="Z24" s="1">
        <f>'[1]Table for Report'!$C$82</f>
        <v>11.521523711784592</v>
      </c>
      <c r="AA24" s="1">
        <f>Z24-Y24</f>
        <v>-6.1884710626051564</v>
      </c>
      <c r="AC24" s="9"/>
    </row>
    <row r="25" spans="8:29" x14ac:dyDescent="0.25">
      <c r="I25" s="9"/>
      <c r="M25" s="9"/>
      <c r="Q25" s="9"/>
      <c r="U25" s="9"/>
      <c r="Y25" s="9"/>
      <c r="AC25" s="9"/>
    </row>
    <row r="26" spans="8:29" x14ac:dyDescent="0.25">
      <c r="H26" s="2" t="s">
        <v>23</v>
      </c>
      <c r="I26" s="11" t="str">
        <f>IF(I24&gt;=I22,IF(I24&lt;=I21,"YES","NO"),"NO")</f>
        <v>NO</v>
      </c>
      <c r="J26" s="2" t="str">
        <f>IF(J24&gt;=J22,IF(J24&lt;=J21,"YES","NO"),"NO")</f>
        <v>NO</v>
      </c>
      <c r="K26" s="2" t="str">
        <f>IF(K24&gt;=K22,IF(K24&lt;=K21,"YES","NO"),"NO")</f>
        <v>YES</v>
      </c>
      <c r="L26" s="2"/>
      <c r="M26" s="11" t="str">
        <f>IF(M24&gt;=M22,IF(M24&lt;=M21,"YES","NO"),"NO")</f>
        <v>YES</v>
      </c>
      <c r="N26" s="2" t="str">
        <f>IF(N24&gt;=N22,IF(N24&lt;=N21,"YES","NO"),"NO")</f>
        <v>YES</v>
      </c>
      <c r="O26" s="2" t="str">
        <f>IF(O24&gt;=O22,IF(O24&lt;=O21,"YES","NO"),"NO")</f>
        <v>YES</v>
      </c>
      <c r="P26" s="2"/>
      <c r="Q26" s="11" t="str">
        <f>IF(Q24&gt;=Q22,IF(Q24&lt;=Q21,"YES","NO"),"NO")</f>
        <v>YES</v>
      </c>
      <c r="R26" s="2" t="str">
        <f>IF(R24&gt;=R22,IF(R24&lt;=R21,"YES","NO"),"NO")</f>
        <v>YES</v>
      </c>
      <c r="S26" s="2" t="str">
        <f>IF(S24&gt;=S22,IF(S24&lt;=S21,"YES","NO"),"NO")</f>
        <v>YES</v>
      </c>
      <c r="T26" s="2"/>
      <c r="U26" s="11" t="str">
        <f>IF(U24&gt;=U22,IF(U24&lt;=U21,"YES","NO"),"NO")</f>
        <v>YES</v>
      </c>
      <c r="V26" s="2" t="str">
        <f>IF(V24&gt;=V22,IF(V24&lt;=V21,"YES","NO"),"NO")</f>
        <v>YES</v>
      </c>
      <c r="W26" s="2" t="str">
        <f>IF(W24&gt;=W22,IF(W24&lt;=W21,"YES","NO"),"NO")</f>
        <v>YES</v>
      </c>
      <c r="X26" s="2"/>
      <c r="Y26" s="11" t="str">
        <f>IF(Y24&gt;=Y22,IF(Y24&lt;=Y21,"YES","NO"),"NO")</f>
        <v>YES</v>
      </c>
      <c r="Z26" s="2" t="str">
        <f>IF(Z24&gt;=Z22,IF(Z24&lt;=Z21,"YES","NO"),"NO")</f>
        <v>YES</v>
      </c>
      <c r="AA26" s="2" t="str">
        <f>IF(AA24&gt;=AA22,IF(AA24&lt;=AA21,"YES","NO"),"NO")</f>
        <v>YES</v>
      </c>
      <c r="AC26" s="9"/>
    </row>
    <row r="27" spans="8:29" ht="15.75" thickBot="1" x14ac:dyDescent="0.3">
      <c r="H27" s="7"/>
      <c r="I27" s="8"/>
      <c r="J27" s="6"/>
      <c r="K27" s="6"/>
      <c r="L27" s="6"/>
      <c r="M27" s="8"/>
      <c r="N27" s="6"/>
      <c r="O27" s="6"/>
      <c r="P27" s="6"/>
      <c r="Q27" s="8"/>
      <c r="R27" s="6"/>
      <c r="S27" s="6"/>
      <c r="T27" s="6"/>
      <c r="U27" s="8"/>
      <c r="V27" s="6"/>
      <c r="W27" s="6"/>
      <c r="X27" s="6"/>
      <c r="Y27" s="8"/>
      <c r="Z27" s="6"/>
      <c r="AA27" s="6"/>
      <c r="AB27" s="6"/>
      <c r="AC27" s="9"/>
    </row>
  </sheetData>
  <pageMargins left="0.7" right="0.7" top="0.75" bottom="0.75" header="0.3" footer="0.3"/>
  <pageSetup scale="7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ColoradoSprings-Heating</vt:lpstr>
      <vt:lpstr>LasVegas-Cooling</vt:lpstr>
      <vt:lpstr>Tier 2-ColoradoSprings-Cooling</vt:lpstr>
      <vt:lpstr>ReportTable-ColoSprHeat-Tier1</vt:lpstr>
      <vt:lpstr>ReportTable-ColoSprHeat-Tier2 </vt:lpstr>
      <vt:lpstr>ReportTableLasVegasCool-Tier1</vt:lpstr>
      <vt:lpstr>ReportTable-ColoSprCool-Tier2</vt:lpstr>
      <vt:lpstr>'ReportTable-ColoSprCool-Tier2'!Print_Area</vt:lpstr>
      <vt:lpstr>'ReportTable-ColoSprHeat-Tier1'!Print_Area</vt:lpstr>
      <vt:lpstr>'ReportTable-ColoSprHeat-Tier2 '!Print_Area</vt:lpstr>
      <vt:lpstr>'ReportTableLasVegasCool-Tier1'!Print_Area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rhenninger</dc:creator>
  <cp:lastModifiedBy>Jason</cp:lastModifiedBy>
  <cp:lastPrinted>2011-04-12T20:47:15Z</cp:lastPrinted>
  <dcterms:created xsi:type="dcterms:W3CDTF">2011-01-18T19:55:08Z</dcterms:created>
  <dcterms:modified xsi:type="dcterms:W3CDTF">2015-02-26T02:53:13Z</dcterms:modified>
</cp:coreProperties>
</file>