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560" yWindow="990" windowWidth="10140" windowHeight="5565"/>
  </bookViews>
  <sheets>
    <sheet name="Chart" sheetId="4" r:id="rId1"/>
    <sheet name="EPlus Results" sheetId="1" r:id="rId2"/>
    <sheet name="Furnace BESTEST" sheetId="2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<sst xmlns="http://schemas.openxmlformats.org/spreadsheetml/2006/main" count="27" uniqueCount="24">
  <si>
    <t>Hour of Year</t>
  </si>
  <si>
    <t>Date/Time</t>
  </si>
  <si>
    <t>Hour</t>
  </si>
  <si>
    <t>T_out_air</t>
  </si>
  <si>
    <t xml:space="preserve">Sinusoidal change in outdoor temperature </t>
  </si>
  <si>
    <t>Data taken from User's Manual</t>
  </si>
  <si>
    <t xml:space="preserve"> </t>
  </si>
  <si>
    <t>Load Delivered</t>
  </si>
  <si>
    <t>a</t>
  </si>
  <si>
    <t>b</t>
  </si>
  <si>
    <t>c</t>
  </si>
  <si>
    <t>d</t>
  </si>
  <si>
    <t>PLR</t>
  </si>
  <si>
    <t>HIR</t>
  </si>
  <si>
    <t>Sinusoid change in outdoor temperature, mean=0C, swing=20C</t>
  </si>
  <si>
    <t>Delta</t>
  </si>
  <si>
    <t>EnergyPlus Outdoor Temperature (C)</t>
  </si>
  <si>
    <t>EnergyPlus Heating Coil Output (W)</t>
  </si>
  <si>
    <t>EnergyPlus Furnace Input (W)</t>
  </si>
  <si>
    <t>EnergyPlus Results for Standard 140-2007 HVAC - Furnace Analytical Test HE140</t>
  </si>
  <si>
    <t>Standard 140-2007 HVAC -Furnace Results</t>
  </si>
  <si>
    <t>Standard 140-2007 Outdoor Temperature (C)</t>
  </si>
  <si>
    <t>Standard 140-2007 Heating Coil Output (W)</t>
  </si>
  <si>
    <t>Standard 140-2007 Furnace Input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</si>
</sst>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E+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0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HE14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HE140"/>
    </sheetNames>
    <sheetDataSet>
      <sheetData sheetId="0">
        <row r="1">
          <cell r="K1" t="str">
            <v>Environment:Site Diffuse Solar Radiation Rate per Area [W/m2](Hourly:OUTVARSCHED)</v>
          </cell>
          <cell r="L1" t="str">
            <v>Environment:Site Direct Solar Radiation Rate per Area [W/m2](Hourly:OUTVARSCHED)</v>
          </cell>
          <cell r="M1" t="str">
            <v>ZONE ONE:Zone Mean Air Temperature [C](Hourly:OUTVARSCHED)</v>
          </cell>
          <cell r="N1" t="str">
            <v>ZONE ONE:Zone Air System Sensible Heating Energy [J](Hourly:OUTVARSCHED)</v>
          </cell>
          <cell r="AA1" t="str">
            <v>GAS FURNACE 1 SUPPLY FAN:Fan Electric Power [W](Hourly:OUTVARSCHED)</v>
          </cell>
          <cell r="AJ1" t="str">
            <v>GAS FURNACE 1 SUPPLY FAN:Fan Runtime Fraction [](Hourly:OUTVARSCHED)</v>
          </cell>
        </row>
        <row r="2">
          <cell r="A2" t="str">
            <v xml:space="preserve"> 01/01  01:00:00</v>
          </cell>
          <cell r="B2">
            <v>3.25</v>
          </cell>
          <cell r="K2">
            <v>0</v>
          </cell>
          <cell r="L2">
            <v>0</v>
          </cell>
          <cell r="M2">
            <v>20.000000000000099</v>
          </cell>
          <cell r="N2">
            <v>12060559.7835798</v>
          </cell>
          <cell r="AA2">
            <v>0</v>
          </cell>
          <cell r="AG2">
            <v>3350.1554954386502</v>
          </cell>
          <cell r="AI2">
            <v>4106.2498472482703</v>
          </cell>
          <cell r="AJ2">
            <v>0.33501554954386498</v>
          </cell>
        </row>
        <row r="3">
          <cell r="A3" t="str">
            <v xml:space="preserve"> 01/01  02:00:00</v>
          </cell>
          <cell r="B3">
            <v>8.1999999999999993</v>
          </cell>
          <cell r="K3">
            <v>0</v>
          </cell>
          <cell r="L3">
            <v>0</v>
          </cell>
          <cell r="M3">
            <v>20.000000000000099</v>
          </cell>
          <cell r="N3">
            <v>8496516.7581655607</v>
          </cell>
          <cell r="AA3">
            <v>0</v>
          </cell>
          <cell r="AG3">
            <v>2360.1435439347101</v>
          </cell>
          <cell r="AI3">
            <v>2882.7958032305</v>
          </cell>
          <cell r="AJ3">
            <v>0.23601435439347099</v>
          </cell>
        </row>
        <row r="4">
          <cell r="A4" t="str">
            <v xml:space="preserve"> 01/01  03:00:00</v>
          </cell>
          <cell r="B4">
            <v>12.5625</v>
          </cell>
          <cell r="K4">
            <v>0</v>
          </cell>
          <cell r="L4">
            <v>0</v>
          </cell>
          <cell r="M4">
            <v>20</v>
          </cell>
          <cell r="N4">
            <v>5355441.8046694798</v>
          </cell>
          <cell r="AA4">
            <v>0</v>
          </cell>
          <cell r="AG4">
            <v>1487.62272351922</v>
          </cell>
          <cell r="AI4">
            <v>1819.4194482891701</v>
          </cell>
          <cell r="AJ4">
            <v>0.14876227235192199</v>
          </cell>
        </row>
        <row r="5">
          <cell r="A5" t="str">
            <v xml:space="preserve"> 01/01  04:00:00</v>
          </cell>
          <cell r="B5">
            <v>16.100000000000001</v>
          </cell>
          <cell r="K5">
            <v>0</v>
          </cell>
          <cell r="L5">
            <v>0</v>
          </cell>
          <cell r="M5">
            <v>20</v>
          </cell>
          <cell r="N5">
            <v>2808345.5599311702</v>
          </cell>
          <cell r="AA5">
            <v>0</v>
          </cell>
          <cell r="AG5">
            <v>780.09598886973197</v>
          </cell>
          <cell r="AI5">
            <v>958.84207103578603</v>
          </cell>
          <cell r="AJ5">
            <v>7.8009598886973106E-2</v>
          </cell>
        </row>
        <row r="6">
          <cell r="A6" t="str">
            <v xml:space="preserve"> 01/01  05:00:00</v>
          </cell>
          <cell r="B6">
            <v>18.55</v>
          </cell>
          <cell r="K6">
            <v>0</v>
          </cell>
          <cell r="L6">
            <v>0</v>
          </cell>
          <cell r="M6">
            <v>20</v>
          </cell>
          <cell r="N6">
            <v>1044217.57302976</v>
          </cell>
          <cell r="AA6">
            <v>0</v>
          </cell>
          <cell r="AG6">
            <v>290.060436952749</v>
          </cell>
          <cell r="AI6">
            <v>358.64369977261498</v>
          </cell>
          <cell r="AJ6">
            <v>2.9006043695274802E-2</v>
          </cell>
        </row>
        <row r="7">
          <cell r="A7" t="str">
            <v xml:space="preserve"> 01/01  06:00:00</v>
          </cell>
          <cell r="B7">
            <v>19.737500000000001</v>
          </cell>
          <cell r="K7">
            <v>0</v>
          </cell>
          <cell r="L7">
            <v>0</v>
          </cell>
          <cell r="M7">
            <v>19.999974140870101</v>
          </cell>
          <cell r="N7">
            <v>189360.96817750399</v>
          </cell>
          <cell r="AA7">
            <v>0</v>
          </cell>
          <cell r="AG7">
            <v>52.600268938195299</v>
          </cell>
          <cell r="AI7">
            <v>65.295159355745596</v>
          </cell>
          <cell r="AJ7">
            <v>5.2600268938195202E-3</v>
          </cell>
        </row>
        <row r="8">
          <cell r="A8" t="str">
            <v xml:space="preserve"> 01/01  07:00:00</v>
          </cell>
          <cell r="B8">
            <v>19.5625</v>
          </cell>
          <cell r="K8">
            <v>0</v>
          </cell>
          <cell r="L8">
            <v>0</v>
          </cell>
          <cell r="M8">
            <v>19.999999970159699</v>
          </cell>
          <cell r="N8">
            <v>314629.91193450999</v>
          </cell>
          <cell r="AA8">
            <v>0</v>
          </cell>
          <cell r="AG8">
            <v>87.397236313863303</v>
          </cell>
          <cell r="AI8">
            <v>108.447652347401</v>
          </cell>
          <cell r="AJ8">
            <v>8.73972363138633E-3</v>
          </cell>
        </row>
        <row r="9">
          <cell r="A9" t="str">
            <v xml:space="preserve"> 01/01  08:00:00</v>
          </cell>
          <cell r="B9">
            <v>18.05</v>
          </cell>
          <cell r="K9">
            <v>0</v>
          </cell>
          <cell r="L9">
            <v>0</v>
          </cell>
          <cell r="M9">
            <v>20</v>
          </cell>
          <cell r="N9">
            <v>1403792.43870711</v>
          </cell>
          <cell r="AA9">
            <v>0</v>
          </cell>
          <cell r="AG9">
            <v>389.94234408533202</v>
          </cell>
          <cell r="AI9">
            <v>481.534733693286</v>
          </cell>
          <cell r="AJ9">
            <v>3.8994234408533203E-2</v>
          </cell>
        </row>
        <row r="10">
          <cell r="A10" t="str">
            <v xml:space="preserve"> 01/01  09:00:00</v>
          </cell>
          <cell r="B10">
            <v>15.3</v>
          </cell>
          <cell r="K10">
            <v>0</v>
          </cell>
          <cell r="L10">
            <v>0</v>
          </cell>
          <cell r="M10">
            <v>20</v>
          </cell>
          <cell r="N10">
            <v>3383664.9916474</v>
          </cell>
          <cell r="AA10">
            <v>0</v>
          </cell>
          <cell r="AG10">
            <v>939.906942124333</v>
          </cell>
          <cell r="AI10">
            <v>1153.6069386832801</v>
          </cell>
          <cell r="AJ10">
            <v>9.3990694212433196E-2</v>
          </cell>
        </row>
        <row r="11">
          <cell r="A11" t="str">
            <v xml:space="preserve"> 01/01  10:00:00</v>
          </cell>
          <cell r="B11">
            <v>11.5375</v>
          </cell>
          <cell r="K11">
            <v>0</v>
          </cell>
          <cell r="L11">
            <v>0</v>
          </cell>
          <cell r="M11">
            <v>20.000000000000099</v>
          </cell>
          <cell r="N11">
            <v>6092569.5332080098</v>
          </cell>
          <cell r="AA11">
            <v>0</v>
          </cell>
          <cell r="AG11">
            <v>1692.3804258909599</v>
          </cell>
          <cell r="AI11">
            <v>2068.2894133138302</v>
          </cell>
          <cell r="AJ11">
            <v>0.169238042589096</v>
          </cell>
        </row>
        <row r="12">
          <cell r="A12" t="str">
            <v xml:space="preserve"> 01/01  11:00:00</v>
          </cell>
          <cell r="B12">
            <v>7</v>
          </cell>
          <cell r="K12">
            <v>0</v>
          </cell>
          <cell r="L12">
            <v>0</v>
          </cell>
          <cell r="M12">
            <v>20.000000000000099</v>
          </cell>
          <cell r="N12">
            <v>9359495.5817085691</v>
          </cell>
          <cell r="AA12">
            <v>0</v>
          </cell>
          <cell r="AG12">
            <v>2599.8598838077501</v>
          </cell>
          <cell r="AI12">
            <v>3176.8908494193201</v>
          </cell>
          <cell r="AJ12">
            <v>0.25998598838077502</v>
          </cell>
        </row>
        <row r="13">
          <cell r="A13" t="str">
            <v xml:space="preserve"> 01/01  12:00:00</v>
          </cell>
          <cell r="B13">
            <v>1.95</v>
          </cell>
          <cell r="K13">
            <v>0</v>
          </cell>
          <cell r="L13">
            <v>0</v>
          </cell>
          <cell r="M13">
            <v>20.000000000000099</v>
          </cell>
          <cell r="N13">
            <v>12995453.6535364</v>
          </cell>
          <cell r="AA13">
            <v>0</v>
          </cell>
          <cell r="AG13">
            <v>3609.8482370932002</v>
          </cell>
          <cell r="AI13">
            <v>4431.4390416691003</v>
          </cell>
          <cell r="AJ13">
            <v>0.360984823709321</v>
          </cell>
        </row>
        <row r="14">
          <cell r="A14" t="str">
            <v xml:space="preserve"> 01/01  13:00:00</v>
          </cell>
          <cell r="B14">
            <v>-3.25</v>
          </cell>
          <cell r="K14">
            <v>0</v>
          </cell>
          <cell r="L14">
            <v>0</v>
          </cell>
          <cell r="M14">
            <v>20.000000000000099</v>
          </cell>
          <cell r="N14">
            <v>16739454.2597501</v>
          </cell>
          <cell r="AA14">
            <v>0</v>
          </cell>
          <cell r="AG14">
            <v>4649.8484054860201</v>
          </cell>
          <cell r="AI14">
            <v>5753.9496273296099</v>
          </cell>
          <cell r="AJ14">
            <v>0.46498484054860201</v>
          </cell>
        </row>
        <row r="15">
          <cell r="A15" t="str">
            <v xml:space="preserve"> 01/01  14:00:00</v>
          </cell>
          <cell r="B15">
            <v>-8.1999999999999993</v>
          </cell>
          <cell r="K15">
            <v>0</v>
          </cell>
          <cell r="L15">
            <v>0</v>
          </cell>
          <cell r="M15">
            <v>20.000000000000199</v>
          </cell>
          <cell r="N15">
            <v>20303497.349315401</v>
          </cell>
          <cell r="AA15">
            <v>0</v>
          </cell>
          <cell r="AG15">
            <v>5639.8603748097903</v>
          </cell>
          <cell r="AI15">
            <v>7040.2016768096801</v>
          </cell>
          <cell r="AJ15">
            <v>0.56423537609780305</v>
          </cell>
        </row>
        <row r="16">
          <cell r="A16" t="str">
            <v xml:space="preserve"> 01/01  15:00:00</v>
          </cell>
          <cell r="B16">
            <v>-12.5625</v>
          </cell>
          <cell r="K16">
            <v>0</v>
          </cell>
          <cell r="L16">
            <v>0</v>
          </cell>
          <cell r="M16">
            <v>20.000000000000099</v>
          </cell>
          <cell r="N16">
            <v>23444572.300553501</v>
          </cell>
          <cell r="AA16">
            <v>0</v>
          </cell>
          <cell r="AG16">
            <v>6512.3811945982798</v>
          </cell>
          <cell r="AI16">
            <v>8186.9556095809603</v>
          </cell>
          <cell r="AJ16">
            <v>0.65495644876647696</v>
          </cell>
        </row>
        <row r="17">
          <cell r="A17" t="str">
            <v xml:space="preserve"> 01/01  16:00:00</v>
          </cell>
          <cell r="B17">
            <v>-16.100000000000001</v>
          </cell>
          <cell r="K17">
            <v>0</v>
          </cell>
          <cell r="L17">
            <v>0</v>
          </cell>
          <cell r="M17">
            <v>20.000000000000199</v>
          </cell>
          <cell r="N17">
            <v>25991668.471006401</v>
          </cell>
          <cell r="AA17">
            <v>0</v>
          </cell>
          <cell r="AG17">
            <v>7219.9079086128004</v>
          </cell>
          <cell r="AI17">
            <v>9115.7583462257498</v>
          </cell>
          <cell r="AJ17">
            <v>0.72926066769805997</v>
          </cell>
        </row>
        <row r="18">
          <cell r="A18" t="str">
            <v xml:space="preserve"> 01/01  17:00:00</v>
          </cell>
          <cell r="B18">
            <v>-18.55</v>
          </cell>
          <cell r="K18">
            <v>0</v>
          </cell>
          <cell r="L18">
            <v>0</v>
          </cell>
          <cell r="M18">
            <v>20.000000000000099</v>
          </cell>
          <cell r="N18">
            <v>27755796.3309597</v>
          </cell>
          <cell r="AA18">
            <v>0</v>
          </cell>
          <cell r="AG18">
            <v>7709.9434252666397</v>
          </cell>
          <cell r="AI18">
            <v>9752.5128443991307</v>
          </cell>
          <cell r="AJ18">
            <v>0.78020102755192999</v>
          </cell>
        </row>
        <row r="19">
          <cell r="A19" t="str">
            <v xml:space="preserve"> 01/01  18:00:00</v>
          </cell>
          <cell r="B19">
            <v>-19.737500000000001</v>
          </cell>
          <cell r="K19">
            <v>0</v>
          </cell>
          <cell r="L19">
            <v>0</v>
          </cell>
          <cell r="M19">
            <v>20.000000000000199</v>
          </cell>
          <cell r="N19">
            <v>28610532.536772098</v>
          </cell>
          <cell r="AA19">
            <v>0</v>
          </cell>
          <cell r="AG19">
            <v>7947.3701491031197</v>
          </cell>
          <cell r="AI19">
            <v>10057.6399456297</v>
          </cell>
          <cell r="AJ19">
            <v>0.80461119565037698</v>
          </cell>
        </row>
        <row r="20">
          <cell r="A20" t="str">
            <v xml:space="preserve"> 01/01  19:00:00</v>
          </cell>
          <cell r="B20">
            <v>-19.5625</v>
          </cell>
          <cell r="K20">
            <v>0</v>
          </cell>
          <cell r="L20">
            <v>0</v>
          </cell>
          <cell r="M20">
            <v>20.000000000000099</v>
          </cell>
          <cell r="N20">
            <v>28485484.492954999</v>
          </cell>
          <cell r="AA20">
            <v>0</v>
          </cell>
          <cell r="AG20">
            <v>7912.6345813763901</v>
          </cell>
          <cell r="AI20">
            <v>10013.213535336799</v>
          </cell>
          <cell r="AJ20">
            <v>0.80105708282694599</v>
          </cell>
        </row>
        <row r="21">
          <cell r="A21" t="str">
            <v xml:space="preserve"> 01/01  20:00:00</v>
          </cell>
          <cell r="B21">
            <v>-18.05</v>
          </cell>
          <cell r="K21">
            <v>0</v>
          </cell>
          <cell r="L21">
            <v>0</v>
          </cell>
          <cell r="M21">
            <v>20.000000000000099</v>
          </cell>
          <cell r="N21">
            <v>27396221.334933899</v>
          </cell>
          <cell r="AA21">
            <v>0</v>
          </cell>
          <cell r="AG21">
            <v>7610.06148192613</v>
          </cell>
          <cell r="AI21">
            <v>9623.49367049998</v>
          </cell>
          <cell r="AJ21">
            <v>0.76987949363999797</v>
          </cell>
        </row>
        <row r="22">
          <cell r="A22" t="str">
            <v xml:space="preserve"> 01/01  21:00:00</v>
          </cell>
          <cell r="B22">
            <v>-15.3</v>
          </cell>
          <cell r="K22">
            <v>0</v>
          </cell>
          <cell r="L22">
            <v>0</v>
          </cell>
          <cell r="M22">
            <v>20.000000000000199</v>
          </cell>
          <cell r="N22">
            <v>25416348.714975499</v>
          </cell>
          <cell r="AA22">
            <v>0</v>
          </cell>
          <cell r="AG22">
            <v>7060.0968652708798</v>
          </cell>
          <cell r="AI22">
            <v>8906.6831921498997</v>
          </cell>
          <cell r="AJ22">
            <v>0.71253465537199201</v>
          </cell>
        </row>
        <row r="23">
          <cell r="A23" t="str">
            <v xml:space="preserve"> 01/01  22:00:00</v>
          </cell>
          <cell r="B23">
            <v>-11.5375</v>
          </cell>
          <cell r="K23">
            <v>0</v>
          </cell>
          <cell r="L23">
            <v>0</v>
          </cell>
          <cell r="M23">
            <v>20.000000000000199</v>
          </cell>
          <cell r="N23">
            <v>22707444.196392398</v>
          </cell>
          <cell r="AA23">
            <v>0</v>
          </cell>
          <cell r="AG23">
            <v>6307.6233878867197</v>
          </cell>
          <cell r="AI23">
            <v>7917.4343797722304</v>
          </cell>
          <cell r="AJ23">
            <v>0.63339475038177795</v>
          </cell>
        </row>
        <row r="24">
          <cell r="A24" t="str">
            <v xml:space="preserve"> 01/01  23:00:00</v>
          </cell>
          <cell r="B24">
            <v>-7</v>
          </cell>
          <cell r="K24">
            <v>0</v>
          </cell>
          <cell r="L24">
            <v>0</v>
          </cell>
          <cell r="M24">
            <v>20.000000000000099</v>
          </cell>
          <cell r="N24">
            <v>19440518.234894499</v>
          </cell>
          <cell r="AA24">
            <v>0</v>
          </cell>
          <cell r="AG24">
            <v>5400.1439541373202</v>
          </cell>
          <cell r="AI24">
            <v>6726.7221675934898</v>
          </cell>
          <cell r="AJ24">
            <v>0.54001439541373197</v>
          </cell>
        </row>
        <row r="25">
          <cell r="A25" t="str">
            <v xml:space="preserve"> 01/01  24:00:00</v>
          </cell>
          <cell r="B25">
            <v>-1.95</v>
          </cell>
          <cell r="K25">
            <v>0</v>
          </cell>
          <cell r="L25">
            <v>0</v>
          </cell>
          <cell r="M25">
            <v>20.000000000000099</v>
          </cell>
          <cell r="N25">
            <v>15804560.2810088</v>
          </cell>
          <cell r="AA25">
            <v>0</v>
          </cell>
          <cell r="AG25">
            <v>4390.1556336134799</v>
          </cell>
          <cell r="AI25">
            <v>5420.6924054082001</v>
          </cell>
          <cell r="AJ25">
            <v>0.439015563361348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pane ySplit="5265" topLeftCell="A25"/>
      <selection activeCell="C8" sqref="C8"/>
      <selection pane="bottomLeft" activeCell="A30" sqref="A30"/>
    </sheetView>
  </sheetViews>
  <sheetFormatPr defaultRowHeight="12.75" x14ac:dyDescent="0.2"/>
  <cols>
    <col min="2" max="2" width="6.42578125" customWidth="1"/>
    <col min="3" max="3" width="10.42578125" customWidth="1"/>
    <col min="10" max="10" width="9.85546875" customWidth="1"/>
    <col min="11" max="11" width="9.140625" style="3"/>
    <col min="12" max="12" width="10.7109375" style="4" customWidth="1"/>
    <col min="13" max="13" width="4.140625" customWidth="1"/>
    <col min="14" max="14" width="9.5703125" bestFit="1" customWidth="1"/>
    <col min="15" max="15" width="10.140625" customWidth="1"/>
  </cols>
  <sheetData>
    <row r="1" spans="1:15" x14ac:dyDescent="0.2">
      <c r="A1" s="1" t="s">
        <v>19</v>
      </c>
      <c r="B1" s="1"/>
    </row>
    <row r="2" spans="1:15" x14ac:dyDescent="0.2">
      <c r="A2" t="s">
        <v>14</v>
      </c>
    </row>
    <row r="3" spans="1:15" x14ac:dyDescent="0.2">
      <c r="A3" t="s">
        <v>6</v>
      </c>
    </row>
    <row r="6" spans="1:15" s="5" customFormat="1" ht="140.25" x14ac:dyDescent="0.2">
      <c r="A6" s="5" t="s">
        <v>1</v>
      </c>
      <c r="B6" s="5" t="s">
        <v>0</v>
      </c>
      <c r="C6" s="5" t="s">
        <v>16</v>
      </c>
      <c r="D6" s="5" t="str">
        <f>[1]CaseHE140!$K1</f>
        <v>Environment:Site Diffuse Solar Radiation Rate per Area [W/m2](Hourly:OUTVARSCHED)</v>
      </c>
      <c r="E6" s="5" t="str">
        <f>[1]CaseHE140!$L1</f>
        <v>Environment:Site Direct Solar Radiation Rate per Area [W/m2](Hourly:OUTVARSCHED)</v>
      </c>
      <c r="F6" s="5" t="str">
        <f>[1]CaseHE140!$M1</f>
        <v>ZONE ONE:Zone Mean Air Temperature [C](Hourly:OUTVARSCHED)</v>
      </c>
      <c r="G6" s="5" t="str">
        <f>[1]CaseHE140!$N1</f>
        <v>ZONE ONE:Zone Air System Sensible Heating Energy [J](Hourly:OUTVARSCHED)</v>
      </c>
      <c r="H6" s="5" t="str">
        <f>[1]CaseHE140!$AA1</f>
        <v>GAS FURNACE 1 SUPPLY FAN:Fan Electric Power [W](Hourly:OUTVARSCHED)</v>
      </c>
      <c r="I6" s="5" t="s">
        <v>17</v>
      </c>
      <c r="J6" s="5" t="s">
        <v>18</v>
      </c>
      <c r="K6" s="6" t="str">
        <f>[1]CaseHE140!$AJ1</f>
        <v>GAS FURNACE 1 SUPPLY FAN:Fan Runtime Fraction [](Hourly:OUTVARSCHED)</v>
      </c>
      <c r="L6" s="7"/>
    </row>
    <row r="7" spans="1:15" x14ac:dyDescent="0.2">
      <c r="A7" t="str">
        <f>[1]CaseHE140!$A2</f>
        <v xml:space="preserve"> 01/01  01:00:00</v>
      </c>
      <c r="B7">
        <v>1</v>
      </c>
      <c r="C7" s="5">
        <f>[1]CaseHE140!$B2</f>
        <v>3.25</v>
      </c>
      <c r="D7" s="5">
        <f>[1]CaseHE140!$K2</f>
        <v>0</v>
      </c>
      <c r="E7" s="5">
        <f>[1]CaseHE140!$L2</f>
        <v>0</v>
      </c>
      <c r="F7" s="5">
        <f>[1]CaseHE140!$M2</f>
        <v>20.000000000000099</v>
      </c>
      <c r="G7" s="5">
        <f>[1]CaseHE140!$N2</f>
        <v>12060559.7835798</v>
      </c>
      <c r="H7" s="5">
        <f>[1]CaseHE140!$AA2</f>
        <v>0</v>
      </c>
      <c r="I7" s="5">
        <f>[1]CaseHE140!$AG2</f>
        <v>3350.1554954386502</v>
      </c>
      <c r="J7" s="5">
        <f>[1]CaseHE140!$AI2</f>
        <v>4106.2498472482703</v>
      </c>
      <c r="K7" s="6">
        <f>[1]CaseHE140!$AJ2</f>
        <v>0.33501554954386498</v>
      </c>
      <c r="N7" s="2"/>
      <c r="O7" s="2"/>
    </row>
    <row r="8" spans="1:15" x14ac:dyDescent="0.2">
      <c r="A8" t="str">
        <f>[1]CaseHE140!$A3</f>
        <v xml:space="preserve"> 01/01  02:00:00</v>
      </c>
      <c r="B8">
        <f t="shared" ref="B8:B30" si="0">B7+1</f>
        <v>2</v>
      </c>
      <c r="C8" s="5">
        <f>[1]CaseHE140!$B3</f>
        <v>8.1999999999999993</v>
      </c>
      <c r="D8" s="5">
        <f>[1]CaseHE140!$K3</f>
        <v>0</v>
      </c>
      <c r="E8" s="5">
        <f>[1]CaseHE140!$L3</f>
        <v>0</v>
      </c>
      <c r="F8" s="5">
        <f>[1]CaseHE140!$M3</f>
        <v>20.000000000000099</v>
      </c>
      <c r="G8" s="5">
        <f>[1]CaseHE140!$N3</f>
        <v>8496516.7581655607</v>
      </c>
      <c r="H8" s="5">
        <f>[1]CaseHE140!$AA3</f>
        <v>0</v>
      </c>
      <c r="I8" s="5">
        <f>[1]CaseHE140!$AG3</f>
        <v>2360.1435439347101</v>
      </c>
      <c r="J8" s="5">
        <f>[1]CaseHE140!$AI3</f>
        <v>2882.7958032305</v>
      </c>
      <c r="K8" s="6">
        <f>[1]CaseHE140!$AJ3</f>
        <v>0.23601435439347099</v>
      </c>
      <c r="N8" s="2"/>
      <c r="O8" s="2"/>
    </row>
    <row r="9" spans="1:15" x14ac:dyDescent="0.2">
      <c r="A9" t="str">
        <f>[1]CaseHE140!$A4</f>
        <v xml:space="preserve"> 01/01  03:00:00</v>
      </c>
      <c r="B9">
        <f t="shared" si="0"/>
        <v>3</v>
      </c>
      <c r="C9" s="5">
        <f>[1]CaseHE140!$B4</f>
        <v>12.5625</v>
      </c>
      <c r="D9" s="5">
        <f>[1]CaseHE140!$K4</f>
        <v>0</v>
      </c>
      <c r="E9" s="5">
        <f>[1]CaseHE140!$L4</f>
        <v>0</v>
      </c>
      <c r="F9" s="5">
        <f>[1]CaseHE140!$M4</f>
        <v>20</v>
      </c>
      <c r="G9" s="5">
        <f>[1]CaseHE140!$N4</f>
        <v>5355441.8046694798</v>
      </c>
      <c r="H9" s="5">
        <f>[1]CaseHE140!$AA4</f>
        <v>0</v>
      </c>
      <c r="I9" s="5">
        <f>[1]CaseHE140!$AG4</f>
        <v>1487.62272351922</v>
      </c>
      <c r="J9" s="5">
        <f>[1]CaseHE140!$AI4</f>
        <v>1819.4194482891701</v>
      </c>
      <c r="K9" s="6">
        <f>[1]CaseHE140!$AJ4</f>
        <v>0.14876227235192199</v>
      </c>
      <c r="N9" s="2"/>
      <c r="O9" s="2"/>
    </row>
    <row r="10" spans="1:15" x14ac:dyDescent="0.2">
      <c r="A10" t="str">
        <f>[1]CaseHE140!$A5</f>
        <v xml:space="preserve"> 01/01  04:00:00</v>
      </c>
      <c r="B10">
        <f t="shared" si="0"/>
        <v>4</v>
      </c>
      <c r="C10" s="5">
        <f>[1]CaseHE140!$B5</f>
        <v>16.100000000000001</v>
      </c>
      <c r="D10" s="5">
        <f>[1]CaseHE140!$K5</f>
        <v>0</v>
      </c>
      <c r="E10" s="5">
        <f>[1]CaseHE140!$L5</f>
        <v>0</v>
      </c>
      <c r="F10" s="5">
        <f>[1]CaseHE140!$M5</f>
        <v>20</v>
      </c>
      <c r="G10" s="5">
        <f>[1]CaseHE140!$N5</f>
        <v>2808345.5599311702</v>
      </c>
      <c r="H10" s="5">
        <f>[1]CaseHE140!$AA5</f>
        <v>0</v>
      </c>
      <c r="I10" s="5">
        <f>[1]CaseHE140!$AG5</f>
        <v>780.09598886973197</v>
      </c>
      <c r="J10" s="5">
        <f>[1]CaseHE140!$AI5</f>
        <v>958.84207103578603</v>
      </c>
      <c r="K10" s="6">
        <f>[1]CaseHE140!$AJ5</f>
        <v>7.8009598886973106E-2</v>
      </c>
      <c r="N10" s="2"/>
      <c r="O10" s="2"/>
    </row>
    <row r="11" spans="1:15" x14ac:dyDescent="0.2">
      <c r="A11" t="str">
        <f>[1]CaseHE140!$A6</f>
        <v xml:space="preserve"> 01/01  05:00:00</v>
      </c>
      <c r="B11">
        <f t="shared" si="0"/>
        <v>5</v>
      </c>
      <c r="C11" s="5">
        <f>[1]CaseHE140!$B6</f>
        <v>18.55</v>
      </c>
      <c r="D11" s="5">
        <f>[1]CaseHE140!$K6</f>
        <v>0</v>
      </c>
      <c r="E11" s="5">
        <f>[1]CaseHE140!$L6</f>
        <v>0</v>
      </c>
      <c r="F11" s="5">
        <f>[1]CaseHE140!$M6</f>
        <v>20</v>
      </c>
      <c r="G11" s="5">
        <f>[1]CaseHE140!$N6</f>
        <v>1044217.57302976</v>
      </c>
      <c r="H11" s="5">
        <f>[1]CaseHE140!$AA6</f>
        <v>0</v>
      </c>
      <c r="I11" s="5">
        <f>[1]CaseHE140!$AG6</f>
        <v>290.060436952749</v>
      </c>
      <c r="J11" s="5">
        <f>[1]CaseHE140!$AI6</f>
        <v>358.64369977261498</v>
      </c>
      <c r="K11" s="6">
        <f>[1]CaseHE140!$AJ6</f>
        <v>2.9006043695274802E-2</v>
      </c>
      <c r="N11" s="2"/>
      <c r="O11" s="2"/>
    </row>
    <row r="12" spans="1:15" x14ac:dyDescent="0.2">
      <c r="A12" t="str">
        <f>[1]CaseHE140!$A7</f>
        <v xml:space="preserve"> 01/01  06:00:00</v>
      </c>
      <c r="B12">
        <f t="shared" si="0"/>
        <v>6</v>
      </c>
      <c r="C12" s="5">
        <f>[1]CaseHE140!$B7</f>
        <v>19.737500000000001</v>
      </c>
      <c r="D12" s="5">
        <f>[1]CaseHE140!$K7</f>
        <v>0</v>
      </c>
      <c r="E12" s="5">
        <f>[1]CaseHE140!$L7</f>
        <v>0</v>
      </c>
      <c r="F12" s="5">
        <f>[1]CaseHE140!$M7</f>
        <v>19.999974140870101</v>
      </c>
      <c r="G12" s="5">
        <f>[1]CaseHE140!$N7</f>
        <v>189360.96817750399</v>
      </c>
      <c r="H12" s="5">
        <f>[1]CaseHE140!$AA7</f>
        <v>0</v>
      </c>
      <c r="I12" s="10">
        <f>[1]CaseHE140!$AG7</f>
        <v>52.600268938195299</v>
      </c>
      <c r="J12" s="5">
        <f>[1]CaseHE140!$AI7</f>
        <v>65.295159355745596</v>
      </c>
      <c r="K12" s="6">
        <f>[1]CaseHE140!$AJ7</f>
        <v>5.2600268938195202E-3</v>
      </c>
      <c r="N12" s="2"/>
      <c r="O12" s="2"/>
    </row>
    <row r="13" spans="1:15" x14ac:dyDescent="0.2">
      <c r="A13" t="str">
        <f>[1]CaseHE140!$A8</f>
        <v xml:space="preserve"> 01/01  07:00:00</v>
      </c>
      <c r="B13">
        <f t="shared" si="0"/>
        <v>7</v>
      </c>
      <c r="C13" s="5">
        <f>[1]CaseHE140!$B8</f>
        <v>19.5625</v>
      </c>
      <c r="D13" s="5">
        <f>[1]CaseHE140!$K8</f>
        <v>0</v>
      </c>
      <c r="E13" s="5">
        <f>[1]CaseHE140!$L8</f>
        <v>0</v>
      </c>
      <c r="F13" s="5">
        <f>[1]CaseHE140!$M8</f>
        <v>19.999999970159699</v>
      </c>
      <c r="G13" s="5">
        <f>[1]CaseHE140!$N8</f>
        <v>314629.91193450999</v>
      </c>
      <c r="H13" s="5">
        <f>[1]CaseHE140!$AA8</f>
        <v>0</v>
      </c>
      <c r="I13" s="5">
        <f>[1]CaseHE140!$AG8</f>
        <v>87.397236313863303</v>
      </c>
      <c r="J13" s="5">
        <f>[1]CaseHE140!$AI8</f>
        <v>108.447652347401</v>
      </c>
      <c r="K13" s="6">
        <f>[1]CaseHE140!$AJ8</f>
        <v>8.73972363138633E-3</v>
      </c>
      <c r="N13" s="2"/>
      <c r="O13" s="2"/>
    </row>
    <row r="14" spans="1:15" x14ac:dyDescent="0.2">
      <c r="A14" t="str">
        <f>[1]CaseHE140!$A9</f>
        <v xml:space="preserve"> 01/01  08:00:00</v>
      </c>
      <c r="B14">
        <f t="shared" si="0"/>
        <v>8</v>
      </c>
      <c r="C14" s="5">
        <f>[1]CaseHE140!$B9</f>
        <v>18.05</v>
      </c>
      <c r="D14" s="5">
        <f>[1]CaseHE140!$K9</f>
        <v>0</v>
      </c>
      <c r="E14" s="5">
        <f>[1]CaseHE140!$L9</f>
        <v>0</v>
      </c>
      <c r="F14" s="5">
        <f>[1]CaseHE140!$M9</f>
        <v>20</v>
      </c>
      <c r="G14" s="5">
        <f>[1]CaseHE140!$N9</f>
        <v>1403792.43870711</v>
      </c>
      <c r="H14" s="5">
        <f>[1]CaseHE140!$AA9</f>
        <v>0</v>
      </c>
      <c r="I14" s="5">
        <f>[1]CaseHE140!$AG9</f>
        <v>389.94234408533202</v>
      </c>
      <c r="J14" s="5">
        <f>[1]CaseHE140!$AI9</f>
        <v>481.534733693286</v>
      </c>
      <c r="K14" s="6">
        <f>[1]CaseHE140!$AJ9</f>
        <v>3.8994234408533203E-2</v>
      </c>
      <c r="N14" s="2"/>
      <c r="O14" s="2"/>
    </row>
    <row r="15" spans="1:15" x14ac:dyDescent="0.2">
      <c r="A15" t="str">
        <f>[1]CaseHE140!$A10</f>
        <v xml:space="preserve"> 01/01  09:00:00</v>
      </c>
      <c r="B15">
        <f t="shared" si="0"/>
        <v>9</v>
      </c>
      <c r="C15" s="5">
        <f>[1]CaseHE140!$B10</f>
        <v>15.3</v>
      </c>
      <c r="D15" s="5">
        <f>[1]CaseHE140!$K10</f>
        <v>0</v>
      </c>
      <c r="E15" s="5">
        <f>[1]CaseHE140!$L10</f>
        <v>0</v>
      </c>
      <c r="F15" s="5">
        <f>[1]CaseHE140!$M10</f>
        <v>20</v>
      </c>
      <c r="G15" s="5">
        <f>[1]CaseHE140!$N10</f>
        <v>3383664.9916474</v>
      </c>
      <c r="H15" s="5">
        <f>[1]CaseHE140!$AA10</f>
        <v>0</v>
      </c>
      <c r="I15" s="5">
        <f>[1]CaseHE140!$AG10</f>
        <v>939.906942124333</v>
      </c>
      <c r="J15" s="5">
        <f>[1]CaseHE140!$AI10</f>
        <v>1153.6069386832801</v>
      </c>
      <c r="K15" s="6">
        <f>[1]CaseHE140!$AJ10</f>
        <v>9.3990694212433196E-2</v>
      </c>
      <c r="N15" s="2"/>
      <c r="O15" s="2"/>
    </row>
    <row r="16" spans="1:15" x14ac:dyDescent="0.2">
      <c r="A16" t="str">
        <f>[1]CaseHE140!$A11</f>
        <v xml:space="preserve"> 01/01  10:00:00</v>
      </c>
      <c r="B16">
        <f t="shared" si="0"/>
        <v>10</v>
      </c>
      <c r="C16" s="5">
        <f>[1]CaseHE140!$B11</f>
        <v>11.5375</v>
      </c>
      <c r="D16" s="5">
        <f>[1]CaseHE140!$K11</f>
        <v>0</v>
      </c>
      <c r="E16" s="5">
        <f>[1]CaseHE140!$L11</f>
        <v>0</v>
      </c>
      <c r="F16" s="5">
        <f>[1]CaseHE140!$M11</f>
        <v>20.000000000000099</v>
      </c>
      <c r="G16" s="5">
        <f>[1]CaseHE140!$N11</f>
        <v>6092569.5332080098</v>
      </c>
      <c r="H16" s="5">
        <f>[1]CaseHE140!$AA11</f>
        <v>0</v>
      </c>
      <c r="I16" s="5">
        <f>[1]CaseHE140!$AG11</f>
        <v>1692.3804258909599</v>
      </c>
      <c r="J16" s="5">
        <f>[1]CaseHE140!$AI11</f>
        <v>2068.2894133138302</v>
      </c>
      <c r="K16" s="6">
        <f>[1]CaseHE140!$AJ11</f>
        <v>0.169238042589096</v>
      </c>
      <c r="N16" s="2"/>
      <c r="O16" s="2"/>
    </row>
    <row r="17" spans="1:15" x14ac:dyDescent="0.2">
      <c r="A17" t="str">
        <f>[1]CaseHE140!$A12</f>
        <v xml:space="preserve"> 01/01  11:00:00</v>
      </c>
      <c r="B17">
        <f t="shared" si="0"/>
        <v>11</v>
      </c>
      <c r="C17" s="5">
        <f>[1]CaseHE140!$B12</f>
        <v>7</v>
      </c>
      <c r="D17" s="5">
        <f>[1]CaseHE140!$K12</f>
        <v>0</v>
      </c>
      <c r="E17" s="5">
        <f>[1]CaseHE140!$L12</f>
        <v>0</v>
      </c>
      <c r="F17" s="5">
        <f>[1]CaseHE140!$M12</f>
        <v>20.000000000000099</v>
      </c>
      <c r="G17" s="5">
        <f>[1]CaseHE140!$N12</f>
        <v>9359495.5817085691</v>
      </c>
      <c r="H17" s="5">
        <f>[1]CaseHE140!$AA12</f>
        <v>0</v>
      </c>
      <c r="I17" s="5">
        <f>[1]CaseHE140!$AG12</f>
        <v>2599.8598838077501</v>
      </c>
      <c r="J17" s="5">
        <f>[1]CaseHE140!$AI12</f>
        <v>3176.8908494193201</v>
      </c>
      <c r="K17" s="6">
        <f>[1]CaseHE140!$AJ12</f>
        <v>0.25998598838077502</v>
      </c>
      <c r="N17" s="2"/>
      <c r="O17" s="2"/>
    </row>
    <row r="18" spans="1:15" x14ac:dyDescent="0.2">
      <c r="A18" t="str">
        <f>[1]CaseHE140!$A13</f>
        <v xml:space="preserve"> 01/01  12:00:00</v>
      </c>
      <c r="B18">
        <f t="shared" si="0"/>
        <v>12</v>
      </c>
      <c r="C18" s="5">
        <f>[1]CaseHE140!$B13</f>
        <v>1.95</v>
      </c>
      <c r="D18" s="5">
        <f>[1]CaseHE140!$K13</f>
        <v>0</v>
      </c>
      <c r="E18" s="5">
        <f>[1]CaseHE140!$L13</f>
        <v>0</v>
      </c>
      <c r="F18" s="5">
        <f>[1]CaseHE140!$M13</f>
        <v>20.000000000000099</v>
      </c>
      <c r="G18" s="5">
        <f>[1]CaseHE140!$N13</f>
        <v>12995453.6535364</v>
      </c>
      <c r="H18" s="5">
        <f>[1]CaseHE140!$AA13</f>
        <v>0</v>
      </c>
      <c r="I18" s="5">
        <f>[1]CaseHE140!$AG13</f>
        <v>3609.8482370932002</v>
      </c>
      <c r="J18" s="5">
        <f>[1]CaseHE140!$AI13</f>
        <v>4431.4390416691003</v>
      </c>
      <c r="K18" s="6">
        <f>[1]CaseHE140!$AJ13</f>
        <v>0.360984823709321</v>
      </c>
      <c r="N18" s="2"/>
      <c r="O18" s="2"/>
    </row>
    <row r="19" spans="1:15" x14ac:dyDescent="0.2">
      <c r="A19" t="str">
        <f>[1]CaseHE140!$A14</f>
        <v xml:space="preserve"> 01/01  13:00:00</v>
      </c>
      <c r="B19">
        <f t="shared" si="0"/>
        <v>13</v>
      </c>
      <c r="C19" s="5">
        <f>[1]CaseHE140!$B14</f>
        <v>-3.25</v>
      </c>
      <c r="D19" s="5">
        <f>[1]CaseHE140!$K14</f>
        <v>0</v>
      </c>
      <c r="E19" s="5">
        <f>[1]CaseHE140!$L14</f>
        <v>0</v>
      </c>
      <c r="F19" s="5">
        <f>[1]CaseHE140!$M14</f>
        <v>20.000000000000099</v>
      </c>
      <c r="G19" s="5">
        <f>[1]CaseHE140!$N14</f>
        <v>16739454.2597501</v>
      </c>
      <c r="H19" s="5">
        <f>[1]CaseHE140!$AA14</f>
        <v>0</v>
      </c>
      <c r="I19" s="5">
        <f>[1]CaseHE140!$AG14</f>
        <v>4649.8484054860201</v>
      </c>
      <c r="J19" s="5">
        <f>[1]CaseHE140!$AI14</f>
        <v>5753.9496273296099</v>
      </c>
      <c r="K19" s="6">
        <f>[1]CaseHE140!$AJ14</f>
        <v>0.46498484054860201</v>
      </c>
      <c r="N19" s="2"/>
      <c r="O19" s="2"/>
    </row>
    <row r="20" spans="1:15" x14ac:dyDescent="0.2">
      <c r="A20" t="str">
        <f>[1]CaseHE140!$A15</f>
        <v xml:space="preserve"> 01/01  14:00:00</v>
      </c>
      <c r="B20">
        <f t="shared" si="0"/>
        <v>14</v>
      </c>
      <c r="C20" s="5">
        <f>[1]CaseHE140!$B15</f>
        <v>-8.1999999999999993</v>
      </c>
      <c r="D20" s="5">
        <f>[1]CaseHE140!$K15</f>
        <v>0</v>
      </c>
      <c r="E20" s="5">
        <f>[1]CaseHE140!$L15</f>
        <v>0</v>
      </c>
      <c r="F20" s="5">
        <f>[1]CaseHE140!$M15</f>
        <v>20.000000000000199</v>
      </c>
      <c r="G20" s="5">
        <f>[1]CaseHE140!$N15</f>
        <v>20303497.349315401</v>
      </c>
      <c r="H20" s="5">
        <f>[1]CaseHE140!$AA15</f>
        <v>0</v>
      </c>
      <c r="I20" s="5">
        <f>[1]CaseHE140!$AG15</f>
        <v>5639.8603748097903</v>
      </c>
      <c r="J20" s="5">
        <f>[1]CaseHE140!$AI15</f>
        <v>7040.2016768096801</v>
      </c>
      <c r="K20" s="6">
        <f>[1]CaseHE140!$AJ15</f>
        <v>0.56423537609780305</v>
      </c>
      <c r="N20" s="2"/>
      <c r="O20" s="2"/>
    </row>
    <row r="21" spans="1:15" x14ac:dyDescent="0.2">
      <c r="A21" t="str">
        <f>[1]CaseHE140!$A16</f>
        <v xml:space="preserve"> 01/01  15:00:00</v>
      </c>
      <c r="B21">
        <f t="shared" si="0"/>
        <v>15</v>
      </c>
      <c r="C21" s="5">
        <f>[1]CaseHE140!$B16</f>
        <v>-12.5625</v>
      </c>
      <c r="D21" s="5">
        <f>[1]CaseHE140!$K16</f>
        <v>0</v>
      </c>
      <c r="E21" s="5">
        <f>[1]CaseHE140!$L16</f>
        <v>0</v>
      </c>
      <c r="F21" s="5">
        <f>[1]CaseHE140!$M16</f>
        <v>20.000000000000099</v>
      </c>
      <c r="G21" s="5">
        <f>[1]CaseHE140!$N16</f>
        <v>23444572.300553501</v>
      </c>
      <c r="H21" s="5">
        <f>[1]CaseHE140!$AA16</f>
        <v>0</v>
      </c>
      <c r="I21" s="5">
        <f>[1]CaseHE140!$AG16</f>
        <v>6512.3811945982798</v>
      </c>
      <c r="J21" s="5">
        <f>[1]CaseHE140!$AI16</f>
        <v>8186.9556095809603</v>
      </c>
      <c r="K21" s="6">
        <f>[1]CaseHE140!$AJ16</f>
        <v>0.65495644876647696</v>
      </c>
      <c r="N21" s="2"/>
      <c r="O21" s="2"/>
    </row>
    <row r="22" spans="1:15" x14ac:dyDescent="0.2">
      <c r="A22" t="str">
        <f>[1]CaseHE140!$A17</f>
        <v xml:space="preserve"> 01/01  16:00:00</v>
      </c>
      <c r="B22">
        <f t="shared" si="0"/>
        <v>16</v>
      </c>
      <c r="C22" s="5">
        <f>[1]CaseHE140!$B17</f>
        <v>-16.100000000000001</v>
      </c>
      <c r="D22" s="5">
        <f>[1]CaseHE140!$K17</f>
        <v>0</v>
      </c>
      <c r="E22" s="5">
        <f>[1]CaseHE140!$L17</f>
        <v>0</v>
      </c>
      <c r="F22" s="5">
        <f>[1]CaseHE140!$M17</f>
        <v>20.000000000000199</v>
      </c>
      <c r="G22" s="5">
        <f>[1]CaseHE140!$N17</f>
        <v>25991668.471006401</v>
      </c>
      <c r="H22" s="5">
        <f>[1]CaseHE140!$AA17</f>
        <v>0</v>
      </c>
      <c r="I22" s="5">
        <f>[1]CaseHE140!$AG17</f>
        <v>7219.9079086128004</v>
      </c>
      <c r="J22" s="5">
        <f>[1]CaseHE140!$AI17</f>
        <v>9115.7583462257498</v>
      </c>
      <c r="K22" s="6">
        <f>[1]CaseHE140!$AJ17</f>
        <v>0.72926066769805997</v>
      </c>
      <c r="N22" s="2"/>
      <c r="O22" s="2"/>
    </row>
    <row r="23" spans="1:15" x14ac:dyDescent="0.2">
      <c r="A23" t="str">
        <f>[1]CaseHE140!$A18</f>
        <v xml:space="preserve"> 01/01  17:00:00</v>
      </c>
      <c r="B23">
        <f t="shared" si="0"/>
        <v>17</v>
      </c>
      <c r="C23" s="5">
        <f>[1]CaseHE140!$B18</f>
        <v>-18.55</v>
      </c>
      <c r="D23" s="5">
        <f>[1]CaseHE140!$K18</f>
        <v>0</v>
      </c>
      <c r="E23" s="5">
        <f>[1]CaseHE140!$L18</f>
        <v>0</v>
      </c>
      <c r="F23" s="5">
        <f>[1]CaseHE140!$M18</f>
        <v>20.000000000000099</v>
      </c>
      <c r="G23" s="5">
        <f>[1]CaseHE140!$N18</f>
        <v>27755796.3309597</v>
      </c>
      <c r="H23" s="5">
        <f>[1]CaseHE140!$AA18</f>
        <v>0</v>
      </c>
      <c r="I23" s="5">
        <f>[1]CaseHE140!$AG18</f>
        <v>7709.9434252666397</v>
      </c>
      <c r="J23" s="5">
        <f>[1]CaseHE140!$AI18</f>
        <v>9752.5128443991307</v>
      </c>
      <c r="K23" s="6">
        <f>[1]CaseHE140!$AJ18</f>
        <v>0.78020102755192999</v>
      </c>
      <c r="N23" s="2"/>
      <c r="O23" s="2"/>
    </row>
    <row r="24" spans="1:15" x14ac:dyDescent="0.2">
      <c r="A24" t="str">
        <f>[1]CaseHE140!$A19</f>
        <v xml:space="preserve"> 01/01  18:00:00</v>
      </c>
      <c r="B24">
        <f t="shared" si="0"/>
        <v>18</v>
      </c>
      <c r="C24" s="5">
        <f>[1]CaseHE140!$B19</f>
        <v>-19.737500000000001</v>
      </c>
      <c r="D24" s="5">
        <f>[1]CaseHE140!$K19</f>
        <v>0</v>
      </c>
      <c r="E24" s="5">
        <f>[1]CaseHE140!$L19</f>
        <v>0</v>
      </c>
      <c r="F24" s="5">
        <f>[1]CaseHE140!$M19</f>
        <v>20.000000000000199</v>
      </c>
      <c r="G24" s="5">
        <f>[1]CaseHE140!$N19</f>
        <v>28610532.536772098</v>
      </c>
      <c r="H24" s="5">
        <f>[1]CaseHE140!$AA19</f>
        <v>0</v>
      </c>
      <c r="I24" s="5">
        <f>[1]CaseHE140!$AG19</f>
        <v>7947.3701491031197</v>
      </c>
      <c r="J24" s="5">
        <f>[1]CaseHE140!$AI19</f>
        <v>10057.6399456297</v>
      </c>
      <c r="K24" s="6">
        <f>[1]CaseHE140!$AJ19</f>
        <v>0.80461119565037698</v>
      </c>
      <c r="N24" s="2"/>
      <c r="O24" s="2"/>
    </row>
    <row r="25" spans="1:15" x14ac:dyDescent="0.2">
      <c r="A25" t="str">
        <f>[1]CaseHE140!$A20</f>
        <v xml:space="preserve"> 01/01  19:00:00</v>
      </c>
      <c r="B25">
        <f t="shared" si="0"/>
        <v>19</v>
      </c>
      <c r="C25" s="5">
        <f>[1]CaseHE140!$B20</f>
        <v>-19.5625</v>
      </c>
      <c r="D25" s="5">
        <f>[1]CaseHE140!$K20</f>
        <v>0</v>
      </c>
      <c r="E25" s="5">
        <f>[1]CaseHE140!$L20</f>
        <v>0</v>
      </c>
      <c r="F25" s="5">
        <f>[1]CaseHE140!$M20</f>
        <v>20.000000000000099</v>
      </c>
      <c r="G25" s="5">
        <f>[1]CaseHE140!$N20</f>
        <v>28485484.492954999</v>
      </c>
      <c r="H25" s="5">
        <f>[1]CaseHE140!$AA20</f>
        <v>0</v>
      </c>
      <c r="I25" s="5">
        <f>[1]CaseHE140!$AG20</f>
        <v>7912.6345813763901</v>
      </c>
      <c r="J25" s="5">
        <f>[1]CaseHE140!$AI20</f>
        <v>10013.213535336799</v>
      </c>
      <c r="K25" s="6">
        <f>[1]CaseHE140!$AJ20</f>
        <v>0.80105708282694599</v>
      </c>
      <c r="N25" s="2"/>
      <c r="O25" s="2"/>
    </row>
    <row r="26" spans="1:15" x14ac:dyDescent="0.2">
      <c r="A26" t="str">
        <f>[1]CaseHE140!$A21</f>
        <v xml:space="preserve"> 01/01  20:00:00</v>
      </c>
      <c r="B26">
        <f t="shared" si="0"/>
        <v>20</v>
      </c>
      <c r="C26" s="5">
        <f>[1]CaseHE140!$B21</f>
        <v>-18.05</v>
      </c>
      <c r="D26" s="5">
        <f>[1]CaseHE140!$K21</f>
        <v>0</v>
      </c>
      <c r="E26" s="5">
        <f>[1]CaseHE140!$L21</f>
        <v>0</v>
      </c>
      <c r="F26" s="5">
        <f>[1]CaseHE140!$M21</f>
        <v>20.000000000000099</v>
      </c>
      <c r="G26" s="5">
        <f>[1]CaseHE140!$N21</f>
        <v>27396221.334933899</v>
      </c>
      <c r="H26" s="5">
        <f>[1]CaseHE140!$AA21</f>
        <v>0</v>
      </c>
      <c r="I26" s="5">
        <f>[1]CaseHE140!$AG21</f>
        <v>7610.06148192613</v>
      </c>
      <c r="J26" s="5">
        <f>[1]CaseHE140!$AI21</f>
        <v>9623.49367049998</v>
      </c>
      <c r="K26" s="6">
        <f>[1]CaseHE140!$AJ21</f>
        <v>0.76987949363999797</v>
      </c>
      <c r="N26" s="2"/>
      <c r="O26" s="2"/>
    </row>
    <row r="27" spans="1:15" x14ac:dyDescent="0.2">
      <c r="A27" t="str">
        <f>[1]CaseHE140!$A22</f>
        <v xml:space="preserve"> 01/01  21:00:00</v>
      </c>
      <c r="B27">
        <f t="shared" si="0"/>
        <v>21</v>
      </c>
      <c r="C27" s="5">
        <f>[1]CaseHE140!$B22</f>
        <v>-15.3</v>
      </c>
      <c r="D27" s="5">
        <f>[1]CaseHE140!$K22</f>
        <v>0</v>
      </c>
      <c r="E27" s="5">
        <f>[1]CaseHE140!$L22</f>
        <v>0</v>
      </c>
      <c r="F27" s="5">
        <f>[1]CaseHE140!$M22</f>
        <v>20.000000000000199</v>
      </c>
      <c r="G27" s="5">
        <f>[1]CaseHE140!$N22</f>
        <v>25416348.714975499</v>
      </c>
      <c r="H27" s="5">
        <f>[1]CaseHE140!$AA22</f>
        <v>0</v>
      </c>
      <c r="I27" s="5">
        <f>[1]CaseHE140!$AG22</f>
        <v>7060.0968652708798</v>
      </c>
      <c r="J27" s="5">
        <f>[1]CaseHE140!$AI22</f>
        <v>8906.6831921498997</v>
      </c>
      <c r="K27" s="6">
        <f>[1]CaseHE140!$AJ22</f>
        <v>0.71253465537199201</v>
      </c>
      <c r="N27" s="2"/>
      <c r="O27" s="2"/>
    </row>
    <row r="28" spans="1:15" x14ac:dyDescent="0.2">
      <c r="A28" t="str">
        <f>[1]CaseHE140!$A23</f>
        <v xml:space="preserve"> 01/01  22:00:00</v>
      </c>
      <c r="B28">
        <f t="shared" si="0"/>
        <v>22</v>
      </c>
      <c r="C28" s="5">
        <f>[1]CaseHE140!$B23</f>
        <v>-11.5375</v>
      </c>
      <c r="D28" s="5">
        <f>[1]CaseHE140!$K23</f>
        <v>0</v>
      </c>
      <c r="E28" s="5">
        <f>[1]CaseHE140!$L23</f>
        <v>0</v>
      </c>
      <c r="F28" s="5">
        <f>[1]CaseHE140!$M23</f>
        <v>20.000000000000199</v>
      </c>
      <c r="G28" s="5">
        <f>[1]CaseHE140!$N23</f>
        <v>22707444.196392398</v>
      </c>
      <c r="H28" s="5">
        <f>[1]CaseHE140!$AA23</f>
        <v>0</v>
      </c>
      <c r="I28" s="5">
        <f>[1]CaseHE140!$AG23</f>
        <v>6307.6233878867197</v>
      </c>
      <c r="J28" s="5">
        <f>[1]CaseHE140!$AI23</f>
        <v>7917.4343797722304</v>
      </c>
      <c r="K28" s="6">
        <f>[1]CaseHE140!$AJ23</f>
        <v>0.63339475038177795</v>
      </c>
      <c r="N28" s="2"/>
      <c r="O28" s="2"/>
    </row>
    <row r="29" spans="1:15" x14ac:dyDescent="0.2">
      <c r="A29" t="str">
        <f>[1]CaseHE140!$A24</f>
        <v xml:space="preserve"> 01/01  23:00:00</v>
      </c>
      <c r="B29">
        <f t="shared" si="0"/>
        <v>23</v>
      </c>
      <c r="C29" s="5">
        <f>[1]CaseHE140!$B24</f>
        <v>-7</v>
      </c>
      <c r="D29" s="5">
        <f>[1]CaseHE140!$K24</f>
        <v>0</v>
      </c>
      <c r="E29" s="5">
        <f>[1]CaseHE140!$L24</f>
        <v>0</v>
      </c>
      <c r="F29" s="5">
        <f>[1]CaseHE140!$M24</f>
        <v>20.000000000000099</v>
      </c>
      <c r="G29" s="5">
        <f>[1]CaseHE140!$N24</f>
        <v>19440518.234894499</v>
      </c>
      <c r="H29" s="5">
        <f>[1]CaseHE140!$AA24</f>
        <v>0</v>
      </c>
      <c r="I29" s="5">
        <f>[1]CaseHE140!$AG24</f>
        <v>5400.1439541373202</v>
      </c>
      <c r="J29" s="5">
        <f>[1]CaseHE140!$AI24</f>
        <v>6726.7221675934898</v>
      </c>
      <c r="K29" s="6">
        <f>[1]CaseHE140!$AJ24</f>
        <v>0.54001439541373197</v>
      </c>
      <c r="N29" s="2"/>
      <c r="O29" s="2"/>
    </row>
    <row r="30" spans="1:15" x14ac:dyDescent="0.2">
      <c r="A30" t="str">
        <f>[1]CaseHE140!$A25</f>
        <v xml:space="preserve"> 01/01  24:00:00</v>
      </c>
      <c r="B30">
        <f t="shared" si="0"/>
        <v>24</v>
      </c>
      <c r="C30" s="5">
        <f>[1]CaseHE140!$B25</f>
        <v>-1.95</v>
      </c>
      <c r="D30" s="5">
        <f>[1]CaseHE140!$K25</f>
        <v>0</v>
      </c>
      <c r="E30" s="5">
        <f>[1]CaseHE140!$L25</f>
        <v>0</v>
      </c>
      <c r="F30" s="5">
        <f>[1]CaseHE140!$M25</f>
        <v>20.000000000000099</v>
      </c>
      <c r="G30" s="5">
        <f>[1]CaseHE140!$N25</f>
        <v>15804560.2810088</v>
      </c>
      <c r="H30" s="5">
        <f>[1]CaseHE140!$AA25</f>
        <v>0</v>
      </c>
      <c r="I30" s="5">
        <f>[1]CaseHE140!$AG25</f>
        <v>4390.1556336134799</v>
      </c>
      <c r="J30" s="5">
        <f>[1]CaseHE140!$AI25</f>
        <v>5420.6924054082001</v>
      </c>
      <c r="K30" s="6">
        <f>[1]CaseHE140!$AJ25</f>
        <v>0.439015563361348</v>
      </c>
      <c r="N30" s="2"/>
      <c r="O30" s="2"/>
    </row>
    <row r="31" spans="1:15" x14ac:dyDescent="0.2">
      <c r="C31" s="2"/>
      <c r="D31" s="2"/>
      <c r="E31" s="2"/>
      <c r="F31" s="2"/>
      <c r="G31" s="2"/>
      <c r="H31" s="2"/>
      <c r="I31" s="2"/>
      <c r="J31" s="2"/>
      <c r="N31" s="2"/>
      <c r="O31" s="2"/>
    </row>
    <row r="32" spans="1:15" x14ac:dyDescent="0.2">
      <c r="C32" s="2"/>
      <c r="D32" s="2"/>
      <c r="E32" s="2"/>
      <c r="F32" s="2"/>
      <c r="G32" s="2"/>
      <c r="H32" s="2"/>
      <c r="I32" s="2">
        <f>SUM(I7:I30)</f>
        <v>96000.040889056283</v>
      </c>
      <c r="J32" s="2">
        <f>SUM(J7:J30)</f>
        <v>120126.71205879374</v>
      </c>
      <c r="N32" s="2"/>
      <c r="O32" s="2"/>
    </row>
    <row r="33" spans="2:15" x14ac:dyDescent="0.2">
      <c r="C33" s="2"/>
      <c r="D33" s="2"/>
      <c r="E33" s="2"/>
      <c r="F33" s="2"/>
      <c r="G33" s="2"/>
      <c r="H33" s="2"/>
      <c r="I33" s="2"/>
      <c r="J33" s="2"/>
      <c r="N33" s="2"/>
      <c r="O33" s="2"/>
    </row>
    <row r="34" spans="2:15" x14ac:dyDescent="0.2">
      <c r="C34" s="2"/>
      <c r="D34" s="2"/>
      <c r="E34" s="2"/>
      <c r="F34" s="2"/>
      <c r="G34" s="2"/>
      <c r="H34" s="2"/>
      <c r="I34" s="2"/>
      <c r="J34" s="2"/>
      <c r="N34" s="2"/>
      <c r="O34" s="2"/>
    </row>
    <row r="35" spans="2:15" x14ac:dyDescent="0.2">
      <c r="B35" t="s">
        <v>8</v>
      </c>
      <c r="C35" s="2">
        <v>8.0472574000000005E-3</v>
      </c>
      <c r="D35" s="2"/>
      <c r="E35" s="2"/>
      <c r="F35" s="2"/>
      <c r="G35" s="2"/>
      <c r="H35" s="2"/>
      <c r="I35" s="2"/>
      <c r="J35" s="2"/>
      <c r="N35" s="2"/>
      <c r="O35" s="2"/>
    </row>
    <row r="36" spans="2:15" x14ac:dyDescent="0.2">
      <c r="B36" t="s">
        <v>9</v>
      </c>
      <c r="C36" s="2">
        <v>0.87564456999999996</v>
      </c>
      <c r="D36" s="2"/>
      <c r="E36" s="2"/>
      <c r="F36" s="2"/>
      <c r="G36" s="2"/>
      <c r="H36" s="2"/>
      <c r="I36" s="2"/>
      <c r="J36" s="2"/>
      <c r="N36" s="2"/>
      <c r="O36" s="2"/>
    </row>
    <row r="37" spans="2:15" x14ac:dyDescent="0.2">
      <c r="B37" t="s">
        <v>10</v>
      </c>
      <c r="C37" s="2">
        <v>0.29249943</v>
      </c>
      <c r="D37" s="2"/>
      <c r="E37" s="2"/>
      <c r="F37" s="2"/>
      <c r="G37" s="2"/>
      <c r="H37" s="2"/>
      <c r="I37" s="2"/>
      <c r="J37" s="2"/>
      <c r="N37" s="2"/>
      <c r="O37" s="2"/>
    </row>
    <row r="38" spans="2:15" x14ac:dyDescent="0.2">
      <c r="B38" t="s">
        <v>11</v>
      </c>
      <c r="C38" s="2">
        <v>-0.17624155999999999</v>
      </c>
      <c r="D38" s="2"/>
      <c r="E38" s="2"/>
      <c r="F38" s="2"/>
      <c r="G38" s="2"/>
      <c r="H38" s="2"/>
      <c r="I38" s="2"/>
      <c r="J38" s="2"/>
      <c r="N38" s="2"/>
      <c r="O38" s="2"/>
    </row>
    <row r="39" spans="2:15" x14ac:dyDescent="0.2">
      <c r="C39" s="2"/>
      <c r="D39" s="2"/>
      <c r="E39" s="2"/>
      <c r="F39" s="2"/>
      <c r="G39" s="2"/>
      <c r="H39" s="2"/>
      <c r="I39" s="2"/>
      <c r="J39" s="2"/>
      <c r="N39" s="2"/>
      <c r="O39" s="2"/>
    </row>
    <row r="40" spans="2:15" x14ac:dyDescent="0.2">
      <c r="B40" t="s">
        <v>12</v>
      </c>
      <c r="C40" s="2" t="s">
        <v>13</v>
      </c>
      <c r="D40" s="2"/>
      <c r="E40" s="2"/>
      <c r="F40" s="2"/>
      <c r="G40" s="2"/>
      <c r="H40" s="2"/>
      <c r="I40" s="2"/>
      <c r="J40" s="2"/>
      <c r="N40" s="2"/>
      <c r="O40" s="2"/>
    </row>
    <row r="41" spans="2:15" x14ac:dyDescent="0.2">
      <c r="B41">
        <v>0.1</v>
      </c>
      <c r="C41" s="8">
        <f>C$35+C$36*B41+C$37*B41*B41+C$38*B41*B41*B41</f>
        <v>9.8360467139999991E-2</v>
      </c>
      <c r="D41" s="2"/>
      <c r="E41" s="2"/>
      <c r="F41" s="2"/>
      <c r="G41" s="2"/>
      <c r="H41" s="2"/>
      <c r="I41" s="2"/>
      <c r="J41" s="2"/>
      <c r="N41" s="2"/>
      <c r="O41" s="2"/>
    </row>
    <row r="42" spans="2:15" x14ac:dyDescent="0.2">
      <c r="B42">
        <v>0.2</v>
      </c>
      <c r="C42" s="8">
        <f t="shared" ref="C42:C50" si="1">C$35+C$36*B42+C$37*B42*B42+C$38*B42*B42*B42</f>
        <v>0.19346621612000001</v>
      </c>
      <c r="D42" s="2"/>
      <c r="E42" s="2"/>
      <c r="F42" s="2"/>
      <c r="G42" s="2"/>
      <c r="H42" s="2"/>
      <c r="I42" s="2"/>
      <c r="J42" s="2"/>
      <c r="N42" s="2"/>
      <c r="O42" s="2"/>
    </row>
    <row r="43" spans="2:15" x14ac:dyDescent="0.2">
      <c r="B43">
        <v>0.3</v>
      </c>
      <c r="C43" s="8">
        <f t="shared" si="1"/>
        <v>0.29230705497999998</v>
      </c>
      <c r="D43" s="2"/>
      <c r="E43" s="2"/>
      <c r="F43" s="2"/>
      <c r="G43" s="2"/>
      <c r="H43" s="2"/>
      <c r="I43" s="2"/>
      <c r="J43" s="2"/>
      <c r="N43" s="2"/>
      <c r="O43" s="2"/>
    </row>
    <row r="44" spans="2:15" x14ac:dyDescent="0.2">
      <c r="B44">
        <v>0.4</v>
      </c>
      <c r="C44" s="8">
        <f t="shared" si="1"/>
        <v>0.39382553436000001</v>
      </c>
      <c r="D44" s="2"/>
      <c r="E44" s="2"/>
      <c r="F44" s="2"/>
      <c r="G44" s="2"/>
      <c r="H44" s="2"/>
      <c r="I44" s="2"/>
      <c r="J44" s="2"/>
      <c r="N44" s="2"/>
      <c r="O44" s="2"/>
    </row>
    <row r="45" spans="2:15" x14ac:dyDescent="0.2">
      <c r="B45">
        <v>0.5</v>
      </c>
      <c r="C45" s="8">
        <f t="shared" si="1"/>
        <v>0.49696420489999998</v>
      </c>
      <c r="D45" s="2"/>
      <c r="E45" s="2"/>
      <c r="F45" s="2"/>
      <c r="G45" s="2"/>
      <c r="H45" s="2"/>
      <c r="I45" s="2"/>
      <c r="J45" s="2"/>
      <c r="N45" s="2"/>
      <c r="O45" s="2"/>
    </row>
    <row r="46" spans="2:15" x14ac:dyDescent="0.2">
      <c r="B46">
        <v>0.6</v>
      </c>
      <c r="C46" s="8">
        <f t="shared" si="1"/>
        <v>0.60066561723999989</v>
      </c>
      <c r="D46" s="2"/>
      <c r="E46" s="2"/>
      <c r="F46" s="2"/>
      <c r="G46" s="2"/>
      <c r="H46" s="2"/>
      <c r="I46" s="2"/>
      <c r="J46" s="2"/>
      <c r="N46" s="2"/>
      <c r="O46" s="2"/>
    </row>
    <row r="47" spans="2:15" x14ac:dyDescent="0.2">
      <c r="B47">
        <v>0.7</v>
      </c>
      <c r="C47" s="8">
        <f t="shared" si="1"/>
        <v>0.70387232201999994</v>
      </c>
      <c r="D47" s="2"/>
      <c r="E47" s="2"/>
      <c r="F47" s="2"/>
      <c r="G47" s="2"/>
      <c r="H47" s="2"/>
      <c r="I47" s="2"/>
      <c r="J47" s="2"/>
      <c r="N47" s="2"/>
      <c r="O47" s="2"/>
    </row>
    <row r="48" spans="2:15" x14ac:dyDescent="0.2">
      <c r="B48">
        <v>0.8</v>
      </c>
      <c r="C48" s="8">
        <f t="shared" si="1"/>
        <v>0.80552686988</v>
      </c>
      <c r="D48" s="2"/>
      <c r="E48" s="2"/>
      <c r="F48" s="2"/>
      <c r="G48" s="2"/>
      <c r="H48" s="2"/>
      <c r="I48" s="2"/>
      <c r="J48" s="2"/>
      <c r="N48" s="2"/>
      <c r="O48" s="2"/>
    </row>
    <row r="49" spans="2:15" x14ac:dyDescent="0.2">
      <c r="B49">
        <v>0.9</v>
      </c>
      <c r="C49" s="8">
        <f t="shared" si="1"/>
        <v>0.9045718114600001</v>
      </c>
      <c r="D49" s="2"/>
      <c r="E49" s="2"/>
      <c r="F49" s="2"/>
      <c r="G49" s="2"/>
      <c r="H49" s="2"/>
      <c r="I49" s="2"/>
      <c r="J49" s="2"/>
      <c r="N49" s="2"/>
      <c r="O49" s="2"/>
    </row>
    <row r="50" spans="2:15" x14ac:dyDescent="0.2">
      <c r="B50">
        <v>1</v>
      </c>
      <c r="C50" s="8">
        <f t="shared" si="1"/>
        <v>0.99994969739999995</v>
      </c>
      <c r="D50" s="2"/>
      <c r="E50" s="2"/>
      <c r="F50" s="2"/>
      <c r="G50" s="2"/>
      <c r="H50" s="2"/>
      <c r="I50" s="2"/>
      <c r="J50" s="2"/>
      <c r="N50" s="2"/>
      <c r="O50" s="2"/>
    </row>
    <row r="51" spans="2:15" x14ac:dyDescent="0.2">
      <c r="C51" s="2"/>
      <c r="D51" s="2"/>
      <c r="E51" s="2"/>
      <c r="F51" s="2"/>
      <c r="G51" s="2"/>
      <c r="H51" s="2"/>
      <c r="I51" s="2"/>
      <c r="J51" s="2"/>
      <c r="N51" s="2"/>
      <c r="O51" s="2"/>
    </row>
    <row r="52" spans="2:15" x14ac:dyDescent="0.2">
      <c r="C52" s="2"/>
      <c r="D52" s="2"/>
      <c r="E52" s="2"/>
      <c r="F52" s="2"/>
      <c r="G52" s="2"/>
      <c r="H52" s="2"/>
      <c r="I52" s="2"/>
      <c r="J52" s="2"/>
      <c r="N52" s="2"/>
      <c r="O52" s="2"/>
    </row>
    <row r="53" spans="2:15" x14ac:dyDescent="0.2">
      <c r="C53" s="2"/>
      <c r="D53" s="2"/>
      <c r="E53" s="2"/>
      <c r="F53" s="2"/>
      <c r="G53" s="2"/>
      <c r="H53" s="2"/>
      <c r="I53" s="2"/>
      <c r="J53" s="2"/>
      <c r="N53" s="2"/>
      <c r="O53" s="2"/>
    </row>
    <row r="54" spans="2:15" x14ac:dyDescent="0.2">
      <c r="C54" s="2"/>
      <c r="D54" s="2"/>
      <c r="E54" s="2"/>
      <c r="F54" s="2"/>
      <c r="G54" s="2"/>
      <c r="H54" s="2"/>
      <c r="I54" s="2"/>
      <c r="J54" s="2"/>
      <c r="N54" s="2"/>
      <c r="O54" s="2"/>
    </row>
    <row r="55" spans="2:15" x14ac:dyDescent="0.2">
      <c r="C55" s="2"/>
      <c r="D55" s="2"/>
      <c r="E55" s="2"/>
      <c r="F55" s="2"/>
      <c r="G55" s="2"/>
      <c r="H55" s="2"/>
      <c r="I55" s="2"/>
      <c r="J55" s="2"/>
      <c r="N55" s="2"/>
      <c r="O55" s="2"/>
    </row>
    <row r="56" spans="2:15" x14ac:dyDescent="0.2">
      <c r="C56" s="2"/>
      <c r="D56" s="2"/>
      <c r="E56" s="2"/>
      <c r="F56" s="2"/>
      <c r="G56" s="2"/>
      <c r="H56" s="2"/>
      <c r="I56" s="2"/>
      <c r="J56" s="2"/>
      <c r="N56" s="2"/>
      <c r="O56" s="2"/>
    </row>
    <row r="57" spans="2:15" x14ac:dyDescent="0.2">
      <c r="C57" s="2"/>
      <c r="D57" s="2"/>
      <c r="E57" s="2"/>
      <c r="F57" s="2"/>
      <c r="G57" s="2"/>
      <c r="H57" s="2"/>
      <c r="I57" s="2"/>
      <c r="J57" s="2"/>
      <c r="N57" s="2"/>
      <c r="O57" s="2"/>
    </row>
    <row r="58" spans="2:15" x14ac:dyDescent="0.2">
      <c r="C58" s="2"/>
      <c r="D58" s="2"/>
      <c r="E58" s="2"/>
      <c r="F58" s="2"/>
      <c r="G58" s="2"/>
      <c r="H58" s="2"/>
      <c r="I58" s="2"/>
      <c r="J58" s="2"/>
      <c r="N58" s="2"/>
      <c r="O58" s="2"/>
    </row>
    <row r="59" spans="2:15" x14ac:dyDescent="0.2">
      <c r="C59" s="2"/>
      <c r="D59" s="2"/>
      <c r="E59" s="2"/>
      <c r="F59" s="2"/>
      <c r="G59" s="2"/>
      <c r="H59" s="2"/>
      <c r="I59" s="2"/>
      <c r="J59" s="2"/>
      <c r="N59" s="2"/>
      <c r="O59" s="2"/>
    </row>
    <row r="60" spans="2:15" x14ac:dyDescent="0.2">
      <c r="C60" s="2"/>
      <c r="D60" s="2"/>
      <c r="E60" s="2"/>
      <c r="F60" s="2"/>
      <c r="G60" s="2"/>
      <c r="H60" s="2"/>
      <c r="I60" s="2"/>
      <c r="J60" s="2"/>
      <c r="N60" s="2"/>
      <c r="O60" s="2"/>
    </row>
    <row r="61" spans="2:15" x14ac:dyDescent="0.2">
      <c r="C61" s="2"/>
      <c r="D61" s="2"/>
      <c r="E61" s="2"/>
      <c r="F61" s="2"/>
      <c r="G61" s="2"/>
      <c r="H61" s="2"/>
      <c r="I61" s="2"/>
      <c r="J61" s="2"/>
      <c r="N61" s="2"/>
      <c r="O61" s="2"/>
    </row>
    <row r="62" spans="2:15" x14ac:dyDescent="0.2">
      <c r="C62" s="2"/>
      <c r="D62" s="2"/>
      <c r="E62" s="2"/>
      <c r="F62" s="2"/>
      <c r="G62" s="2"/>
      <c r="H62" s="2"/>
      <c r="I62" s="2"/>
      <c r="J62" s="2"/>
      <c r="N62" s="2"/>
      <c r="O62" s="2"/>
    </row>
    <row r="63" spans="2:15" x14ac:dyDescent="0.2">
      <c r="C63" s="2"/>
      <c r="D63" s="2"/>
      <c r="E63" s="2"/>
      <c r="F63" s="2"/>
      <c r="G63" s="2"/>
      <c r="H63" s="2"/>
      <c r="I63" s="2"/>
      <c r="J63" s="2"/>
      <c r="N63" s="2"/>
      <c r="O63" s="2"/>
    </row>
    <row r="64" spans="2:15" x14ac:dyDescent="0.2">
      <c r="C64" s="2"/>
      <c r="D64" s="2"/>
      <c r="E64" s="2"/>
      <c r="F64" s="2"/>
      <c r="G64" s="2"/>
      <c r="H64" s="2"/>
      <c r="I64" s="2"/>
      <c r="J64" s="2"/>
      <c r="N64" s="2"/>
      <c r="O64" s="2"/>
    </row>
    <row r="65" spans="3:15" x14ac:dyDescent="0.2">
      <c r="C65" s="2"/>
      <c r="D65" s="2"/>
      <c r="E65" s="2"/>
      <c r="F65" s="2"/>
      <c r="G65" s="2"/>
      <c r="H65" s="2"/>
      <c r="I65" s="2"/>
      <c r="J65" s="2"/>
      <c r="N65" s="2"/>
      <c r="O65" s="2"/>
    </row>
    <row r="66" spans="3:15" x14ac:dyDescent="0.2">
      <c r="C66" s="2"/>
      <c r="D66" s="2"/>
      <c r="E66" s="2"/>
      <c r="F66" s="2"/>
      <c r="G66" s="2"/>
      <c r="H66" s="2"/>
      <c r="I66" s="2"/>
      <c r="J66" s="2"/>
      <c r="N66" s="2"/>
      <c r="O66" s="2"/>
    </row>
    <row r="67" spans="3:15" x14ac:dyDescent="0.2">
      <c r="C67" s="2"/>
      <c r="D67" s="2"/>
      <c r="E67" s="2"/>
      <c r="F67" s="2"/>
      <c r="G67" s="2"/>
      <c r="H67" s="2"/>
      <c r="I67" s="2"/>
      <c r="J67" s="2"/>
      <c r="N67" s="2"/>
      <c r="O67" s="2"/>
    </row>
    <row r="68" spans="3:15" x14ac:dyDescent="0.2">
      <c r="C68" s="2"/>
      <c r="D68" s="2"/>
      <c r="E68" s="2"/>
      <c r="F68" s="2"/>
      <c r="G68" s="2"/>
      <c r="H68" s="2"/>
      <c r="I68" s="2"/>
      <c r="J68" s="2"/>
      <c r="N68" s="2"/>
      <c r="O68" s="2"/>
    </row>
    <row r="69" spans="3:15" x14ac:dyDescent="0.2">
      <c r="C69" s="2"/>
      <c r="D69" s="2"/>
      <c r="E69" s="2"/>
      <c r="F69" s="2"/>
      <c r="G69" s="2"/>
      <c r="H69" s="2"/>
      <c r="I69" s="2"/>
      <c r="J69" s="2"/>
      <c r="N69" s="2"/>
      <c r="O69" s="2"/>
    </row>
    <row r="70" spans="3:15" x14ac:dyDescent="0.2">
      <c r="C70" s="2"/>
      <c r="D70" s="2"/>
      <c r="E70" s="2"/>
      <c r="F70" s="2"/>
      <c r="G70" s="2"/>
      <c r="H70" s="2"/>
      <c r="I70" s="2"/>
      <c r="J70" s="2"/>
      <c r="N70" s="2"/>
      <c r="O70" s="2"/>
    </row>
    <row r="71" spans="3:15" x14ac:dyDescent="0.2">
      <c r="C71" s="2"/>
      <c r="D71" s="2"/>
      <c r="E71" s="2"/>
      <c r="F71" s="2"/>
      <c r="G71" s="2"/>
      <c r="H71" s="2"/>
      <c r="I71" s="2"/>
      <c r="J71" s="2"/>
      <c r="N71" s="2"/>
      <c r="O71" s="2"/>
    </row>
    <row r="72" spans="3:15" x14ac:dyDescent="0.2">
      <c r="C72" s="2"/>
      <c r="D72" s="2"/>
      <c r="E72" s="2"/>
      <c r="F72" s="2"/>
      <c r="G72" s="2"/>
      <c r="H72" s="2"/>
      <c r="I72" s="2"/>
      <c r="J72" s="2"/>
      <c r="N72" s="2"/>
      <c r="O72" s="2"/>
    </row>
    <row r="73" spans="3:15" x14ac:dyDescent="0.2">
      <c r="C73" s="2"/>
      <c r="D73" s="2"/>
      <c r="E73" s="2"/>
      <c r="F73" s="2"/>
      <c r="G73" s="2"/>
      <c r="H73" s="2"/>
      <c r="I73" s="2"/>
      <c r="J73" s="2"/>
      <c r="N73" s="2"/>
      <c r="O73" s="2"/>
    </row>
    <row r="74" spans="3:15" x14ac:dyDescent="0.2">
      <c r="C74" s="2"/>
      <c r="D74" s="2"/>
      <c r="E74" s="2"/>
      <c r="F74" s="2"/>
      <c r="G74" s="2"/>
      <c r="H74" s="2"/>
      <c r="I74" s="2"/>
      <c r="J74" s="2"/>
      <c r="N74" s="2"/>
      <c r="O74" s="2"/>
    </row>
    <row r="75" spans="3:15" x14ac:dyDescent="0.2">
      <c r="C75" s="2"/>
      <c r="D75" s="2"/>
      <c r="E75" s="2"/>
      <c r="F75" s="2"/>
      <c r="G75" s="2"/>
      <c r="H75" s="2"/>
      <c r="I75" s="2"/>
      <c r="J75" s="2"/>
      <c r="N75" s="2"/>
      <c r="O75" s="2"/>
    </row>
    <row r="76" spans="3:15" x14ac:dyDescent="0.2">
      <c r="C76" s="2"/>
      <c r="D76" s="2"/>
      <c r="E76" s="2"/>
      <c r="F76" s="2"/>
      <c r="G76" s="2"/>
      <c r="H76" s="2"/>
      <c r="I76" s="2"/>
      <c r="J76" s="2"/>
      <c r="N76" s="2"/>
      <c r="O76" s="2"/>
    </row>
    <row r="77" spans="3:15" x14ac:dyDescent="0.2">
      <c r="C77" s="2"/>
      <c r="D77" s="2"/>
      <c r="E77" s="2"/>
      <c r="F77" s="2"/>
      <c r="G77" s="2"/>
      <c r="H77" s="2"/>
      <c r="I77" s="2"/>
      <c r="J77" s="2"/>
      <c r="N77" s="2"/>
      <c r="O77" s="2"/>
    </row>
    <row r="78" spans="3:15" x14ac:dyDescent="0.2">
      <c r="C78" s="2"/>
      <c r="D78" s="2"/>
      <c r="E78" s="2"/>
      <c r="F78" s="2"/>
      <c r="G78" s="2"/>
      <c r="H78" s="2"/>
      <c r="I78" s="2"/>
      <c r="J78" s="2"/>
      <c r="N78" s="2"/>
      <c r="O78" s="2"/>
    </row>
    <row r="80" spans="3:15" x14ac:dyDescent="0.2">
      <c r="L80" s="3"/>
    </row>
  </sheetData>
  <phoneticPr fontId="0" type="noConversion"/>
  <pageMargins left="0.25" right="0.25" top="1" bottom="1" header="0.5" footer="0.5"/>
  <pageSetup orientation="landscape" horizontalDpi="300" verticalDpi="30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I10" sqref="I10"/>
    </sheetView>
  </sheetViews>
  <sheetFormatPr defaultRowHeight="12.75" x14ac:dyDescent="0.2"/>
  <cols>
    <col min="3" max="4" width="12.42578125" customWidth="1"/>
    <col min="10" max="10" width="12.42578125" bestFit="1" customWidth="1"/>
  </cols>
  <sheetData>
    <row r="1" spans="1:10" x14ac:dyDescent="0.2">
      <c r="A1" t="s">
        <v>20</v>
      </c>
    </row>
    <row r="2" spans="1:10" x14ac:dyDescent="0.2">
      <c r="A2" t="s">
        <v>5</v>
      </c>
    </row>
    <row r="3" spans="1:10" x14ac:dyDescent="0.2">
      <c r="A3" t="s">
        <v>6</v>
      </c>
    </row>
    <row r="4" spans="1:10" x14ac:dyDescent="0.2">
      <c r="A4" t="s">
        <v>4</v>
      </c>
    </row>
    <row r="6" spans="1:10" x14ac:dyDescent="0.2">
      <c r="B6" t="s">
        <v>2</v>
      </c>
      <c r="C6" t="s">
        <v>3</v>
      </c>
      <c r="D6" t="s">
        <v>7</v>
      </c>
      <c r="I6" t="s">
        <v>7</v>
      </c>
    </row>
    <row r="7" spans="1:10" x14ac:dyDescent="0.2">
      <c r="C7" t="s">
        <v>21</v>
      </c>
      <c r="D7" t="s">
        <v>22</v>
      </c>
      <c r="E7" t="s">
        <v>23</v>
      </c>
      <c r="I7" t="s">
        <v>15</v>
      </c>
    </row>
    <row r="8" spans="1:10" x14ac:dyDescent="0.2">
      <c r="B8">
        <v>1</v>
      </c>
      <c r="C8">
        <v>5.18</v>
      </c>
      <c r="D8">
        <v>2964.03</v>
      </c>
      <c r="E8">
        <v>3608.74</v>
      </c>
      <c r="I8">
        <f>D8-'EPlus Results'!I7</f>
        <v>-386.12549543864998</v>
      </c>
      <c r="J8" s="9">
        <f>I8/D8</f>
        <v>-0.13027044106795477</v>
      </c>
    </row>
    <row r="9" spans="1:10" x14ac:dyDescent="0.2">
      <c r="B9">
        <v>2</v>
      </c>
      <c r="C9">
        <v>10</v>
      </c>
      <c r="D9">
        <v>1999.53</v>
      </c>
      <c r="E9">
        <v>2417.7600000000002</v>
      </c>
      <c r="I9">
        <f>D9-'EPlus Results'!I8</f>
        <v>-360.61354393471015</v>
      </c>
      <c r="J9" s="9">
        <f t="shared" ref="J9:J31" si="0">I9/D9</f>
        <v>-0.18034915401854942</v>
      </c>
    </row>
    <row r="10" spans="1:10" x14ac:dyDescent="0.2">
      <c r="B10">
        <v>3</v>
      </c>
      <c r="C10">
        <v>14.14</v>
      </c>
      <c r="D10">
        <v>1171.3</v>
      </c>
      <c r="E10">
        <v>1429.26</v>
      </c>
      <c r="I10">
        <f>D10-'EPlus Results'!I9</f>
        <v>-316.32272351922006</v>
      </c>
      <c r="J10" s="9">
        <f t="shared" si="0"/>
        <v>-0.27006123411527372</v>
      </c>
    </row>
    <row r="11" spans="1:10" x14ac:dyDescent="0.2">
      <c r="B11">
        <v>4</v>
      </c>
      <c r="C11">
        <v>17.32</v>
      </c>
      <c r="D11">
        <v>535.77</v>
      </c>
      <c r="E11">
        <v>697.18</v>
      </c>
      <c r="I11">
        <f>D11-'EPlus Results'!I10</f>
        <v>-244.32598886973199</v>
      </c>
      <c r="J11" s="9">
        <f t="shared" si="0"/>
        <v>-0.45602775233725668</v>
      </c>
    </row>
    <row r="12" spans="1:10" x14ac:dyDescent="0.2">
      <c r="B12">
        <v>5</v>
      </c>
      <c r="C12">
        <v>19.32</v>
      </c>
      <c r="D12">
        <v>136.26</v>
      </c>
      <c r="E12">
        <v>250.41</v>
      </c>
      <c r="I12">
        <f>D12-'EPlus Results'!I11</f>
        <v>-153.80043695274901</v>
      </c>
      <c r="J12" s="9">
        <f t="shared" si="0"/>
        <v>-1.1287277040418979</v>
      </c>
    </row>
    <row r="13" spans="1:10" x14ac:dyDescent="0.2">
      <c r="B13">
        <v>6</v>
      </c>
      <c r="C13">
        <v>20</v>
      </c>
      <c r="D13">
        <v>0</v>
      </c>
      <c r="E13">
        <v>0</v>
      </c>
      <c r="I13">
        <f>D13-'EPlus Results'!I12</f>
        <v>-52.600268938195299</v>
      </c>
      <c r="J13" s="9" t="e">
        <f t="shared" si="0"/>
        <v>#DIV/0!</v>
      </c>
    </row>
    <row r="14" spans="1:10" x14ac:dyDescent="0.2">
      <c r="B14">
        <v>7</v>
      </c>
      <c r="C14">
        <v>19.32</v>
      </c>
      <c r="D14">
        <v>136.26</v>
      </c>
      <c r="E14">
        <v>250.41</v>
      </c>
      <c r="I14">
        <f>D14-'EPlus Results'!I13</f>
        <v>48.862763686136688</v>
      </c>
      <c r="J14" s="9">
        <f t="shared" si="0"/>
        <v>0.35859946929499992</v>
      </c>
    </row>
    <row r="15" spans="1:10" x14ac:dyDescent="0.2">
      <c r="B15">
        <v>8</v>
      </c>
      <c r="C15">
        <v>17.32</v>
      </c>
      <c r="D15">
        <v>535.77</v>
      </c>
      <c r="E15">
        <v>697.18</v>
      </c>
      <c r="I15">
        <f>D15-'EPlus Results'!I14</f>
        <v>145.82765591466796</v>
      </c>
      <c r="J15" s="9">
        <f t="shared" si="0"/>
        <v>0.27218331730904671</v>
      </c>
    </row>
    <row r="16" spans="1:10" x14ac:dyDescent="0.2">
      <c r="B16">
        <v>9</v>
      </c>
      <c r="C16">
        <v>14.14</v>
      </c>
      <c r="D16">
        <v>1171.3</v>
      </c>
      <c r="E16">
        <v>1429.26</v>
      </c>
      <c r="I16">
        <f>D16-'EPlus Results'!I15</f>
        <v>231.39305787566695</v>
      </c>
      <c r="J16" s="9">
        <f t="shared" si="0"/>
        <v>0.19755234173624772</v>
      </c>
    </row>
    <row r="17" spans="2:10" x14ac:dyDescent="0.2">
      <c r="B17">
        <v>10</v>
      </c>
      <c r="C17">
        <v>10</v>
      </c>
      <c r="D17">
        <v>1999.53</v>
      </c>
      <c r="E17">
        <v>2417.7600000000002</v>
      </c>
      <c r="I17">
        <f>D17-'EPlus Results'!I16</f>
        <v>307.14957410904003</v>
      </c>
      <c r="J17" s="9">
        <f t="shared" si="0"/>
        <v>0.153610885612639</v>
      </c>
    </row>
    <row r="18" spans="2:10" x14ac:dyDescent="0.2">
      <c r="B18">
        <v>11</v>
      </c>
      <c r="C18">
        <v>5.18</v>
      </c>
      <c r="D18">
        <v>2964.03</v>
      </c>
      <c r="E18">
        <v>3608.74</v>
      </c>
      <c r="I18">
        <f>D18-'EPlus Results'!I17</f>
        <v>364.17011619225013</v>
      </c>
      <c r="J18" s="9">
        <f t="shared" si="0"/>
        <v>0.12286316811646647</v>
      </c>
    </row>
    <row r="19" spans="2:10" x14ac:dyDescent="0.2">
      <c r="B19">
        <v>12</v>
      </c>
      <c r="C19">
        <v>0</v>
      </c>
      <c r="D19">
        <v>3999.07</v>
      </c>
      <c r="E19">
        <v>4921.62</v>
      </c>
      <c r="I19">
        <f>D19-'EPlus Results'!I18</f>
        <v>389.2217629068</v>
      </c>
      <c r="J19" s="9">
        <f t="shared" si="0"/>
        <v>9.732806950285941E-2</v>
      </c>
    </row>
    <row r="20" spans="2:10" x14ac:dyDescent="0.2">
      <c r="B20">
        <v>13</v>
      </c>
      <c r="C20">
        <v>-5.18</v>
      </c>
      <c r="D20">
        <v>5034.1000000000004</v>
      </c>
      <c r="E20">
        <v>6256.22</v>
      </c>
      <c r="I20">
        <f>D20-'EPlus Results'!I19</f>
        <v>384.25159451398031</v>
      </c>
      <c r="J20" s="9">
        <f t="shared" si="0"/>
        <v>7.6329750007743252E-2</v>
      </c>
    </row>
    <row r="21" spans="2:10" x14ac:dyDescent="0.2">
      <c r="B21">
        <v>14</v>
      </c>
      <c r="C21">
        <v>-10</v>
      </c>
      <c r="D21">
        <v>5998.6</v>
      </c>
      <c r="E21">
        <v>7506.51</v>
      </c>
      <c r="I21">
        <f>D21-'EPlus Results'!I20</f>
        <v>358.73962519021006</v>
      </c>
      <c r="J21" s="9">
        <f t="shared" si="0"/>
        <v>5.9803891773115403E-2</v>
      </c>
    </row>
    <row r="22" spans="2:10" x14ac:dyDescent="0.2">
      <c r="B22">
        <v>15</v>
      </c>
      <c r="C22">
        <v>-14.14</v>
      </c>
      <c r="D22">
        <v>6826.83</v>
      </c>
      <c r="E22">
        <v>8576.02</v>
      </c>
      <c r="I22">
        <f>D22-'EPlus Results'!I21</f>
        <v>314.44880540172016</v>
      </c>
      <c r="J22" s="9">
        <f t="shared" si="0"/>
        <v>4.6060734689705202E-2</v>
      </c>
    </row>
    <row r="23" spans="2:10" x14ac:dyDescent="0.2">
      <c r="B23">
        <v>16</v>
      </c>
      <c r="C23">
        <v>-17.32</v>
      </c>
      <c r="D23">
        <v>7462.36</v>
      </c>
      <c r="E23">
        <v>9389.1299999999992</v>
      </c>
      <c r="I23">
        <f>D23-'EPlus Results'!I22</f>
        <v>242.45209138719929</v>
      </c>
      <c r="J23" s="9">
        <f t="shared" si="0"/>
        <v>3.2490002008372591E-2</v>
      </c>
    </row>
    <row r="24" spans="2:10" x14ac:dyDescent="0.2">
      <c r="B24">
        <v>17</v>
      </c>
      <c r="C24">
        <v>-19.32</v>
      </c>
      <c r="D24">
        <v>7861.87</v>
      </c>
      <c r="E24">
        <v>9895.2099999999991</v>
      </c>
      <c r="I24">
        <f>D24-'EPlus Results'!I23</f>
        <v>151.92657473336021</v>
      </c>
      <c r="J24" s="9">
        <f t="shared" si="0"/>
        <v>1.9324483199717142E-2</v>
      </c>
    </row>
    <row r="25" spans="2:10" x14ac:dyDescent="0.2">
      <c r="B25">
        <v>18</v>
      </c>
      <c r="C25">
        <v>-20</v>
      </c>
      <c r="D25">
        <v>7998.13</v>
      </c>
      <c r="E25">
        <v>10066.74</v>
      </c>
      <c r="I25">
        <f>D25-'EPlus Results'!I24</f>
        <v>50.75985089688038</v>
      </c>
      <c r="J25" s="9">
        <f t="shared" si="0"/>
        <v>6.3464648482683302E-3</v>
      </c>
    </row>
    <row r="26" spans="2:10" x14ac:dyDescent="0.2">
      <c r="B26">
        <v>19</v>
      </c>
      <c r="C26">
        <v>-19.32</v>
      </c>
      <c r="D26">
        <v>7861.87</v>
      </c>
      <c r="E26">
        <v>9895.2099999999991</v>
      </c>
      <c r="I26">
        <f>D26-'EPlus Results'!I25</f>
        <v>-50.764581376390197</v>
      </c>
      <c r="J26" s="9">
        <f t="shared" si="0"/>
        <v>-6.4570619173797321E-3</v>
      </c>
    </row>
    <row r="27" spans="2:10" x14ac:dyDescent="0.2">
      <c r="B27">
        <v>20</v>
      </c>
      <c r="C27">
        <v>-17.32</v>
      </c>
      <c r="D27">
        <v>7462.36</v>
      </c>
      <c r="E27">
        <v>9389.1299999999992</v>
      </c>
      <c r="I27">
        <f>D27-'EPlus Results'!I26</f>
        <v>-147.70148192613033</v>
      </c>
      <c r="J27" s="9">
        <f t="shared" si="0"/>
        <v>-1.9792864713861342E-2</v>
      </c>
    </row>
    <row r="28" spans="2:10" x14ac:dyDescent="0.2">
      <c r="B28">
        <v>21</v>
      </c>
      <c r="C28">
        <v>-14.14</v>
      </c>
      <c r="D28">
        <v>6826.83</v>
      </c>
      <c r="E28">
        <v>8576.02</v>
      </c>
      <c r="I28">
        <f>D28-'EPlus Results'!I27</f>
        <v>-233.26686527087986</v>
      </c>
      <c r="J28" s="9">
        <f t="shared" si="0"/>
        <v>-3.4169133444201756E-2</v>
      </c>
    </row>
    <row r="29" spans="2:10" x14ac:dyDescent="0.2">
      <c r="B29">
        <v>22</v>
      </c>
      <c r="C29">
        <v>-10</v>
      </c>
      <c r="D29">
        <v>5998.6</v>
      </c>
      <c r="E29">
        <v>7506.51</v>
      </c>
      <c r="I29">
        <f>D29-'EPlus Results'!I28</f>
        <v>-309.02338788671932</v>
      </c>
      <c r="J29" s="9">
        <f t="shared" si="0"/>
        <v>-5.1515918362071034E-2</v>
      </c>
    </row>
    <row r="30" spans="2:10" x14ac:dyDescent="0.2">
      <c r="B30">
        <v>23</v>
      </c>
      <c r="C30">
        <v>-5.18</v>
      </c>
      <c r="D30">
        <v>5034.1000000000004</v>
      </c>
      <c r="E30">
        <v>6256.22</v>
      </c>
      <c r="I30">
        <f>D30-'EPlus Results'!I29</f>
        <v>-366.04395413731982</v>
      </c>
      <c r="J30" s="9">
        <f t="shared" si="0"/>
        <v>-7.2712888924995486E-2</v>
      </c>
    </row>
    <row r="31" spans="2:10" x14ac:dyDescent="0.2">
      <c r="B31">
        <v>24</v>
      </c>
      <c r="C31">
        <v>0</v>
      </c>
      <c r="D31">
        <v>3999.07</v>
      </c>
      <c r="E31">
        <v>4921.62</v>
      </c>
      <c r="I31">
        <f>D31-'EPlus Results'!I30</f>
        <v>-391.08563361347979</v>
      </c>
      <c r="J31" s="9">
        <f t="shared" si="0"/>
        <v>-9.7794145542208499E-2</v>
      </c>
    </row>
    <row r="33" spans="4:10" x14ac:dyDescent="0.2">
      <c r="D33">
        <f>SUM(D8:D31)</f>
        <v>95977.570000000022</v>
      </c>
      <c r="E33">
        <f>SUM(E8:E31)</f>
        <v>119962.86000000002</v>
      </c>
    </row>
    <row r="34" spans="4:10" x14ac:dyDescent="0.2">
      <c r="J34" s="9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EPlus Results</vt:lpstr>
      <vt:lpstr>Furnace BESTEST</vt:lpstr>
      <vt:lpstr>Chart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2002-09-09T18:25:22Z</cp:lastPrinted>
  <dcterms:created xsi:type="dcterms:W3CDTF">2000-12-22T18:41:30Z</dcterms:created>
  <dcterms:modified xsi:type="dcterms:W3CDTF">2015-02-27T14:58:02Z</dcterms:modified>
</cp:coreProperties>
</file>