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son\Desktop\Downloads\Version 8.2.0-Release Tests - Clean\MultizoneBESTESTWithAirflow\"/>
    </mc:Choice>
  </mc:AlternateContent>
  <bookViews>
    <workbookView xWindow="360" yWindow="300" windowWidth="14940" windowHeight="7875"/>
  </bookViews>
  <sheets>
    <sheet name="Sheet1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</externalReferences>
  <definedNames>
    <definedName name="_xlnm.Print_Area" localSheetId="0">Sheet1!$A$1:$P$50</definedName>
  </definedNames>
  <calcPr calcId="152511"/>
</workbook>
</file>

<file path=xl/sharedStrings.xml><?xml version="1.0" encoding="utf-8"?>
<sst xmlns="http://schemas.openxmlformats.org/spreadsheetml/2006/main" count="83" uniqueCount="45">
  <si>
    <t>IEA BESTEST Multi-Zone with Airflow</t>
  </si>
  <si>
    <t>MA101</t>
  </si>
  <si>
    <t>MA102</t>
  </si>
  <si>
    <t>MA103</t>
  </si>
  <si>
    <t>MA301</t>
  </si>
  <si>
    <t>MA302</t>
  </si>
  <si>
    <t>MA303</t>
  </si>
  <si>
    <t>MA304</t>
  </si>
  <si>
    <t>#Zones</t>
  </si>
  <si>
    <t>Zone 1 Temp</t>
  </si>
  <si>
    <t>Zone 2 Temp</t>
  </si>
  <si>
    <t>Zone 3 Temp</t>
  </si>
  <si>
    <t>Outside Temp</t>
  </si>
  <si>
    <t>Outside Wind Speed</t>
  </si>
  <si>
    <t>(C)</t>
  </si>
  <si>
    <t>(m/s)</t>
  </si>
  <si>
    <t>Analytical</t>
  </si>
  <si>
    <t>EnergyPlus</t>
  </si>
  <si>
    <t>% Diff</t>
  </si>
  <si>
    <t>E+ Cooling (W)</t>
  </si>
  <si>
    <t>E+ Heating (W)</t>
  </si>
  <si>
    <t>Zone 1</t>
  </si>
  <si>
    <t>Zone 2</t>
  </si>
  <si>
    <t>Zone 3</t>
  </si>
  <si>
    <t xml:space="preserve">  - - - - - - - - - - - - - - - - - - - - - - - &gt;</t>
  </si>
  <si>
    <t>Using Crack for Opening - eliminated double crack input for interior walls</t>
  </si>
  <si>
    <t>With Spec dated March 2007, cases MA2xx eliminated and Case MA304 space temps changed</t>
  </si>
  <si>
    <t>Eplus</t>
  </si>
  <si>
    <t>Density</t>
  </si>
  <si>
    <t>Adjusted</t>
  </si>
  <si>
    <t>Note:  Analytical volume flow is for 20C</t>
  </si>
  <si>
    <t xml:space="preserve">          EnergyPlus volume flow is into Zone One at outdoor temperature</t>
  </si>
  <si>
    <t>Ref Temp</t>
  </si>
  <si>
    <t>at 20C</t>
  </si>
  <si>
    <t>Summary of Boundary Conditions</t>
  </si>
  <si>
    <t>Comparison of Results</t>
  </si>
  <si>
    <t>Volume Flow (m3/s) - - - - - - - - - - -  - - - - - - - - - - -&gt;</t>
  </si>
  <si>
    <t>Mass Flow (kg/s)  - - - - - - - - - - - - - - - - - - - - - - - -&gt;</t>
  </si>
  <si>
    <t>Volume Flow (m3/s) - - - - - - - - - - - - - - - - - - - - - - - - - - - - - - - - - - - - - -&gt;</t>
  </si>
  <si>
    <t>Cooling and Heating Requirements</t>
  </si>
  <si>
    <t>Opening B</t>
  </si>
  <si>
    <t>Opening C</t>
  </si>
  <si>
    <t>MA306-Detailed</t>
  </si>
  <si>
    <t>Run with EnergyPlus {{ engine.config["EnergyPlusVersion"] }}</t>
  </si>
  <si>
    <t>{{ engine.month_year() 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</si>
</sst>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00"/>
    <numFmt numFmtId="165" formatCode="0.0%"/>
    <numFmt numFmtId="166" formatCode="0.0000"/>
    <numFmt numFmtId="167" formatCode="0.000"/>
  </numFmts>
  <fonts count="4" x14ac:knownFonts="1">
    <font>
      <sz val="10"/>
      <name val="Arial"/>
    </font>
    <font>
      <b/>
      <sz val="16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0" fillId="0" borderId="0" xfId="0" applyAlignment="1">
      <alignment horizontal="right" wrapText="1"/>
    </xf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horizontal="right"/>
    </xf>
    <xf numFmtId="10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2" fillId="0" borderId="0" xfId="0" applyFont="1"/>
    <xf numFmtId="1" fontId="0" fillId="0" borderId="0" xfId="0" applyNumberFormat="1"/>
    <xf numFmtId="0" fontId="3" fillId="0" borderId="0" xfId="0" applyFont="1"/>
    <xf numFmtId="49" fontId="3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4.xml"/><Relationship Id="rId10" Type="http://schemas.openxmlformats.org/officeDocument/2006/relationships/theme" Target="theme/theme1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s/Case%20MA101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s/Case%20MA102.csv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s/Case%20MA103.csv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s/Case%20MA301.csv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s/Case%20MA302.csv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s/Case%20MA303.csv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s/Case%20MA304.csv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s/Case%20MA306_Detailed_1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se MA101"/>
    </sheetNames>
    <sheetDataSet>
      <sheetData sheetId="0">
        <row r="2">
          <cell r="L2">
            <v>1.2040107299626299</v>
          </cell>
          <cell r="AY2">
            <v>0.119230774512016</v>
          </cell>
          <cell r="BA2">
            <v>9.9027999954549403E-2</v>
          </cell>
          <cell r="BH2">
            <v>3.2741809263827298E-9</v>
          </cell>
          <cell r="BI2">
            <v>1.63709046319132E-9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se MA102"/>
    </sheetNames>
    <sheetDataSet>
      <sheetData sheetId="0">
        <row r="2">
          <cell r="L2">
            <v>1.29216820604908</v>
          </cell>
          <cell r="AY2">
            <v>9.5127922505928997E-2</v>
          </cell>
          <cell r="BA2">
            <v>7.3618838523191094E-2</v>
          </cell>
          <cell r="BH2">
            <v>6882493.7381701497</v>
          </cell>
          <cell r="BI2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se MA103"/>
    </sheetNames>
    <sheetDataSet>
      <sheetData sheetId="0">
        <row r="2">
          <cell r="L2">
            <v>1.29216820604908</v>
          </cell>
          <cell r="AY2">
            <v>0.154013944919244</v>
          </cell>
          <cell r="BA2">
            <v>0.11919032228022</v>
          </cell>
          <cell r="BH2">
            <v>11142890.2725548</v>
          </cell>
          <cell r="BI2">
            <v>0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se MA301"/>
    </sheetNames>
    <sheetDataSet>
      <sheetData sheetId="0">
        <row r="2">
          <cell r="L2">
            <v>1.2040107299626299</v>
          </cell>
          <cell r="CM2">
            <v>8.4308738788666099E-2</v>
          </cell>
          <cell r="CO2">
            <v>7.0023245383604799E-2</v>
          </cell>
          <cell r="DF2">
            <v>6.54836185276508E-9</v>
          </cell>
          <cell r="DG2">
            <v>3.27418092638287E-9</v>
          </cell>
          <cell r="DJ2">
            <v>1.30967237055301E-8</v>
          </cell>
          <cell r="DK2">
            <v>0</v>
          </cell>
          <cell r="DN2">
            <v>3.2741809263821401E-9</v>
          </cell>
          <cell r="DO2">
            <v>6.5483618527657302E-9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se MA302"/>
    </sheetNames>
    <sheetDataSet>
      <sheetData sheetId="0">
        <row r="2">
          <cell r="L2">
            <v>1.29216820604908</v>
          </cell>
          <cell r="CM2">
            <v>6.6550010811826904E-2</v>
          </cell>
          <cell r="CO2">
            <v>5.1502591148956799E-2</v>
          </cell>
          <cell r="DF2">
            <v>3611163.5409328798</v>
          </cell>
          <cell r="DG2">
            <v>0</v>
          </cell>
          <cell r="DJ2">
            <v>1210218.7020159501</v>
          </cell>
          <cell r="DK2">
            <v>0</v>
          </cell>
          <cell r="DN2">
            <v>1212651.07756986</v>
          </cell>
          <cell r="DO2">
            <v>0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se MA303"/>
    </sheetNames>
    <sheetDataSet>
      <sheetData sheetId="0">
        <row r="2">
          <cell r="L2">
            <v>1.29216820604908</v>
          </cell>
          <cell r="CM2">
            <v>0.107821175630425</v>
          </cell>
          <cell r="CO2">
            <v>8.3442058956161594E-2</v>
          </cell>
          <cell r="DF2">
            <v>5850636.3439482199</v>
          </cell>
          <cell r="DG2">
            <v>0</v>
          </cell>
          <cell r="DJ2">
            <v>1960982.7166840499</v>
          </cell>
          <cell r="DK2">
            <v>0</v>
          </cell>
          <cell r="DN2">
            <v>1964586.7866068201</v>
          </cell>
          <cell r="DO2">
            <v>0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se MA304"/>
    </sheetNames>
    <sheetDataSet>
      <sheetData sheetId="0">
        <row r="2">
          <cell r="L2">
            <v>1.1642940640341899</v>
          </cell>
          <cell r="CL2">
            <v>6.8458052823175798E-3</v>
          </cell>
          <cell r="CN2">
            <v>5.87979059052951E-3</v>
          </cell>
          <cell r="DF2">
            <v>0</v>
          </cell>
          <cell r="DG2">
            <v>247647.14272314499</v>
          </cell>
          <cell r="DJ2">
            <v>247647.97253754601</v>
          </cell>
          <cell r="DK2">
            <v>0</v>
          </cell>
          <cell r="DN2">
            <v>0</v>
          </cell>
          <cell r="DO2">
            <v>247647.42205728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se MA306_Detailed_1"/>
    </sheetNames>
    <sheetDataSet>
      <sheetData sheetId="0">
        <row r="2">
          <cell r="L2">
            <v>1.1642940640341899</v>
          </cell>
          <cell r="AQ2">
            <v>0.32606827757530699</v>
          </cell>
          <cell r="AS2">
            <v>0.28005663487238502</v>
          </cell>
          <cell r="AV2">
            <v>0.31781070490234298</v>
          </cell>
          <cell r="AX2">
            <v>0.27296429202872802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50"/>
  <sheetViews>
    <sheetView showGridLines="0" tabSelected="1" workbookViewId="0">
      <selection activeCell="A6" sqref="A6"/>
    </sheetView>
  </sheetViews>
  <sheetFormatPr defaultRowHeight="12.75" x14ac:dyDescent="0.2"/>
  <cols>
    <col min="1" max="1" width="21.42578125" customWidth="1"/>
    <col min="2" max="2" width="12.28515625" customWidth="1"/>
    <col min="3" max="16" width="14.7109375" customWidth="1"/>
  </cols>
  <sheetData>
    <row r="1" spans="1:7" ht="20.25" x14ac:dyDescent="0.3">
      <c r="A1" s="1" t="s">
        <v>0</v>
      </c>
    </row>
    <row r="2" spans="1:7" ht="20.25" x14ac:dyDescent="0.3">
      <c r="A2" s="1" t="s">
        <v>25</v>
      </c>
    </row>
    <row r="3" spans="1:7" x14ac:dyDescent="0.2">
      <c r="A3" t="s">
        <v>26</v>
      </c>
    </row>
    <row r="4" spans="1:7" x14ac:dyDescent="0.2">
      <c r="A4" s="11" t="s">
        <v>43</v>
      </c>
    </row>
    <row r="5" spans="1:7" x14ac:dyDescent="0.2">
      <c r="A5" s="12" t="s">
        <v>44</v>
      </c>
    </row>
    <row r="7" spans="1:7" x14ac:dyDescent="0.2">
      <c r="A7" s="9" t="s">
        <v>34</v>
      </c>
    </row>
    <row r="8" spans="1:7" s="2" customFormat="1" ht="25.5" x14ac:dyDescent="0.2">
      <c r="B8" s="2" t="s">
        <v>8</v>
      </c>
      <c r="C8" s="2" t="s">
        <v>12</v>
      </c>
      <c r="D8" s="2" t="s">
        <v>13</v>
      </c>
      <c r="E8" s="2" t="s">
        <v>9</v>
      </c>
      <c r="F8" s="2" t="s">
        <v>10</v>
      </c>
      <c r="G8" s="2" t="s">
        <v>11</v>
      </c>
    </row>
    <row r="9" spans="1:7" s="2" customFormat="1" x14ac:dyDescent="0.2">
      <c r="C9" s="2" t="s">
        <v>14</v>
      </c>
      <c r="D9" s="2" t="s">
        <v>15</v>
      </c>
      <c r="E9" s="2" t="s">
        <v>14</v>
      </c>
      <c r="F9" s="2" t="s">
        <v>14</v>
      </c>
      <c r="G9" s="2" t="s">
        <v>14</v>
      </c>
    </row>
    <row r="10" spans="1:7" s="2" customFormat="1" x14ac:dyDescent="0.2"/>
    <row r="11" spans="1:7" x14ac:dyDescent="0.2">
      <c r="A11" t="s">
        <v>1</v>
      </c>
      <c r="B11">
        <v>1</v>
      </c>
      <c r="C11">
        <v>20</v>
      </c>
      <c r="D11">
        <v>2</v>
      </c>
      <c r="E11">
        <v>20</v>
      </c>
    </row>
    <row r="12" spans="1:7" x14ac:dyDescent="0.2">
      <c r="A12" t="s">
        <v>2</v>
      </c>
      <c r="B12">
        <v>1</v>
      </c>
      <c r="C12">
        <v>0</v>
      </c>
      <c r="D12">
        <v>0</v>
      </c>
      <c r="E12">
        <v>20</v>
      </c>
    </row>
    <row r="13" spans="1:7" x14ac:dyDescent="0.2">
      <c r="A13" t="s">
        <v>3</v>
      </c>
      <c r="B13">
        <v>1</v>
      </c>
      <c r="C13">
        <v>0</v>
      </c>
      <c r="D13">
        <v>2</v>
      </c>
      <c r="E13">
        <v>20</v>
      </c>
    </row>
    <row r="15" spans="1:7" x14ac:dyDescent="0.2">
      <c r="A15" t="s">
        <v>4</v>
      </c>
      <c r="B15">
        <v>3</v>
      </c>
      <c r="C15">
        <v>20</v>
      </c>
      <c r="D15">
        <v>2</v>
      </c>
      <c r="E15">
        <v>20</v>
      </c>
      <c r="F15">
        <v>20</v>
      </c>
      <c r="G15">
        <v>20</v>
      </c>
    </row>
    <row r="16" spans="1:7" x14ac:dyDescent="0.2">
      <c r="A16" t="s">
        <v>5</v>
      </c>
      <c r="B16">
        <v>3</v>
      </c>
      <c r="C16">
        <v>0</v>
      </c>
      <c r="D16">
        <v>0</v>
      </c>
      <c r="E16">
        <v>15</v>
      </c>
      <c r="F16">
        <v>20</v>
      </c>
      <c r="G16">
        <v>25</v>
      </c>
    </row>
    <row r="17" spans="1:16" x14ac:dyDescent="0.2">
      <c r="A17" t="s">
        <v>6</v>
      </c>
      <c r="B17">
        <v>3</v>
      </c>
      <c r="C17">
        <v>0</v>
      </c>
      <c r="D17">
        <v>2</v>
      </c>
      <c r="E17">
        <v>15</v>
      </c>
      <c r="F17">
        <v>20</v>
      </c>
      <c r="G17">
        <v>25</v>
      </c>
    </row>
    <row r="18" spans="1:16" x14ac:dyDescent="0.2">
      <c r="A18" t="s">
        <v>7</v>
      </c>
      <c r="B18">
        <v>3</v>
      </c>
      <c r="C18">
        <v>30</v>
      </c>
      <c r="D18">
        <v>0.8</v>
      </c>
      <c r="E18">
        <v>20</v>
      </c>
      <c r="F18">
        <v>30</v>
      </c>
      <c r="G18">
        <v>20</v>
      </c>
    </row>
    <row r="21" spans="1:16" x14ac:dyDescent="0.2">
      <c r="L21" t="s">
        <v>38</v>
      </c>
    </row>
    <row r="22" spans="1:16" x14ac:dyDescent="0.2">
      <c r="A22" s="9" t="s">
        <v>35</v>
      </c>
      <c r="L22" s="5" t="s">
        <v>16</v>
      </c>
      <c r="M22" s="5" t="s">
        <v>27</v>
      </c>
      <c r="N22" s="5" t="s">
        <v>27</v>
      </c>
      <c r="O22" s="5" t="s">
        <v>29</v>
      </c>
    </row>
    <row r="23" spans="1:16" x14ac:dyDescent="0.2">
      <c r="C23" t="s">
        <v>37</v>
      </c>
      <c r="H23" t="s">
        <v>36</v>
      </c>
      <c r="L23" s="5" t="s">
        <v>28</v>
      </c>
      <c r="M23" s="5" t="s">
        <v>28</v>
      </c>
      <c r="N23" s="5" t="s">
        <v>28</v>
      </c>
      <c r="O23" s="5" t="s">
        <v>27</v>
      </c>
      <c r="P23" s="5" t="s">
        <v>29</v>
      </c>
    </row>
    <row r="24" spans="1:16" s="5" customFormat="1" x14ac:dyDescent="0.2">
      <c r="C24" s="5" t="s">
        <v>16</v>
      </c>
      <c r="D24" s="5" t="s">
        <v>17</v>
      </c>
      <c r="E24" s="5" t="s">
        <v>18</v>
      </c>
      <c r="H24" s="5" t="s">
        <v>16</v>
      </c>
      <c r="I24" s="5" t="s">
        <v>17</v>
      </c>
      <c r="J24" s="5" t="s">
        <v>18</v>
      </c>
      <c r="L24" s="5" t="s">
        <v>32</v>
      </c>
      <c r="M24" s="5" t="s">
        <v>32</v>
      </c>
      <c r="N24" s="5" t="s">
        <v>33</v>
      </c>
      <c r="O24" s="5" t="s">
        <v>33</v>
      </c>
      <c r="P24" s="5" t="s">
        <v>18</v>
      </c>
    </row>
    <row r="25" spans="1:16" x14ac:dyDescent="0.2">
      <c r="A25" t="s">
        <v>1</v>
      </c>
      <c r="C25" s="3">
        <v>0.119268</v>
      </c>
      <c r="D25" s="3">
        <f>'[1]Case MA101'!$AY$2</f>
        <v>0.119230774512016</v>
      </c>
      <c r="E25" s="6">
        <f>(D25-C25)/C25</f>
        <v>-3.1211630935374345E-4</v>
      </c>
      <c r="H25" s="3">
        <v>9.8995E-2</v>
      </c>
      <c r="I25" s="3">
        <f>'[1]Case MA101'!$BA$2</f>
        <v>9.9027999954549403E-2</v>
      </c>
      <c r="J25" s="6">
        <f>(I25-H25)/H25</f>
        <v>3.3334971008034379E-4</v>
      </c>
      <c r="L25">
        <v>20</v>
      </c>
      <c r="M25">
        <v>20</v>
      </c>
      <c r="N25" s="3">
        <f>'[1]Case MA101'!$L$2</f>
        <v>1.2040107299626299</v>
      </c>
      <c r="O25" s="7">
        <f>D25/$N$25</f>
        <v>9.902799995454914E-2</v>
      </c>
      <c r="P25" s="6">
        <f>(O25-H25)/H25</f>
        <v>3.3334971007768023E-4</v>
      </c>
    </row>
    <row r="26" spans="1:16" x14ac:dyDescent="0.2">
      <c r="A26" t="s">
        <v>2</v>
      </c>
      <c r="C26" s="3">
        <v>9.4867000000000007E-2</v>
      </c>
      <c r="D26" s="3">
        <f>'[2]Case MA102'!$AY$2</f>
        <v>9.5127922505928997E-2</v>
      </c>
      <c r="E26" s="4">
        <f>(D26-C26)/C26</f>
        <v>2.750403258551339E-3</v>
      </c>
      <c r="H26" s="3">
        <v>7.7313000000000007E-2</v>
      </c>
      <c r="I26" s="3">
        <f>'[2]Case MA102'!$BA$2</f>
        <v>7.3618838523191094E-2</v>
      </c>
      <c r="J26" s="4">
        <f>(I26-H26)/H26</f>
        <v>-4.77818927839938E-2</v>
      </c>
      <c r="L26">
        <v>20</v>
      </c>
      <c r="M26">
        <v>0</v>
      </c>
      <c r="N26" s="3">
        <f>'[2]Case MA102'!$L$2</f>
        <v>1.29216820604908</v>
      </c>
      <c r="O26" s="7">
        <f>D26/$N$25</f>
        <v>7.9009198289189314E-2</v>
      </c>
      <c r="P26" s="6">
        <f>(O26-H26)/H26</f>
        <v>2.1939367107592606E-2</v>
      </c>
    </row>
    <row r="27" spans="1:16" x14ac:dyDescent="0.2">
      <c r="A27" t="s">
        <v>3</v>
      </c>
      <c r="C27" s="3">
        <v>0.157559</v>
      </c>
      <c r="D27" s="3">
        <f>'[3]Case MA103'!$AY$2</f>
        <v>0.154013944919244</v>
      </c>
      <c r="E27" s="4">
        <f>(D27-C27)/C27</f>
        <v>-2.2499857708896377E-2</v>
      </c>
      <c r="H27" s="3">
        <v>0.13069600000000001</v>
      </c>
      <c r="I27" s="3">
        <f>'[3]Case MA103'!$BA$2</f>
        <v>0.11919032228022</v>
      </c>
      <c r="J27" s="4">
        <f>(I27-H27)/H27</f>
        <v>-8.803389330798192E-2</v>
      </c>
      <c r="L27">
        <v>20</v>
      </c>
      <c r="M27">
        <v>0</v>
      </c>
      <c r="N27" s="3">
        <f>'[3]Case MA103'!$L$2</f>
        <v>1.29216820604908</v>
      </c>
      <c r="O27" s="7">
        <f>D27/$N$25</f>
        <v>0.12791741891205927</v>
      </c>
      <c r="P27" s="6">
        <f>(O27-H27)/H27</f>
        <v>-2.1259878557421345E-2</v>
      </c>
    </row>
    <row r="28" spans="1:16" x14ac:dyDescent="0.2">
      <c r="C28" s="3"/>
      <c r="D28" s="3"/>
      <c r="E28" s="4"/>
      <c r="H28" s="3"/>
      <c r="I28" s="3"/>
      <c r="J28" s="4"/>
      <c r="N28" s="3"/>
      <c r="O28" s="7"/>
      <c r="P28" s="6"/>
    </row>
    <row r="29" spans="1:16" x14ac:dyDescent="0.2">
      <c r="A29" t="s">
        <v>4</v>
      </c>
      <c r="C29" s="3">
        <v>8.4334999999999993E-2</v>
      </c>
      <c r="D29" s="3">
        <f>'[4]Case MA301'!$CM$2</f>
        <v>8.4308738788666099E-2</v>
      </c>
      <c r="E29" s="4">
        <f t="shared" ref="E29:E34" si="0">(D29-C29)/C29</f>
        <v>-3.1139160886813869E-4</v>
      </c>
      <c r="H29" s="3">
        <v>7.0000000000000007E-2</v>
      </c>
      <c r="I29" s="3">
        <f>'[4]Case MA301'!$CO$2</f>
        <v>7.0023245383604799E-2</v>
      </c>
      <c r="J29" s="4">
        <f t="shared" ref="J29:J34" si="1">(I29-H29)/H29</f>
        <v>3.3207690863988414E-4</v>
      </c>
      <c r="L29">
        <v>20</v>
      </c>
      <c r="M29">
        <v>20</v>
      </c>
      <c r="N29" s="3">
        <f>'[4]Case MA301'!$L$2</f>
        <v>1.2040107299626299</v>
      </c>
      <c r="O29" s="7">
        <f t="shared" ref="O29:O34" si="2">D29/$N$25</f>
        <v>7.0023245383604577E-2</v>
      </c>
      <c r="P29" s="6">
        <f t="shared" ref="P29:P34" si="3">(O29-H29)/H29</f>
        <v>3.3207690863671209E-4</v>
      </c>
    </row>
    <row r="30" spans="1:16" x14ac:dyDescent="0.2">
      <c r="A30" t="s">
        <v>5</v>
      </c>
      <c r="C30" s="3">
        <v>6.6413E-2</v>
      </c>
      <c r="D30" s="3">
        <f>'[5]Case MA302'!$CM$2</f>
        <v>6.6550010811826904E-2</v>
      </c>
      <c r="E30" s="4">
        <f t="shared" si="0"/>
        <v>2.0630119378269949E-3</v>
      </c>
      <c r="H30" s="3">
        <v>5.6568E-2</v>
      </c>
      <c r="I30" s="3">
        <f>'[5]Case MA302'!$CO$2</f>
        <v>5.1502591148956799E-2</v>
      </c>
      <c r="J30" s="4">
        <f t="shared" si="1"/>
        <v>-8.9545482446669517E-2</v>
      </c>
      <c r="L30">
        <v>20</v>
      </c>
      <c r="M30">
        <v>0</v>
      </c>
      <c r="N30" s="3">
        <f>'[5]Case MA302'!$L$2</f>
        <v>1.29216820604908</v>
      </c>
      <c r="O30" s="7">
        <f t="shared" si="2"/>
        <v>5.5273602764231579E-2</v>
      </c>
      <c r="P30" s="6">
        <f t="shared" si="3"/>
        <v>-2.2882146014856834E-2</v>
      </c>
    </row>
    <row r="31" spans="1:16" x14ac:dyDescent="0.2">
      <c r="A31" t="s">
        <v>6</v>
      </c>
      <c r="C31" s="3">
        <v>0.110384</v>
      </c>
      <c r="D31" s="3">
        <f>'[6]Case MA303'!$CM$2</f>
        <v>0.107821175630425</v>
      </c>
      <c r="E31" s="4">
        <f t="shared" si="0"/>
        <v>-2.3217353688713954E-2</v>
      </c>
      <c r="H31" s="3">
        <v>9.4041E-2</v>
      </c>
      <c r="I31" s="3">
        <f>'[6]Case MA303'!$CO$2</f>
        <v>8.3442058956161594E-2</v>
      </c>
      <c r="J31" s="4">
        <f t="shared" si="1"/>
        <v>-0.11270553315934971</v>
      </c>
      <c r="L31">
        <v>20</v>
      </c>
      <c r="M31">
        <v>0</v>
      </c>
      <c r="N31" s="3">
        <f>'[6]Case MA303'!$L$2</f>
        <v>1.29216820604908</v>
      </c>
      <c r="O31" s="7">
        <f t="shared" si="2"/>
        <v>8.9551673375677932E-2</v>
      </c>
      <c r="P31" s="6">
        <f t="shared" si="3"/>
        <v>-4.7737971994364886E-2</v>
      </c>
    </row>
    <row r="32" spans="1:16" x14ac:dyDescent="0.2">
      <c r="A32" t="s">
        <v>7</v>
      </c>
      <c r="C32" s="3">
        <v>7.0089999999999996E-3</v>
      </c>
      <c r="D32" s="3">
        <f>'[7]Case MA304'!$CL$2</f>
        <v>6.8458052823175798E-3</v>
      </c>
      <c r="E32" s="4">
        <f t="shared" si="0"/>
        <v>-2.3283595046714192E-2</v>
      </c>
      <c r="H32" s="3">
        <v>5.9189999999999998E-3</v>
      </c>
      <c r="I32" s="3">
        <f>'[7]Case MA304'!$CN$2</f>
        <v>5.87979059052951E-3</v>
      </c>
      <c r="J32" s="4">
        <f t="shared" si="1"/>
        <v>-6.6243300338722343E-3</v>
      </c>
      <c r="L32">
        <v>20</v>
      </c>
      <c r="M32">
        <v>30</v>
      </c>
      <c r="N32" s="3">
        <f>'[7]Case MA304'!$L$2</f>
        <v>1.1642940640341899</v>
      </c>
      <c r="O32" s="7">
        <f t="shared" si="2"/>
        <v>5.6858341142275864E-3</v>
      </c>
      <c r="P32" s="6">
        <f t="shared" si="3"/>
        <v>-3.9392783539856958E-2</v>
      </c>
    </row>
    <row r="33" spans="1:16" x14ac:dyDescent="0.2">
      <c r="A33" t="s">
        <v>42</v>
      </c>
      <c r="B33" t="s">
        <v>40</v>
      </c>
      <c r="C33" s="3">
        <v>0.32940000000000003</v>
      </c>
      <c r="D33" s="3">
        <f>'[8]Case MA306_Detailed_1'!$AQ$2</f>
        <v>0.32606827757530699</v>
      </c>
      <c r="E33" s="4">
        <f t="shared" si="0"/>
        <v>-1.0114518593482209E-2</v>
      </c>
      <c r="H33" s="3">
        <v>0.27339999999999998</v>
      </c>
      <c r="I33" s="3">
        <f>'[8]Case MA306_Detailed_1'!$AS$2</f>
        <v>0.28005663487238502</v>
      </c>
      <c r="J33" s="4">
        <f t="shared" si="1"/>
        <v>2.434760377609747E-2</v>
      </c>
      <c r="L33">
        <v>20</v>
      </c>
      <c r="M33">
        <v>30</v>
      </c>
      <c r="N33" s="3">
        <f>'[8]Case MA306_Detailed_1'!$L$2</f>
        <v>1.1642940640341899</v>
      </c>
      <c r="O33" s="7">
        <f t="shared" si="2"/>
        <v>0.27081841503640708</v>
      </c>
      <c r="P33" s="6">
        <f t="shared" si="3"/>
        <v>-9.4425199838803885E-3</v>
      </c>
    </row>
    <row r="34" spans="1:16" x14ac:dyDescent="0.2">
      <c r="A34" t="s">
        <v>42</v>
      </c>
      <c r="B34" t="s">
        <v>41</v>
      </c>
      <c r="C34" s="3">
        <v>0.3211</v>
      </c>
      <c r="D34" s="3">
        <f>'[8]Case MA306_Detailed_1'!$AV$2</f>
        <v>0.31781070490234298</v>
      </c>
      <c r="E34" s="4">
        <f t="shared" si="0"/>
        <v>-1.0243834000800433E-2</v>
      </c>
      <c r="H34" s="3">
        <v>0.26650000000000001</v>
      </c>
      <c r="I34" s="3">
        <f>'[8]Case MA306_Detailed_1'!$AX$2</f>
        <v>0.27296429202872802</v>
      </c>
      <c r="J34" s="4">
        <f t="shared" si="1"/>
        <v>2.4256255267272053E-2</v>
      </c>
      <c r="L34">
        <v>20</v>
      </c>
      <c r="M34">
        <v>30</v>
      </c>
      <c r="N34" s="3">
        <f>'[8]Case MA306_Detailed_1'!$L$2</f>
        <v>1.1642940640341899</v>
      </c>
      <c r="O34" s="7">
        <f t="shared" si="2"/>
        <v>0.26396002709395056</v>
      </c>
      <c r="P34" s="6">
        <f t="shared" si="3"/>
        <v>-9.5308551821743307E-3</v>
      </c>
    </row>
    <row r="35" spans="1:16" x14ac:dyDescent="0.2">
      <c r="H35" t="s">
        <v>30</v>
      </c>
    </row>
    <row r="36" spans="1:16" x14ac:dyDescent="0.2">
      <c r="H36" t="s">
        <v>31</v>
      </c>
    </row>
    <row r="38" spans="1:16" x14ac:dyDescent="0.2">
      <c r="A38" s="9" t="s">
        <v>39</v>
      </c>
    </row>
    <row r="39" spans="1:16" x14ac:dyDescent="0.2">
      <c r="C39" s="5" t="s">
        <v>19</v>
      </c>
      <c r="D39" t="s">
        <v>24</v>
      </c>
      <c r="G39" s="5" t="s">
        <v>20</v>
      </c>
      <c r="H39" t="s">
        <v>24</v>
      </c>
    </row>
    <row r="40" spans="1:16" s="5" customFormat="1" x14ac:dyDescent="0.2">
      <c r="C40" s="5" t="s">
        <v>21</v>
      </c>
      <c r="D40" s="5" t="s">
        <v>22</v>
      </c>
      <c r="E40" s="5" t="s">
        <v>23</v>
      </c>
      <c r="G40" s="5" t="s">
        <v>21</v>
      </c>
      <c r="H40" s="5" t="s">
        <v>22</v>
      </c>
      <c r="I40" s="5" t="s">
        <v>23</v>
      </c>
    </row>
    <row r="41" spans="1:16" x14ac:dyDescent="0.2">
      <c r="A41" t="s">
        <v>1</v>
      </c>
      <c r="C41" s="10">
        <f>'[1]Case MA101'!$BI$2/3600</f>
        <v>4.5474735088647775E-13</v>
      </c>
      <c r="D41" s="8"/>
      <c r="E41" s="8"/>
      <c r="F41" s="8"/>
      <c r="G41" s="10">
        <f>'[1]Case MA101'!$BH$2/3600</f>
        <v>9.0949470177298054E-13</v>
      </c>
      <c r="H41" s="8"/>
      <c r="I41" s="8"/>
    </row>
    <row r="42" spans="1:16" x14ac:dyDescent="0.2">
      <c r="A42" t="s">
        <v>2</v>
      </c>
      <c r="C42" s="10">
        <f>'[2]Case MA102'!$BI$2/3600</f>
        <v>0</v>
      </c>
      <c r="D42" s="8"/>
      <c r="E42" s="8"/>
      <c r="F42" s="8"/>
      <c r="G42" s="10">
        <f>'[2]Case MA102'!$BH$2/3600</f>
        <v>1911.803816158375</v>
      </c>
      <c r="H42" s="8"/>
      <c r="I42" s="8"/>
    </row>
    <row r="43" spans="1:16" x14ac:dyDescent="0.2">
      <c r="A43" t="s">
        <v>3</v>
      </c>
      <c r="C43" s="10">
        <f>'[3]Case MA103'!$BI$2/3600</f>
        <v>0</v>
      </c>
      <c r="D43" s="8"/>
      <c r="E43" s="8"/>
      <c r="F43" s="8"/>
      <c r="G43" s="10">
        <f>'[3]Case MA103'!$BH$2/3600</f>
        <v>3095.2472979318891</v>
      </c>
      <c r="H43" s="8"/>
      <c r="I43" s="8"/>
    </row>
    <row r="44" spans="1:16" x14ac:dyDescent="0.2">
      <c r="C44" s="8"/>
      <c r="D44" s="8"/>
      <c r="E44" s="8"/>
      <c r="F44" s="8"/>
      <c r="G44" s="8"/>
      <c r="H44" s="8"/>
      <c r="I44" s="8"/>
    </row>
    <row r="45" spans="1:16" x14ac:dyDescent="0.2">
      <c r="A45" t="s">
        <v>4</v>
      </c>
      <c r="C45" s="10">
        <f>'[4]Case MA301'!$DG$2/3600</f>
        <v>9.0949470177301952E-13</v>
      </c>
      <c r="D45" s="10">
        <f>'[4]Case MA301'!$DK$2/3600</f>
        <v>0</v>
      </c>
      <c r="E45" s="10">
        <f>'[4]Case MA301'!$DO$2/3600</f>
        <v>1.8189894035460362E-12</v>
      </c>
      <c r="F45" s="8"/>
      <c r="G45" s="10">
        <f>'[4]Case MA301'!$DF$2/3600</f>
        <v>1.8189894035458555E-12</v>
      </c>
      <c r="H45" s="10">
        <f>'[4]Case MA301'!$DJ$2/3600</f>
        <v>3.6379788070916944E-12</v>
      </c>
      <c r="I45" s="10">
        <f>'[4]Case MA301'!$DN$2/3600</f>
        <v>9.0949470177281666E-13</v>
      </c>
    </row>
    <row r="46" spans="1:16" x14ac:dyDescent="0.2">
      <c r="A46" t="s">
        <v>5</v>
      </c>
      <c r="C46" s="10">
        <f>'[5]Case MA302'!$DG$2/3600</f>
        <v>0</v>
      </c>
      <c r="D46" s="10">
        <f>'[5]Case MA302'!$DK$2/3600</f>
        <v>0</v>
      </c>
      <c r="E46" s="10">
        <f>'[5]Case MA302'!$DO$2/3600</f>
        <v>0</v>
      </c>
      <c r="F46" s="8"/>
      <c r="G46" s="10">
        <f>'[5]Case MA302'!$DF$2/3600</f>
        <v>1003.1009835924666</v>
      </c>
      <c r="H46" s="10">
        <f>'[5]Case MA302'!$DJ$2/3600</f>
        <v>336.17186167109725</v>
      </c>
      <c r="I46" s="10">
        <f>'[5]Case MA302'!$DN$2/3600</f>
        <v>336.84752154718336</v>
      </c>
    </row>
    <row r="47" spans="1:16" x14ac:dyDescent="0.2">
      <c r="A47" t="s">
        <v>6</v>
      </c>
      <c r="C47" s="10">
        <f>'[6]Case MA303'!$DG$2/3600</f>
        <v>0</v>
      </c>
      <c r="D47" s="10">
        <f>'[6]Case MA303'!$DK$2/3600</f>
        <v>0</v>
      </c>
      <c r="E47" s="10">
        <f>'[6]Case MA303'!$DO$2/3600</f>
        <v>0</v>
      </c>
      <c r="F47" s="8"/>
      <c r="G47" s="10">
        <f>'[6]Case MA303'!$DF$2/3600</f>
        <v>1625.1767622078389</v>
      </c>
      <c r="H47" s="10">
        <f>'[6]Case MA303'!$DJ$2/3600</f>
        <v>544.717421301125</v>
      </c>
      <c r="I47" s="10">
        <f>'[6]Case MA303'!$DN$2/3600</f>
        <v>545.7185518352278</v>
      </c>
    </row>
    <row r="48" spans="1:16" x14ac:dyDescent="0.2">
      <c r="A48" t="s">
        <v>7</v>
      </c>
      <c r="C48" s="10">
        <f>'[7]Case MA304'!$DG$2/3600</f>
        <v>68.790872978651393</v>
      </c>
      <c r="D48" s="10">
        <f>'[7]Case MA304'!$DK$2/3600</f>
        <v>0</v>
      </c>
      <c r="E48" s="10">
        <f>'[7]Case MA304'!$DO$2/3600</f>
        <v>68.790950571466666</v>
      </c>
      <c r="F48" s="8"/>
      <c r="G48" s="10">
        <f>'[7]Case MA304'!$DF$2/3600</f>
        <v>0</v>
      </c>
      <c r="H48" s="10">
        <f>'[7]Case MA304'!$DJ$2/3600</f>
        <v>68.791103482651664</v>
      </c>
      <c r="I48" s="10">
        <f>'[7]Case MA304'!$DN$2/3600</f>
        <v>0</v>
      </c>
    </row>
    <row r="49" spans="1:9" x14ac:dyDescent="0.2">
      <c r="A49" t="s">
        <v>42</v>
      </c>
      <c r="B49" t="s">
        <v>40</v>
      </c>
      <c r="C49" s="8"/>
      <c r="D49" s="8"/>
      <c r="E49" s="8"/>
      <c r="F49" s="8"/>
      <c r="G49" s="8"/>
      <c r="H49" s="8"/>
      <c r="I49" s="8"/>
    </row>
    <row r="50" spans="1:9" x14ac:dyDescent="0.2">
      <c r="A50" t="s">
        <v>42</v>
      </c>
      <c r="B50" t="s">
        <v>41</v>
      </c>
      <c r="C50" s="8"/>
      <c r="D50" s="8"/>
      <c r="E50" s="8"/>
      <c r="F50" s="8"/>
      <c r="G50" s="8"/>
      <c r="H50" s="8"/>
      <c r="I50" s="8"/>
    </row>
  </sheetData>
  <phoneticPr fontId="0" type="noConversion"/>
  <pageMargins left="0.5" right="0.5" top="0.5" bottom="0.5" header="0.5" footer="0.5"/>
  <pageSetup scale="5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Your Company Name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H. Henninger</dc:creator>
  <cp:lastModifiedBy>Jason</cp:lastModifiedBy>
  <cp:lastPrinted>2010-11-16T17:13:11Z</cp:lastPrinted>
  <dcterms:created xsi:type="dcterms:W3CDTF">2006-10-31T16:50:34Z</dcterms:created>
  <dcterms:modified xsi:type="dcterms:W3CDTF">2015-02-20T15:45:30Z</dcterms:modified>
</cp:coreProperties>
</file>