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da/Desktop/"/>
    </mc:Choice>
  </mc:AlternateContent>
  <xr:revisionPtr revIDLastSave="0" documentId="13_ncr:1_{E8BAD1A4-3AFB-C64B-B2B6-29A7B9421999}" xr6:coauthVersionLast="45" xr6:coauthVersionMax="45" xr10:uidLastSave="{00000000-0000-0000-0000-000000000000}"/>
  <bookViews>
    <workbookView xWindow="3060" yWindow="460" windowWidth="25740" windowHeight="17540" activeTab="1" xr2:uid="{7E0B756C-6937-A44B-A7A3-2AFBF3B47810}"/>
  </bookViews>
  <sheets>
    <sheet name="Sheet1" sheetId="1" r:id="rId1"/>
    <sheet name="Energ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" i="2" l="1"/>
  <c r="R6" i="2" l="1"/>
  <c r="Q6" i="2"/>
  <c r="N6" i="2"/>
  <c r="M6" i="2"/>
  <c r="L6" i="2"/>
  <c r="I6" i="2"/>
  <c r="F6" i="2"/>
  <c r="H6" i="2" s="1"/>
  <c r="E6" i="2"/>
  <c r="C6" i="2"/>
  <c r="B6" i="2"/>
  <c r="T6" i="2" s="1"/>
  <c r="T5" i="2"/>
  <c r="S5" i="2"/>
  <c r="Q5" i="2"/>
  <c r="P5" i="2"/>
  <c r="N5" i="2"/>
  <c r="M5" i="2"/>
  <c r="K5" i="2"/>
  <c r="J5" i="2"/>
  <c r="H5" i="2"/>
  <c r="G5" i="2"/>
  <c r="E5" i="2"/>
  <c r="D5" i="2"/>
  <c r="T4" i="2"/>
  <c r="S4" i="2"/>
  <c r="Q4" i="2"/>
  <c r="P4" i="2"/>
  <c r="N4" i="2"/>
  <c r="M4" i="2"/>
  <c r="K4" i="2"/>
  <c r="J4" i="2"/>
  <c r="H4" i="2"/>
  <c r="G4" i="2"/>
  <c r="E4" i="2"/>
  <c r="D4" i="2"/>
  <c r="R14" i="2"/>
  <c r="O14" i="2"/>
  <c r="Q14" i="2" s="1"/>
  <c r="N14" i="2"/>
  <c r="M14" i="2"/>
  <c r="L14" i="2"/>
  <c r="I14" i="2"/>
  <c r="F14" i="2"/>
  <c r="H14" i="2" s="1"/>
  <c r="E14" i="2"/>
  <c r="C14" i="2"/>
  <c r="D14" i="2" s="1"/>
  <c r="B14" i="2"/>
  <c r="T14" i="2" s="1"/>
  <c r="T13" i="2"/>
  <c r="S13" i="2"/>
  <c r="Q13" i="2"/>
  <c r="P13" i="2"/>
  <c r="N13" i="2"/>
  <c r="M13" i="2"/>
  <c r="K13" i="2"/>
  <c r="J13" i="2"/>
  <c r="H13" i="2"/>
  <c r="G13" i="2"/>
  <c r="E13" i="2"/>
  <c r="D13" i="2"/>
  <c r="T12" i="2"/>
  <c r="S12" i="2"/>
  <c r="Q12" i="2"/>
  <c r="P12" i="2"/>
  <c r="N12" i="2"/>
  <c r="M12" i="2"/>
  <c r="K12" i="2"/>
  <c r="J12" i="2"/>
  <c r="H12" i="2"/>
  <c r="G12" i="2"/>
  <c r="E12" i="2"/>
  <c r="D12" i="2"/>
  <c r="P6" i="2" l="1"/>
  <c r="J6" i="2"/>
  <c r="K6" i="2"/>
  <c r="S6" i="2"/>
  <c r="G6" i="2"/>
  <c r="D6" i="2"/>
  <c r="P14" i="2"/>
  <c r="J14" i="2"/>
  <c r="K14" i="2"/>
  <c r="S14" i="2"/>
  <c r="G14" i="2"/>
  <c r="B14" i="1"/>
  <c r="R14" i="1"/>
  <c r="S14" i="1" s="1"/>
  <c r="O14" i="1"/>
  <c r="T13" i="1"/>
  <c r="S13" i="1"/>
  <c r="Q13" i="1"/>
  <c r="P13" i="1"/>
  <c r="T12" i="1"/>
  <c r="S12" i="1"/>
  <c r="Q12" i="1"/>
  <c r="P12" i="1"/>
  <c r="T5" i="1"/>
  <c r="T4" i="1"/>
  <c r="S5" i="1"/>
  <c r="S4" i="1"/>
  <c r="Q5" i="1"/>
  <c r="Q4" i="1"/>
  <c r="P5" i="1"/>
  <c r="P4" i="1"/>
  <c r="R6" i="1"/>
  <c r="O6" i="1"/>
  <c r="P19" i="1"/>
  <c r="T19" i="1"/>
  <c r="S19" i="1"/>
  <c r="Q19" i="1"/>
  <c r="N19" i="1"/>
  <c r="M19" i="1"/>
  <c r="K19" i="1"/>
  <c r="J19" i="1"/>
  <c r="H19" i="1"/>
  <c r="G19" i="1"/>
  <c r="E19" i="1"/>
  <c r="D19" i="1"/>
  <c r="Q14" i="1" l="1"/>
  <c r="T14" i="1"/>
  <c r="P14" i="1"/>
  <c r="F14" i="1" l="1"/>
  <c r="L14" i="1" l="1"/>
  <c r="I14" i="1"/>
  <c r="C14" i="1"/>
  <c r="N13" i="1"/>
  <c r="M13" i="1"/>
  <c r="K13" i="1"/>
  <c r="J13" i="1"/>
  <c r="H13" i="1"/>
  <c r="G13" i="1"/>
  <c r="E13" i="1"/>
  <c r="D13" i="1"/>
  <c r="N12" i="1"/>
  <c r="M12" i="1"/>
  <c r="K12" i="1"/>
  <c r="J12" i="1"/>
  <c r="H12" i="1"/>
  <c r="G12" i="1"/>
  <c r="E12" i="1"/>
  <c r="D12" i="1"/>
  <c r="M14" i="1" l="1"/>
  <c r="N14" i="1"/>
  <c r="G14" i="1"/>
  <c r="H14" i="1"/>
  <c r="E14" i="1"/>
  <c r="J14" i="1"/>
  <c r="K14" i="1"/>
  <c r="D14" i="1"/>
  <c r="J4" i="1"/>
  <c r="D4" i="1"/>
  <c r="J5" i="1"/>
  <c r="K5" i="1"/>
  <c r="K4" i="1"/>
  <c r="N5" i="1"/>
  <c r="N4" i="1"/>
  <c r="M5" i="1"/>
  <c r="M4" i="1"/>
  <c r="H5" i="1"/>
  <c r="G5" i="1"/>
  <c r="E5" i="1"/>
  <c r="D5" i="1"/>
  <c r="H4" i="1"/>
  <c r="G4" i="1"/>
  <c r="E4" i="1"/>
  <c r="L6" i="1" l="1"/>
  <c r="I6" i="1"/>
  <c r="C6" i="1"/>
  <c r="F6" i="1"/>
  <c r="B6" i="1"/>
  <c r="P6" i="1" l="1"/>
  <c r="Q6" i="1"/>
  <c r="S6" i="1"/>
  <c r="T6" i="1"/>
  <c r="N6" i="1"/>
  <c r="M6" i="1"/>
  <c r="J6" i="1"/>
  <c r="K6" i="1"/>
  <c r="E6" i="1"/>
  <c r="D6" i="1"/>
  <c r="G6" i="1"/>
  <c r="H6" i="1"/>
</calcChain>
</file>

<file path=xl/sharedStrings.xml><?xml version="1.0" encoding="utf-8"?>
<sst xmlns="http://schemas.openxmlformats.org/spreadsheetml/2006/main" count="153" uniqueCount="13">
  <si>
    <t>RT</t>
  </si>
  <si>
    <t>Peak</t>
  </si>
  <si>
    <t>SUM</t>
  </si>
  <si>
    <t>187.5 MWh 75 MW</t>
  </si>
  <si>
    <t>375 MWh 150 MW</t>
  </si>
  <si>
    <t>$/MW</t>
  </si>
  <si>
    <t>$/MWh</t>
  </si>
  <si>
    <t>$</t>
  </si>
  <si>
    <t>Scenario 2</t>
  </si>
  <si>
    <t>Scenario 3</t>
  </si>
  <si>
    <t>no bat</t>
  </si>
  <si>
    <t>DA</t>
  </si>
  <si>
    <t>75 MWh 375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</si>
</sst>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8895-4899-5245-87FC-0EDA70D164B3}">
  <dimension ref="A1:T22"/>
  <sheetViews>
    <sheetView zoomScale="140" zoomScaleNormal="140" workbookViewId="0">
      <selection sqref="A1:T6"/>
    </sheetView>
  </sheetViews>
  <sheetFormatPr baseColWidth="10" defaultRowHeight="16" x14ac:dyDescent="0.2"/>
  <cols>
    <col min="1" max="1" width="4.83203125" customWidth="1"/>
    <col min="2" max="2" width="15.1640625" style="1" customWidth="1"/>
    <col min="3" max="3" width="16.1640625" style="1" customWidth="1"/>
    <col min="4" max="4" width="11.1640625" customWidth="1"/>
    <col min="5" max="5" width="8.6640625" bestFit="1" customWidth="1"/>
    <col min="6" max="6" width="12" style="1" bestFit="1" customWidth="1"/>
    <col min="7" max="7" width="8" customWidth="1"/>
    <col min="8" max="8" width="12.33203125" customWidth="1"/>
    <col min="9" max="9" width="12" style="1" bestFit="1" customWidth="1"/>
    <col min="10" max="10" width="9.5" customWidth="1"/>
    <col min="11" max="11" width="9.83203125" customWidth="1"/>
    <col min="12" max="12" width="12" style="1" bestFit="1" customWidth="1"/>
    <col min="13" max="13" width="11.33203125" customWidth="1"/>
    <col min="14" max="14" width="10.6640625" customWidth="1"/>
    <col min="15" max="15" width="13.5" customWidth="1"/>
    <col min="18" max="18" width="12.5" customWidth="1"/>
  </cols>
  <sheetData>
    <row r="1" spans="1:20" x14ac:dyDescent="0.2">
      <c r="A1" s="4"/>
      <c r="B1" s="5" t="s">
        <v>10</v>
      </c>
      <c r="C1" s="3" t="s">
        <v>3</v>
      </c>
      <c r="D1" s="3"/>
      <c r="E1" s="3"/>
      <c r="F1" s="3"/>
      <c r="G1" s="3"/>
      <c r="H1" s="3"/>
      <c r="I1" s="3" t="s">
        <v>4</v>
      </c>
      <c r="J1" s="3"/>
      <c r="K1" s="3"/>
      <c r="L1" s="3"/>
      <c r="M1" s="3"/>
      <c r="N1" s="3"/>
      <c r="O1" s="3" t="s">
        <v>12</v>
      </c>
      <c r="P1" s="3"/>
      <c r="Q1" s="3"/>
      <c r="R1" s="3"/>
      <c r="S1" s="3"/>
      <c r="T1" s="3"/>
    </row>
    <row r="2" spans="1:20" x14ac:dyDescent="0.2">
      <c r="A2" s="4"/>
      <c r="B2" s="5"/>
      <c r="C2" s="3" t="s">
        <v>8</v>
      </c>
      <c r="D2" s="3"/>
      <c r="E2" s="3"/>
      <c r="F2" s="3" t="s">
        <v>9</v>
      </c>
      <c r="G2" s="3"/>
      <c r="H2" s="3"/>
      <c r="I2" s="3" t="s">
        <v>8</v>
      </c>
      <c r="J2" s="3"/>
      <c r="K2" s="3"/>
      <c r="L2" s="3" t="s">
        <v>9</v>
      </c>
      <c r="M2" s="3"/>
      <c r="N2" s="3"/>
      <c r="O2" s="3" t="s">
        <v>8</v>
      </c>
      <c r="P2" s="3"/>
      <c r="Q2" s="3"/>
      <c r="R2" s="3" t="s">
        <v>9</v>
      </c>
      <c r="S2" s="3"/>
      <c r="T2" s="3"/>
    </row>
    <row r="3" spans="1:20" x14ac:dyDescent="0.2">
      <c r="A3" s="4"/>
      <c r="B3" s="5"/>
      <c r="C3" s="1" t="s">
        <v>7</v>
      </c>
      <c r="D3" t="s">
        <v>5</v>
      </c>
      <c r="E3" t="s">
        <v>6</v>
      </c>
      <c r="F3" s="1" t="s">
        <v>7</v>
      </c>
      <c r="G3" t="s">
        <v>5</v>
      </c>
      <c r="H3" t="s">
        <v>6</v>
      </c>
      <c r="I3" s="1" t="s">
        <v>7</v>
      </c>
      <c r="J3" t="s">
        <v>5</v>
      </c>
      <c r="K3" t="s">
        <v>6</v>
      </c>
      <c r="L3" s="1" t="s">
        <v>7</v>
      </c>
      <c r="M3" t="s">
        <v>5</v>
      </c>
      <c r="N3" t="s">
        <v>6</v>
      </c>
      <c r="O3" s="1" t="s">
        <v>7</v>
      </c>
      <c r="P3" t="s">
        <v>5</v>
      </c>
      <c r="Q3" t="s">
        <v>6</v>
      </c>
      <c r="R3" s="1" t="s">
        <v>7</v>
      </c>
      <c r="S3" t="s">
        <v>5</v>
      </c>
      <c r="T3" t="s">
        <v>6</v>
      </c>
    </row>
    <row r="4" spans="1:20" x14ac:dyDescent="0.2">
      <c r="A4" t="s">
        <v>0</v>
      </c>
      <c r="B4" s="2">
        <v>428333.7</v>
      </c>
      <c r="C4" s="2">
        <v>421704.1</v>
      </c>
      <c r="D4" s="2">
        <f>(B4-C4)/75</f>
        <v>88.394666666667135</v>
      </c>
      <c r="E4" s="2">
        <f>(B4-C4)/187.5</f>
        <v>35.357866666666851</v>
      </c>
      <c r="F4" s="2">
        <v>421921.3</v>
      </c>
      <c r="G4" s="2">
        <f>(B4-F4)/75</f>
        <v>85.498666666666978</v>
      </c>
      <c r="H4" s="2">
        <f>(B4-F4)/187.5</f>
        <v>34.199466666666794</v>
      </c>
      <c r="I4" s="2">
        <v>415723.3</v>
      </c>
      <c r="J4" s="2">
        <f>($B4-I4)/150</f>
        <v>84.069333333333489</v>
      </c>
      <c r="K4" s="2">
        <f>($B4-I4)/375</f>
        <v>33.627733333333396</v>
      </c>
      <c r="L4" s="2">
        <v>419667.3</v>
      </c>
      <c r="M4" s="2">
        <f>($B4-L4)/150</f>
        <v>57.776000000000153</v>
      </c>
      <c r="N4" s="2">
        <f>($B4-L4)/375</f>
        <v>23.110400000000062</v>
      </c>
      <c r="O4" s="2">
        <v>413956.3</v>
      </c>
      <c r="P4" s="2">
        <f>($B4-O4)/375</f>
        <v>38.339733333333399</v>
      </c>
      <c r="Q4" s="2">
        <f>($B4-O4)/75</f>
        <v>191.69866666666698</v>
      </c>
      <c r="R4" s="2">
        <v>424043.2</v>
      </c>
      <c r="S4" s="2">
        <f>($B4-R4)/375</f>
        <v>11.441333333333333</v>
      </c>
      <c r="T4" s="2">
        <f>($B4-R4)/75</f>
        <v>57.206666666666663</v>
      </c>
    </row>
    <row r="5" spans="1:20" x14ac:dyDescent="0.2">
      <c r="A5" t="s">
        <v>1</v>
      </c>
      <c r="B5" s="2">
        <v>12609380</v>
      </c>
      <c r="C5" s="2">
        <v>13300750</v>
      </c>
      <c r="D5" s="2">
        <f>(B5-C5)/75</f>
        <v>-9218.2666666666664</v>
      </c>
      <c r="E5" s="2">
        <f>(B5-C5)/187.5</f>
        <v>-3687.3066666666668</v>
      </c>
      <c r="F5" s="2">
        <v>12115420</v>
      </c>
      <c r="G5" s="2">
        <f>(B5-F5)/75</f>
        <v>6586.1333333333332</v>
      </c>
      <c r="H5" s="2">
        <f>(B5-F5)/187.5</f>
        <v>2634.4533333333334</v>
      </c>
      <c r="I5" s="2">
        <v>14061170</v>
      </c>
      <c r="J5" s="2">
        <f>($B5-I5)/150</f>
        <v>-9678.6</v>
      </c>
      <c r="K5" s="2">
        <f>($B5-I5)/375</f>
        <v>-3871.44</v>
      </c>
      <c r="L5" s="2">
        <v>11845510</v>
      </c>
      <c r="M5" s="2">
        <f>($B5-L5)/150</f>
        <v>5092.4666666666662</v>
      </c>
      <c r="N5" s="2">
        <f>($B5-L5)/375</f>
        <v>2036.9866666666667</v>
      </c>
      <c r="O5" s="2">
        <v>16355630</v>
      </c>
      <c r="P5" s="2">
        <f>($B5-O5)/375</f>
        <v>-9990</v>
      </c>
      <c r="Q5" s="2">
        <f>($B5-O5)/75</f>
        <v>-49950</v>
      </c>
      <c r="R5" s="2">
        <v>12332070</v>
      </c>
      <c r="S5" s="2">
        <f>($B5-R5)/375</f>
        <v>739.49333333333334</v>
      </c>
      <c r="T5" s="2">
        <f>($B5-R5)/75</f>
        <v>3697.4666666666667</v>
      </c>
    </row>
    <row r="6" spans="1:20" x14ac:dyDescent="0.2">
      <c r="A6" t="s">
        <v>2</v>
      </c>
      <c r="B6" s="2">
        <f>B4+B5</f>
        <v>13037713.699999999</v>
      </c>
      <c r="C6" s="2">
        <f>C4+C5</f>
        <v>13722454.1</v>
      </c>
      <c r="D6" s="2">
        <f>(B6-C6)/75</f>
        <v>-9129.8720000000048</v>
      </c>
      <c r="E6" s="2">
        <f>(B6-C6)/187.5</f>
        <v>-3651.9488000000019</v>
      </c>
      <c r="F6" s="2">
        <f>F4+F5</f>
        <v>12537341.300000001</v>
      </c>
      <c r="G6" s="2">
        <f>(B6-F6)/75</f>
        <v>6671.6319999999805</v>
      </c>
      <c r="H6" s="2">
        <f>(B6-F6)/187.5</f>
        <v>2668.6527999999921</v>
      </c>
      <c r="I6" s="2">
        <f>I4+I5</f>
        <v>14476893.300000001</v>
      </c>
      <c r="J6" s="2">
        <f>($B6-I6)/150</f>
        <v>-9594.5306666666766</v>
      </c>
      <c r="K6" s="2">
        <f>($B6-I6)/375</f>
        <v>-3837.8122666666704</v>
      </c>
      <c r="L6" s="2">
        <f>L4+L5</f>
        <v>12265177.300000001</v>
      </c>
      <c r="M6" s="2">
        <f>($B6-L6)/150</f>
        <v>5150.242666666657</v>
      </c>
      <c r="N6" s="2">
        <f>($B6-L6)/375</f>
        <v>2060.0970666666626</v>
      </c>
      <c r="O6" s="2">
        <f>O4+O5</f>
        <v>16769586.300000001</v>
      </c>
      <c r="P6" s="2">
        <f>($B6-O6)/375</f>
        <v>-9951.6602666666713</v>
      </c>
      <c r="Q6" s="2">
        <f>($B6-O6)/75</f>
        <v>-49758.301333333351</v>
      </c>
      <c r="R6" s="2">
        <f>R4+R5</f>
        <v>12756113.199999999</v>
      </c>
      <c r="S6" s="2">
        <f>($B6-R6)/375</f>
        <v>750.93466666666666</v>
      </c>
      <c r="T6" s="2">
        <f>($B6-R6)/75</f>
        <v>3754.6733333333332</v>
      </c>
    </row>
    <row r="9" spans="1:20" x14ac:dyDescent="0.2">
      <c r="A9" s="4"/>
      <c r="B9" s="5" t="s">
        <v>10</v>
      </c>
      <c r="C9" s="3" t="s">
        <v>3</v>
      </c>
      <c r="D9" s="3"/>
      <c r="E9" s="3"/>
      <c r="F9" s="3"/>
      <c r="G9" s="3"/>
      <c r="H9" s="3"/>
      <c r="I9" s="3" t="s">
        <v>4</v>
      </c>
      <c r="J9" s="3"/>
      <c r="K9" s="3"/>
      <c r="L9" s="3"/>
      <c r="M9" s="3"/>
      <c r="N9" s="3"/>
      <c r="O9" s="3" t="s">
        <v>12</v>
      </c>
      <c r="P9" s="3"/>
      <c r="Q9" s="3"/>
      <c r="R9" s="3"/>
      <c r="S9" s="3"/>
      <c r="T9" s="3"/>
    </row>
    <row r="10" spans="1:20" x14ac:dyDescent="0.2">
      <c r="A10" s="4"/>
      <c r="B10" s="5"/>
      <c r="C10" s="3" t="s">
        <v>8</v>
      </c>
      <c r="D10" s="3"/>
      <c r="E10" s="3"/>
      <c r="F10" s="3" t="s">
        <v>9</v>
      </c>
      <c r="G10" s="3"/>
      <c r="H10" s="3"/>
      <c r="I10" s="3" t="s">
        <v>8</v>
      </c>
      <c r="J10" s="3"/>
      <c r="K10" s="3"/>
      <c r="L10" s="3" t="s">
        <v>9</v>
      </c>
      <c r="M10" s="3"/>
      <c r="N10" s="3"/>
      <c r="O10" s="3" t="s">
        <v>8</v>
      </c>
      <c r="P10" s="3"/>
      <c r="Q10" s="3"/>
      <c r="R10" s="3" t="s">
        <v>9</v>
      </c>
      <c r="S10" s="3"/>
      <c r="T10" s="3"/>
    </row>
    <row r="11" spans="1:20" x14ac:dyDescent="0.2">
      <c r="A11" s="4"/>
      <c r="B11" s="5"/>
      <c r="C11" s="1" t="s">
        <v>7</v>
      </c>
      <c r="D11" t="s">
        <v>5</v>
      </c>
      <c r="E11" t="s">
        <v>6</v>
      </c>
      <c r="F11" s="1" t="s">
        <v>7</v>
      </c>
      <c r="G11" t="s">
        <v>5</v>
      </c>
      <c r="H11" t="s">
        <v>6</v>
      </c>
      <c r="I11" s="1" t="s">
        <v>7</v>
      </c>
      <c r="J11" t="s">
        <v>5</v>
      </c>
      <c r="K11" t="s">
        <v>6</v>
      </c>
      <c r="L11" s="1" t="s">
        <v>7</v>
      </c>
      <c r="M11" t="s">
        <v>5</v>
      </c>
      <c r="N11" t="s">
        <v>6</v>
      </c>
      <c r="O11" s="1" t="s">
        <v>7</v>
      </c>
      <c r="P11" t="s">
        <v>5</v>
      </c>
      <c r="Q11" t="s">
        <v>6</v>
      </c>
      <c r="R11" s="1" t="s">
        <v>7</v>
      </c>
      <c r="S11" t="s">
        <v>5</v>
      </c>
      <c r="T11" t="s">
        <v>6</v>
      </c>
    </row>
    <row r="12" spans="1:20" x14ac:dyDescent="0.2">
      <c r="A12" t="s">
        <v>0</v>
      </c>
      <c r="B12" s="2">
        <v>428340.8</v>
      </c>
      <c r="C12" s="2">
        <v>425980.8</v>
      </c>
      <c r="D12" s="2">
        <f>(B12-C12)/75</f>
        <v>31.466666666666665</v>
      </c>
      <c r="E12" s="2">
        <f>(B12-C12)/187.5</f>
        <v>12.586666666666666</v>
      </c>
      <c r="F12" s="2">
        <v>423190</v>
      </c>
      <c r="G12" s="2">
        <f>(B12-F12)/75</f>
        <v>68.677333333333181</v>
      </c>
      <c r="H12" s="2">
        <f>(B12-F12)/187.5</f>
        <v>27.470933333333271</v>
      </c>
      <c r="I12" s="2">
        <v>424322</v>
      </c>
      <c r="J12" s="2">
        <f>($B12-I12)/150</f>
        <v>26.791999999999923</v>
      </c>
      <c r="K12" s="2">
        <f>($B12-I12)/375</f>
        <v>10.716799999999969</v>
      </c>
      <c r="L12" s="2">
        <v>420734.1</v>
      </c>
      <c r="M12" s="2">
        <f>($B12-L12)/150</f>
        <v>50.711333333333414</v>
      </c>
      <c r="N12" s="2">
        <f>($B12-L12)/375</f>
        <v>20.284533333333364</v>
      </c>
      <c r="O12" s="2">
        <v>429309.2</v>
      </c>
      <c r="P12" s="2">
        <f>($B12-O12)/375</f>
        <v>-2.582400000000062</v>
      </c>
      <c r="Q12" s="2">
        <f>($B12-O12)/75</f>
        <v>-12.91200000000031</v>
      </c>
      <c r="R12" s="2">
        <v>426340.5</v>
      </c>
      <c r="S12" s="2">
        <f>($B12-R12)/375</f>
        <v>5.3341333333333019</v>
      </c>
      <c r="T12" s="2">
        <f>($B12-R12)/75</f>
        <v>26.670666666666513</v>
      </c>
    </row>
    <row r="13" spans="1:20" x14ac:dyDescent="0.2">
      <c r="A13" t="s">
        <v>1</v>
      </c>
      <c r="B13" s="2">
        <v>12609390</v>
      </c>
      <c r="C13" s="2">
        <v>13299920</v>
      </c>
      <c r="D13" s="2">
        <f>(B13-C13)/75</f>
        <v>-9207.0666666666675</v>
      </c>
      <c r="E13" s="2">
        <f>(B13-C13)/187.5</f>
        <v>-3682.8266666666668</v>
      </c>
      <c r="F13" s="2">
        <v>12150240</v>
      </c>
      <c r="G13" s="2">
        <f t="shared" ref="G13:G14" si="0">(B13-F13)/75</f>
        <v>6122</v>
      </c>
      <c r="H13" s="2">
        <f t="shared" ref="H13:H14" si="1">(B13-F13)/187.5</f>
        <v>2448.8000000000002</v>
      </c>
      <c r="I13" s="2">
        <v>14061360</v>
      </c>
      <c r="J13" s="2">
        <f>($B13-I13)/150</f>
        <v>-9679.7999999999993</v>
      </c>
      <c r="K13" s="2">
        <f>($B13-I13)/375</f>
        <v>-3871.92</v>
      </c>
      <c r="L13" s="2">
        <v>11881330</v>
      </c>
      <c r="M13" s="2">
        <f>($B13-L13)/150</f>
        <v>4853.7333333333336</v>
      </c>
      <c r="N13" s="2">
        <f>($B13-L13)/375</f>
        <v>1941.4933333333333</v>
      </c>
      <c r="O13" s="2">
        <v>16342240</v>
      </c>
      <c r="P13" s="2">
        <f>($B13-O13)/375</f>
        <v>-9954.2666666666664</v>
      </c>
      <c r="Q13" s="2">
        <f>($B13-O13)/75</f>
        <v>-49771.333333333336</v>
      </c>
      <c r="R13" s="2">
        <v>12348150</v>
      </c>
      <c r="S13" s="2">
        <f>($B13-R13)/375</f>
        <v>696.64</v>
      </c>
      <c r="T13" s="2">
        <f>($B13-R13)/75</f>
        <v>3483.2</v>
      </c>
    </row>
    <row r="14" spans="1:20" x14ac:dyDescent="0.2">
      <c r="A14" t="s">
        <v>2</v>
      </c>
      <c r="B14" s="2">
        <f>B12+B13</f>
        <v>13037730.800000001</v>
      </c>
      <c r="C14" s="2">
        <f t="shared" ref="C14" si="2">C12+C13</f>
        <v>13725900.800000001</v>
      </c>
      <c r="D14" s="2">
        <f t="shared" ref="D14" si="3">(B14-C14)/75</f>
        <v>-9175.6</v>
      </c>
      <c r="E14" s="2">
        <f t="shared" ref="E14" si="4">(B14-C14)/187.5</f>
        <v>-3670.24</v>
      </c>
      <c r="F14" s="2">
        <f t="shared" ref="F14" si="5">F12+F13</f>
        <v>12573430</v>
      </c>
      <c r="G14" s="2">
        <f t="shared" si="0"/>
        <v>6190.6773333333431</v>
      </c>
      <c r="H14" s="2">
        <f t="shared" si="1"/>
        <v>2476.2709333333373</v>
      </c>
      <c r="I14" s="2">
        <f t="shared" ref="I14" si="6">I12+I13</f>
        <v>14485682</v>
      </c>
      <c r="J14" s="2">
        <f>($B14-I14)/150</f>
        <v>-9653.0079999999944</v>
      </c>
      <c r="K14" s="2">
        <f>($B14-I14)/375</f>
        <v>-3861.2031999999981</v>
      </c>
      <c r="L14" s="2">
        <f t="shared" ref="L14" si="7">L12+L13</f>
        <v>12302064.1</v>
      </c>
      <c r="M14" s="2">
        <f>($B14-L14)/150</f>
        <v>4904.4446666666745</v>
      </c>
      <c r="N14" s="2">
        <f>($B14-L14)/375</f>
        <v>1961.7778666666698</v>
      </c>
      <c r="O14" s="2">
        <f t="shared" ref="O14" si="8">O12+O13</f>
        <v>16771549.199999999</v>
      </c>
      <c r="P14" s="2">
        <f>($B14-O14)/375</f>
        <v>-9956.8490666666621</v>
      </c>
      <c r="Q14" s="2">
        <f>($B14-O14)/75</f>
        <v>-49784.245333333311</v>
      </c>
      <c r="R14" s="2">
        <f t="shared" ref="R14" si="9">R12+R13</f>
        <v>12774490.5</v>
      </c>
      <c r="S14" s="2">
        <f>($B14-R14)/375</f>
        <v>701.97413333333532</v>
      </c>
      <c r="T14" s="2">
        <f>($B14-R14)/75</f>
        <v>3509.8706666666767</v>
      </c>
    </row>
    <row r="16" spans="1:20" x14ac:dyDescent="0.2">
      <c r="A16" s="4"/>
      <c r="B16" s="5" t="s">
        <v>10</v>
      </c>
      <c r="C16" s="3" t="s">
        <v>3</v>
      </c>
      <c r="D16" s="3"/>
      <c r="E16" s="3"/>
      <c r="F16" s="3"/>
      <c r="G16" s="3"/>
      <c r="H16" s="3"/>
      <c r="I16" s="3" t="s">
        <v>4</v>
      </c>
      <c r="J16" s="3"/>
      <c r="K16" s="3"/>
      <c r="L16" s="3"/>
      <c r="M16" s="3"/>
      <c r="N16" s="3"/>
      <c r="O16" s="3" t="s">
        <v>12</v>
      </c>
      <c r="P16" s="3"/>
      <c r="Q16" s="3"/>
      <c r="R16" s="3"/>
      <c r="S16" s="3"/>
      <c r="T16" s="3"/>
    </row>
    <row r="17" spans="1:20" x14ac:dyDescent="0.2">
      <c r="A17" s="4"/>
      <c r="B17" s="5"/>
      <c r="C17" s="3" t="s">
        <v>8</v>
      </c>
      <c r="D17" s="3"/>
      <c r="E17" s="3"/>
      <c r="F17" s="3" t="s">
        <v>9</v>
      </c>
      <c r="G17" s="3"/>
      <c r="H17" s="3"/>
      <c r="I17" s="3" t="s">
        <v>8</v>
      </c>
      <c r="J17" s="3"/>
      <c r="K17" s="3"/>
      <c r="L17" s="3" t="s">
        <v>9</v>
      </c>
      <c r="M17" s="3"/>
      <c r="N17" s="3"/>
      <c r="O17" s="3" t="s">
        <v>8</v>
      </c>
      <c r="P17" s="3"/>
      <c r="Q17" s="3"/>
      <c r="R17" s="3" t="s">
        <v>9</v>
      </c>
      <c r="S17" s="3"/>
      <c r="T17" s="3"/>
    </row>
    <row r="18" spans="1:20" x14ac:dyDescent="0.2">
      <c r="A18" s="4"/>
      <c r="B18" s="5"/>
      <c r="C18" s="1" t="s">
        <v>7</v>
      </c>
      <c r="D18" t="s">
        <v>5</v>
      </c>
      <c r="E18" t="s">
        <v>6</v>
      </c>
      <c r="F18" s="1" t="s">
        <v>7</v>
      </c>
      <c r="G18" t="s">
        <v>5</v>
      </c>
      <c r="H18" t="s">
        <v>6</v>
      </c>
      <c r="I18" s="1" t="s">
        <v>7</v>
      </c>
      <c r="J18" t="s">
        <v>5</v>
      </c>
      <c r="K18" t="s">
        <v>6</v>
      </c>
      <c r="L18" s="1" t="s">
        <v>7</v>
      </c>
      <c r="M18" t="s">
        <v>5</v>
      </c>
      <c r="N18" t="s">
        <v>6</v>
      </c>
      <c r="O18" s="1" t="s">
        <v>7</v>
      </c>
      <c r="P18" t="s">
        <v>5</v>
      </c>
      <c r="Q18" t="s">
        <v>6</v>
      </c>
      <c r="R18" s="1" t="s">
        <v>7</v>
      </c>
      <c r="S18" t="s">
        <v>5</v>
      </c>
      <c r="T18" t="s">
        <v>6</v>
      </c>
    </row>
    <row r="19" spans="1:20" x14ac:dyDescent="0.2">
      <c r="A19" t="s">
        <v>11</v>
      </c>
      <c r="B19" s="2">
        <v>0</v>
      </c>
      <c r="C19" s="2">
        <v>-2553.8000000000002</v>
      </c>
      <c r="D19" s="2">
        <f>(B19-C19)/75</f>
        <v>34.050666666666672</v>
      </c>
      <c r="E19" s="2">
        <f>(B19-C19)/187.5</f>
        <v>13.620266666666668</v>
      </c>
      <c r="F19" s="2">
        <v>0</v>
      </c>
      <c r="G19" s="2">
        <f>(B19-F19)/75</f>
        <v>0</v>
      </c>
      <c r="H19" s="2">
        <f>(B19-F19)/187.5</f>
        <v>0</v>
      </c>
      <c r="I19" s="2">
        <v>-5628.5</v>
      </c>
      <c r="J19" s="2">
        <f>($B19-I19)/150</f>
        <v>37.523333333333333</v>
      </c>
      <c r="K19" s="2">
        <f>($B19-I19)/375</f>
        <v>15.009333333333334</v>
      </c>
      <c r="L19" s="2">
        <v>0</v>
      </c>
      <c r="M19" s="2">
        <f>($B19-L19)/150</f>
        <v>0</v>
      </c>
      <c r="N19" s="2">
        <f>($B19-L19)/375</f>
        <v>0</v>
      </c>
      <c r="O19" s="2">
        <v>-2261.1999999999998</v>
      </c>
      <c r="P19" s="2">
        <f>($B19-O19)/150</f>
        <v>15.074666666666666</v>
      </c>
      <c r="Q19" s="2">
        <f>($B19-O19)/375</f>
        <v>6.029866666666666</v>
      </c>
      <c r="R19" s="2">
        <v>0</v>
      </c>
      <c r="S19" s="2">
        <f>($B19-R19)/150</f>
        <v>0</v>
      </c>
      <c r="T19" s="2">
        <f>($B19-R19)/375</f>
        <v>0</v>
      </c>
    </row>
    <row r="22" spans="1:20" x14ac:dyDescent="0.2">
      <c r="O22" s="2"/>
      <c r="P22" s="2"/>
      <c r="Q22" s="2"/>
      <c r="R22" s="2"/>
      <c r="S22" s="2"/>
      <c r="T22" s="2"/>
    </row>
  </sheetData>
  <mergeCells count="33">
    <mergeCell ref="L2:N2"/>
    <mergeCell ref="A1:A3"/>
    <mergeCell ref="C1:H1"/>
    <mergeCell ref="I1:N1"/>
    <mergeCell ref="B1:B3"/>
    <mergeCell ref="C2:E2"/>
    <mergeCell ref="F2:H2"/>
    <mergeCell ref="I2:K2"/>
    <mergeCell ref="I10:K10"/>
    <mergeCell ref="A16:A18"/>
    <mergeCell ref="B16:B18"/>
    <mergeCell ref="C16:H16"/>
    <mergeCell ref="I16:N16"/>
    <mergeCell ref="C17:E17"/>
    <mergeCell ref="F17:H17"/>
    <mergeCell ref="I17:K17"/>
    <mergeCell ref="L17:N17"/>
    <mergeCell ref="L10:N10"/>
    <mergeCell ref="A9:A11"/>
    <mergeCell ref="B9:B11"/>
    <mergeCell ref="C9:H9"/>
    <mergeCell ref="I9:N9"/>
    <mergeCell ref="C10:E10"/>
    <mergeCell ref="F10:H10"/>
    <mergeCell ref="O16:T16"/>
    <mergeCell ref="O17:Q17"/>
    <mergeCell ref="R17:T17"/>
    <mergeCell ref="O1:T1"/>
    <mergeCell ref="O2:Q2"/>
    <mergeCell ref="R2:T2"/>
    <mergeCell ref="O9:T9"/>
    <mergeCell ref="O10:Q10"/>
    <mergeCell ref="R10:T10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49A8-91E8-AB4B-BC48-BD1AC7946A08}">
  <dimension ref="A1:T14"/>
  <sheetViews>
    <sheetView tabSelected="1" topLeftCell="E1" workbookViewId="0">
      <selection activeCell="I22" sqref="I22"/>
    </sheetView>
  </sheetViews>
  <sheetFormatPr baseColWidth="10" defaultRowHeight="16" x14ac:dyDescent="0.2"/>
  <cols>
    <col min="1" max="1" width="10.83203125" customWidth="1"/>
    <col min="2" max="2" width="16.33203125" customWidth="1"/>
    <col min="3" max="3" width="19.6640625" customWidth="1"/>
    <col min="6" max="6" width="12.83203125" customWidth="1"/>
    <col min="9" max="9" width="13.83203125" customWidth="1"/>
    <col min="12" max="12" width="16" customWidth="1"/>
    <col min="15" max="15" width="15.33203125" customWidth="1"/>
    <col min="18" max="18" width="14.1640625" customWidth="1"/>
  </cols>
  <sheetData>
    <row r="1" spans="1:20" x14ac:dyDescent="0.2">
      <c r="A1" s="4"/>
      <c r="B1" s="5" t="s">
        <v>10</v>
      </c>
      <c r="C1" s="3" t="s">
        <v>3</v>
      </c>
      <c r="D1" s="3"/>
      <c r="E1" s="3"/>
      <c r="F1" s="3"/>
      <c r="G1" s="3"/>
      <c r="H1" s="3"/>
      <c r="I1" s="3" t="s">
        <v>4</v>
      </c>
      <c r="J1" s="3"/>
      <c r="K1" s="3"/>
      <c r="L1" s="3"/>
      <c r="M1" s="3"/>
      <c r="N1" s="3"/>
      <c r="O1" s="3" t="s">
        <v>12</v>
      </c>
      <c r="P1" s="3"/>
      <c r="Q1" s="3"/>
      <c r="R1" s="3"/>
      <c r="S1" s="3"/>
      <c r="T1" s="3"/>
    </row>
    <row r="2" spans="1:20" x14ac:dyDescent="0.2">
      <c r="A2" s="4"/>
      <c r="B2" s="5"/>
      <c r="C2" s="3" t="s">
        <v>8</v>
      </c>
      <c r="D2" s="3"/>
      <c r="E2" s="3"/>
      <c r="F2" s="3" t="s">
        <v>9</v>
      </c>
      <c r="G2" s="3"/>
      <c r="H2" s="3"/>
      <c r="I2" s="3" t="s">
        <v>8</v>
      </c>
      <c r="J2" s="3"/>
      <c r="K2" s="3"/>
      <c r="L2" s="3" t="s">
        <v>9</v>
      </c>
      <c r="M2" s="3"/>
      <c r="N2" s="3"/>
      <c r="O2" s="3" t="s">
        <v>8</v>
      </c>
      <c r="P2" s="3"/>
      <c r="Q2" s="3"/>
      <c r="R2" s="3" t="s">
        <v>9</v>
      </c>
      <c r="S2" s="3"/>
      <c r="T2" s="3"/>
    </row>
    <row r="3" spans="1:20" x14ac:dyDescent="0.2">
      <c r="A3" s="4"/>
      <c r="B3" s="5"/>
      <c r="C3" s="1" t="s">
        <v>7</v>
      </c>
      <c r="D3" t="s">
        <v>5</v>
      </c>
      <c r="E3" t="s">
        <v>6</v>
      </c>
      <c r="F3" s="1" t="s">
        <v>7</v>
      </c>
      <c r="G3" t="s">
        <v>5</v>
      </c>
      <c r="H3" t="s">
        <v>6</v>
      </c>
      <c r="I3" s="1" t="s">
        <v>7</v>
      </c>
      <c r="J3" t="s">
        <v>5</v>
      </c>
      <c r="K3" t="s">
        <v>6</v>
      </c>
      <c r="L3" s="1" t="s">
        <v>7</v>
      </c>
      <c r="M3" t="s">
        <v>5</v>
      </c>
      <c r="N3" t="s">
        <v>6</v>
      </c>
      <c r="O3" s="1" t="s">
        <v>7</v>
      </c>
      <c r="P3" t="s">
        <v>5</v>
      </c>
      <c r="Q3" t="s">
        <v>6</v>
      </c>
      <c r="R3" s="1" t="s">
        <v>7</v>
      </c>
      <c r="S3" t="s">
        <v>5</v>
      </c>
      <c r="T3" t="s">
        <v>6</v>
      </c>
    </row>
    <row r="4" spans="1:20" x14ac:dyDescent="0.2">
      <c r="A4" t="s">
        <v>0</v>
      </c>
      <c r="B4" s="2">
        <v>428333.7</v>
      </c>
      <c r="C4" s="2">
        <v>421704.1</v>
      </c>
      <c r="D4" s="2">
        <f>(B4-C4)/75</f>
        <v>88.394666666667135</v>
      </c>
      <c r="E4" s="2">
        <f>(B4-C4)/187.5</f>
        <v>35.357866666666851</v>
      </c>
      <c r="F4" s="2">
        <v>421921.3</v>
      </c>
      <c r="G4" s="2">
        <f>(B4-F4)/75</f>
        <v>85.498666666666978</v>
      </c>
      <c r="H4" s="2">
        <f>(B4-F4)/187.5</f>
        <v>34.199466666666794</v>
      </c>
      <c r="I4" s="2">
        <v>415723.3</v>
      </c>
      <c r="J4" s="2">
        <f>($B4-I4)/150</f>
        <v>84.069333333333489</v>
      </c>
      <c r="K4" s="2">
        <f>($B4-I4)/375</f>
        <v>33.627733333333396</v>
      </c>
      <c r="L4" s="2">
        <v>419667.3</v>
      </c>
      <c r="M4" s="2">
        <f>($B4-L4)/150</f>
        <v>57.776000000000153</v>
      </c>
      <c r="N4" s="2">
        <f>($B4-L4)/375</f>
        <v>23.110400000000062</v>
      </c>
      <c r="O4" s="2">
        <v>413956.3</v>
      </c>
      <c r="P4" s="2">
        <f>($B4-O4)/375</f>
        <v>38.339733333333399</v>
      </c>
      <c r="Q4" s="2">
        <f>($B4-O4)/75</f>
        <v>191.69866666666698</v>
      </c>
      <c r="R4" s="2">
        <v>424043.2</v>
      </c>
      <c r="S4" s="2">
        <f>($B4-R4)/375</f>
        <v>11.441333333333333</v>
      </c>
      <c r="T4" s="2">
        <f>($B4-R4)/75</f>
        <v>57.206666666666663</v>
      </c>
    </row>
    <row r="5" spans="1:20" x14ac:dyDescent="0.2">
      <c r="A5" t="s">
        <v>1</v>
      </c>
      <c r="B5" s="2">
        <v>12609380</v>
      </c>
      <c r="C5" s="2">
        <v>13300750</v>
      </c>
      <c r="D5" s="2">
        <f>(B5-C5)/75</f>
        <v>-9218.2666666666664</v>
      </c>
      <c r="E5" s="2">
        <f>(B5-C5)/187.5</f>
        <v>-3687.3066666666668</v>
      </c>
      <c r="F5" s="2">
        <v>12115420</v>
      </c>
      <c r="G5" s="2">
        <f>(B5-F5)/75</f>
        <v>6586.1333333333332</v>
      </c>
      <c r="H5" s="2">
        <f>(B5-F5)/187.5</f>
        <v>2634.4533333333334</v>
      </c>
      <c r="I5" s="2">
        <v>14061170</v>
      </c>
      <c r="J5" s="2">
        <f>($B5-I5)/150</f>
        <v>-9678.6</v>
      </c>
      <c r="K5" s="2">
        <f>($B5-I5)/375</f>
        <v>-3871.44</v>
      </c>
      <c r="L5" s="2">
        <v>11845510</v>
      </c>
      <c r="M5" s="2">
        <f>($B5-L5)/150</f>
        <v>5092.4666666666662</v>
      </c>
      <c r="N5" s="2">
        <f>($B5-L5)/375</f>
        <v>2036.9866666666667</v>
      </c>
      <c r="O5" s="2">
        <v>16355630</v>
      </c>
      <c r="P5" s="2">
        <f>($B5-O5)/375</f>
        <v>-9990</v>
      </c>
      <c r="Q5" s="2">
        <f>($B5-O5)/75</f>
        <v>-49950</v>
      </c>
      <c r="R5" s="2">
        <v>12332070</v>
      </c>
      <c r="S5" s="2">
        <f>($B5-R5)/375</f>
        <v>739.49333333333334</v>
      </c>
      <c r="T5" s="2">
        <f>($B5-R5)/75</f>
        <v>3697.4666666666667</v>
      </c>
    </row>
    <row r="6" spans="1:20" x14ac:dyDescent="0.2">
      <c r="A6" t="s">
        <v>2</v>
      </c>
      <c r="B6" s="2">
        <f>B4+B5</f>
        <v>13037713.699999999</v>
      </c>
      <c r="C6" s="2">
        <f>C4+C5</f>
        <v>13722454.1</v>
      </c>
      <c r="D6" s="2">
        <f>(B6-C6)/75</f>
        <v>-9129.8720000000048</v>
      </c>
      <c r="E6" s="2">
        <f>(B6-C6)/187.5</f>
        <v>-3651.9488000000019</v>
      </c>
      <c r="F6" s="2">
        <f>F4+F5</f>
        <v>12537341.300000001</v>
      </c>
      <c r="G6" s="2">
        <f>(B6-F6)/75</f>
        <v>6671.6319999999805</v>
      </c>
      <c r="H6" s="2">
        <f>(B6-F6)/187.5</f>
        <v>2668.6527999999921</v>
      </c>
      <c r="I6" s="2">
        <f>I4+I5</f>
        <v>14476893.300000001</v>
      </c>
      <c r="J6" s="2">
        <f>($B6-I6)/150</f>
        <v>-9594.5306666666766</v>
      </c>
      <c r="K6" s="2">
        <f>($B6-I6)/375</f>
        <v>-3837.8122666666704</v>
      </c>
      <c r="L6" s="2">
        <f>L4+L5</f>
        <v>12265177.300000001</v>
      </c>
      <c r="M6" s="2">
        <f>($B6-L6)/150</f>
        <v>5150.242666666657</v>
      </c>
      <c r="N6" s="2">
        <f>($B6-L6)/375</f>
        <v>2060.0970666666626</v>
      </c>
      <c r="O6" s="2">
        <f>O4+O5</f>
        <v>16769586.300000001</v>
      </c>
      <c r="P6" s="2">
        <f>($B6-O6)/375</f>
        <v>-9951.6602666666713</v>
      </c>
      <c r="Q6" s="2">
        <f>($B6-O6)/75</f>
        <v>-49758.301333333351</v>
      </c>
      <c r="R6" s="2">
        <f>R4+R5</f>
        <v>12756113.199999999</v>
      </c>
      <c r="S6" s="2">
        <f>($B6-R6)/375</f>
        <v>750.93466666666666</v>
      </c>
      <c r="T6" s="2">
        <f>($B6-R6)/75</f>
        <v>3754.6733333333332</v>
      </c>
    </row>
    <row r="9" spans="1:20" x14ac:dyDescent="0.2">
      <c r="A9" s="4"/>
      <c r="B9" s="5" t="s">
        <v>10</v>
      </c>
      <c r="C9" s="3" t="s">
        <v>3</v>
      </c>
      <c r="D9" s="3"/>
      <c r="E9" s="3"/>
      <c r="F9" s="3"/>
      <c r="G9" s="3"/>
      <c r="H9" s="3"/>
      <c r="I9" s="3" t="s">
        <v>4</v>
      </c>
      <c r="J9" s="3"/>
      <c r="K9" s="3"/>
      <c r="L9" s="3"/>
      <c r="M9" s="3"/>
      <c r="N9" s="3"/>
      <c r="O9" s="3" t="s">
        <v>12</v>
      </c>
      <c r="P9" s="3"/>
      <c r="Q9" s="3"/>
      <c r="R9" s="3"/>
      <c r="S9" s="3"/>
      <c r="T9" s="3"/>
    </row>
    <row r="10" spans="1:20" x14ac:dyDescent="0.2">
      <c r="A10" s="4"/>
      <c r="B10" s="5"/>
      <c r="C10" s="3" t="s">
        <v>8</v>
      </c>
      <c r="D10" s="3"/>
      <c r="E10" s="3"/>
      <c r="F10" s="3" t="s">
        <v>9</v>
      </c>
      <c r="G10" s="3"/>
      <c r="H10" s="3"/>
      <c r="I10" s="3" t="s">
        <v>8</v>
      </c>
      <c r="J10" s="3"/>
      <c r="K10" s="3"/>
      <c r="L10" s="3" t="s">
        <v>9</v>
      </c>
      <c r="M10" s="3"/>
      <c r="N10" s="3"/>
      <c r="O10" s="3" t="s">
        <v>8</v>
      </c>
      <c r="P10" s="3"/>
      <c r="Q10" s="3"/>
      <c r="R10" s="3" t="s">
        <v>9</v>
      </c>
      <c r="S10" s="3"/>
      <c r="T10" s="3"/>
    </row>
    <row r="11" spans="1:20" x14ac:dyDescent="0.2">
      <c r="A11" s="4"/>
      <c r="B11" s="5"/>
      <c r="C11" s="1" t="s">
        <v>7</v>
      </c>
      <c r="D11" t="s">
        <v>5</v>
      </c>
      <c r="E11" t="s">
        <v>6</v>
      </c>
      <c r="F11" s="1" t="s">
        <v>7</v>
      </c>
      <c r="G11" t="s">
        <v>5</v>
      </c>
      <c r="H11" t="s">
        <v>6</v>
      </c>
      <c r="I11" s="1" t="s">
        <v>7</v>
      </c>
      <c r="J11" t="s">
        <v>5</v>
      </c>
      <c r="K11" t="s">
        <v>6</v>
      </c>
      <c r="L11" s="1" t="s">
        <v>7</v>
      </c>
      <c r="M11" t="s">
        <v>5</v>
      </c>
      <c r="N11" t="s">
        <v>6</v>
      </c>
      <c r="O11" s="1" t="s">
        <v>7</v>
      </c>
      <c r="P11" t="s">
        <v>5</v>
      </c>
      <c r="Q11" t="s">
        <v>6</v>
      </c>
      <c r="R11" s="1" t="s">
        <v>7</v>
      </c>
      <c r="S11" t="s">
        <v>5</v>
      </c>
      <c r="T11" t="s">
        <v>6</v>
      </c>
    </row>
    <row r="12" spans="1:20" x14ac:dyDescent="0.2">
      <c r="A12" t="s">
        <v>0</v>
      </c>
      <c r="B12" s="2">
        <v>428340.8</v>
      </c>
      <c r="C12" s="2">
        <v>425980.8</v>
      </c>
      <c r="D12" s="2">
        <f>(B12-C12)/75</f>
        <v>31.466666666666665</v>
      </c>
      <c r="E12" s="2">
        <f>(B12-C12)/187.5</f>
        <v>12.586666666666666</v>
      </c>
      <c r="F12" s="2">
        <v>426053</v>
      </c>
      <c r="G12" s="2">
        <f>(B12-F12)/75</f>
        <v>30.503999999999845</v>
      </c>
      <c r="H12" s="2">
        <f>(B12-F12)/187.5</f>
        <v>12.201599999999939</v>
      </c>
      <c r="I12" s="2">
        <v>424322</v>
      </c>
      <c r="J12" s="2">
        <f>($B12-I12)/150</f>
        <v>26.791999999999923</v>
      </c>
      <c r="K12" s="2">
        <f>($B12-I12)/375</f>
        <v>10.716799999999969</v>
      </c>
      <c r="L12" s="2">
        <v>424486</v>
      </c>
      <c r="M12" s="2">
        <f>($B12-L12)/150</f>
        <v>25.69866666666659</v>
      </c>
      <c r="N12" s="2">
        <f>($B12-L12)/375</f>
        <v>10.279466666666636</v>
      </c>
      <c r="O12" s="2">
        <v>429309.2</v>
      </c>
      <c r="P12" s="2">
        <f>($B12-O12)/375</f>
        <v>-2.582400000000062</v>
      </c>
      <c r="Q12" s="2">
        <f>($B12-O12)/75</f>
        <v>-12.91200000000031</v>
      </c>
      <c r="R12" s="2">
        <v>426340.5</v>
      </c>
      <c r="S12" s="2">
        <f>($B12-R12)/375</f>
        <v>5.3341333333333019</v>
      </c>
      <c r="T12" s="2">
        <f>($B12-R12)/75</f>
        <v>26.670666666666513</v>
      </c>
    </row>
    <row r="13" spans="1:20" x14ac:dyDescent="0.2">
      <c r="A13" t="s">
        <v>1</v>
      </c>
      <c r="B13" s="2">
        <v>12609390</v>
      </c>
      <c r="C13" s="2">
        <v>13299920</v>
      </c>
      <c r="D13" s="2">
        <f>(B13-C13)/75</f>
        <v>-9207.0666666666675</v>
      </c>
      <c r="E13" s="2">
        <f>(B13-C13)/187.5</f>
        <v>-3682.8266666666668</v>
      </c>
      <c r="F13" s="2">
        <v>12150240</v>
      </c>
      <c r="G13" s="2">
        <f>(B13-F13)/75</f>
        <v>6122</v>
      </c>
      <c r="H13" s="2">
        <f>(B13-F13)/187.5</f>
        <v>2448.8000000000002</v>
      </c>
      <c r="I13" s="2">
        <v>14061360</v>
      </c>
      <c r="J13" s="2">
        <f>($B13-I13)/150</f>
        <v>-9679.7999999999993</v>
      </c>
      <c r="K13" s="2">
        <f>($B13-I13)/375</f>
        <v>-3871.92</v>
      </c>
      <c r="L13" s="2">
        <v>11881330</v>
      </c>
      <c r="M13" s="2">
        <f>($B13-L13)/150</f>
        <v>4853.7333333333336</v>
      </c>
      <c r="N13" s="2">
        <f>($B13-L13)/375</f>
        <v>1941.4933333333333</v>
      </c>
      <c r="O13" s="2">
        <v>16342240</v>
      </c>
      <c r="P13" s="2">
        <f>($B13-O13)/375</f>
        <v>-9954.2666666666664</v>
      </c>
      <c r="Q13" s="2">
        <f>($B13-O13)/75</f>
        <v>-49771.333333333336</v>
      </c>
      <c r="R13" s="2">
        <v>12348150</v>
      </c>
      <c r="S13" s="2">
        <f>($B13-R13)/375</f>
        <v>696.64</v>
      </c>
      <c r="T13" s="2">
        <f>($B13-R13)/75</f>
        <v>3483.2</v>
      </c>
    </row>
    <row r="14" spans="1:20" x14ac:dyDescent="0.2">
      <c r="A14" t="s">
        <v>2</v>
      </c>
      <c r="B14" s="2">
        <f>B12+B13</f>
        <v>13037730.800000001</v>
      </c>
      <c r="C14" s="2">
        <f>C12+C13</f>
        <v>13725900.800000001</v>
      </c>
      <c r="D14" s="2">
        <f>(B14-C14)/75</f>
        <v>-9175.6</v>
      </c>
      <c r="E14" s="2">
        <f>(B14-C14)/187.5</f>
        <v>-3670.24</v>
      </c>
      <c r="F14" s="2">
        <f>F12+F13</f>
        <v>12576293</v>
      </c>
      <c r="G14" s="2">
        <f>(B14-F14)/75</f>
        <v>6152.5040000000099</v>
      </c>
      <c r="H14" s="2">
        <f>(B14-F14)/187.5</f>
        <v>2461.0016000000041</v>
      </c>
      <c r="I14" s="2">
        <f>I12+I13</f>
        <v>14485682</v>
      </c>
      <c r="J14" s="2">
        <f>($B14-I14)/150</f>
        <v>-9653.0079999999944</v>
      </c>
      <c r="K14" s="2">
        <f>($B14-I14)/375</f>
        <v>-3861.2031999999981</v>
      </c>
      <c r="L14" s="2">
        <f>L12+L13</f>
        <v>12305816</v>
      </c>
      <c r="M14" s="2">
        <f>($B14-L14)/150</f>
        <v>4879.4320000000052</v>
      </c>
      <c r="N14" s="2">
        <f>($B14-L14)/375</f>
        <v>1951.772800000002</v>
      </c>
      <c r="O14" s="2">
        <f>O12+O13</f>
        <v>16771549.199999999</v>
      </c>
      <c r="P14" s="2">
        <f>($B14-O14)/375</f>
        <v>-9956.8490666666621</v>
      </c>
      <c r="Q14" s="2">
        <f>($B14-O14)/75</f>
        <v>-49784.245333333311</v>
      </c>
      <c r="R14" s="2">
        <f>R12+R13</f>
        <v>12774490.5</v>
      </c>
      <c r="S14" s="2">
        <f>($B14-R14)/375</f>
        <v>701.97413333333532</v>
      </c>
      <c r="T14" s="2">
        <f>($B14-R14)/75</f>
        <v>3509.8706666666767</v>
      </c>
    </row>
  </sheetData>
  <mergeCells count="22">
    <mergeCell ref="A1:A3"/>
    <mergeCell ref="B1:B3"/>
    <mergeCell ref="C1:H1"/>
    <mergeCell ref="I1:N1"/>
    <mergeCell ref="C2:E2"/>
    <mergeCell ref="F2:H2"/>
    <mergeCell ref="I2:K2"/>
    <mergeCell ref="L2:N2"/>
    <mergeCell ref="A9:A11"/>
    <mergeCell ref="I10:K10"/>
    <mergeCell ref="O10:Q10"/>
    <mergeCell ref="R10:T10"/>
    <mergeCell ref="O9:T9"/>
    <mergeCell ref="B9:B11"/>
    <mergeCell ref="C9:H9"/>
    <mergeCell ref="I9:N9"/>
    <mergeCell ref="C10:E10"/>
    <mergeCell ref="F10:H10"/>
    <mergeCell ref="L10:N10"/>
    <mergeCell ref="O1:T1"/>
    <mergeCell ref="O2:Q2"/>
    <mergeCell ref="R2:T2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2020-10-14T15:11:03Z</dcterms:created>
  <dcterms:modified xsi:type="dcterms:W3CDTF">2020-10-22T19:39:30Z</dcterms:modified>
</cp:coreProperties>
</file>