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da/Desktop/"/>
    </mc:Choice>
  </mc:AlternateContent>
  <xr:revisionPtr revIDLastSave="0" documentId="13_ncr:1_{408435B3-E3CD-C34F-AE54-66100890454B}" xr6:coauthVersionLast="45" xr6:coauthVersionMax="45" xr10:uidLastSave="{00000000-0000-0000-0000-000000000000}"/>
  <bookViews>
    <workbookView xWindow="360" yWindow="460" windowWidth="28040" windowHeight="17040" xr2:uid="{958D7BE2-3092-6B47-AFEA-BB8416443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8" i="1"/>
  <c r="L7" i="1"/>
  <c r="K7" i="1"/>
  <c r="I7" i="1"/>
  <c r="F7" i="1"/>
  <c r="H7" i="1"/>
  <c r="E7" i="1"/>
  <c r="C12" i="1"/>
  <c r="D12" i="1" s="1"/>
  <c r="B16" i="1"/>
  <c r="B10" i="1"/>
  <c r="I11" i="1"/>
  <c r="I12" i="1"/>
  <c r="I13" i="1"/>
  <c r="I14" i="1"/>
  <c r="I15" i="1"/>
  <c r="I16" i="1"/>
  <c r="I10" i="1"/>
  <c r="B13" i="1"/>
  <c r="C13" i="1"/>
  <c r="B15" i="1"/>
  <c r="B14" i="1"/>
  <c r="C11" i="1"/>
  <c r="C14" i="1"/>
  <c r="D14" i="1" s="1"/>
  <c r="C15" i="1"/>
  <c r="D15" i="1" s="1"/>
  <c r="C16" i="1"/>
  <c r="B11" i="1"/>
  <c r="B12" i="1"/>
  <c r="D10" i="1"/>
  <c r="C10" i="1"/>
  <c r="D13" i="1" l="1"/>
  <c r="D16" i="1"/>
  <c r="D11" i="1"/>
</calcChain>
</file>

<file path=xl/sharedStrings.xml><?xml version="1.0" encoding="utf-8"?>
<sst xmlns="http://schemas.openxmlformats.org/spreadsheetml/2006/main" count="32" uniqueCount="15">
  <si>
    <t>Baseline</t>
  </si>
  <si>
    <t>RT Cost</t>
  </si>
  <si>
    <t>Peak_cost</t>
  </si>
  <si>
    <t>Bat</t>
  </si>
  <si>
    <t>Bat+Peak</t>
  </si>
  <si>
    <t>Solar Penalty</t>
  </si>
  <si>
    <t>All Bat+Peak</t>
  </si>
  <si>
    <t>Peak Cost</t>
  </si>
  <si>
    <t>Total</t>
  </si>
  <si>
    <t>Peak on Aug 3</t>
  </si>
  <si>
    <t>All Bat</t>
  </si>
  <si>
    <t>All baseline</t>
  </si>
  <si>
    <t>Peak on Aug 1</t>
  </si>
  <si>
    <t>Peak on Aug 2</t>
  </si>
  <si>
    <t>Peak on Aug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</si>
</sst>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9279-F525-5F42-AEE4-5CB1270607CB}">
  <dimension ref="A1:L16"/>
  <sheetViews>
    <sheetView tabSelected="1" topLeftCell="B1" zoomScale="160" zoomScaleNormal="160" workbookViewId="0">
      <selection activeCell="C8" sqref="C8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2" customWidth="1"/>
    <col min="4" max="4" width="11.33203125" customWidth="1"/>
    <col min="5" max="5" width="12.83203125" customWidth="1"/>
    <col min="6" max="6" width="13" customWidth="1"/>
  </cols>
  <sheetData>
    <row r="1" spans="1:12" x14ac:dyDescent="0.2">
      <c r="B1" s="2" t="s">
        <v>0</v>
      </c>
      <c r="C1" s="2"/>
      <c r="D1" s="2"/>
      <c r="E1" s="2" t="s">
        <v>3</v>
      </c>
      <c r="F1" s="2"/>
      <c r="G1" s="2"/>
      <c r="H1" s="2" t="s">
        <v>4</v>
      </c>
      <c r="I1" s="2"/>
      <c r="J1" s="2"/>
    </row>
    <row r="2" spans="1:12" x14ac:dyDescent="0.2">
      <c r="B2" t="s">
        <v>1</v>
      </c>
      <c r="C2" t="s">
        <v>2</v>
      </c>
      <c r="D2" t="s">
        <v>5</v>
      </c>
      <c r="E2" t="s">
        <v>1</v>
      </c>
      <c r="F2" t="s">
        <v>2</v>
      </c>
      <c r="G2" t="s">
        <v>5</v>
      </c>
      <c r="H2" t="s">
        <v>1</v>
      </c>
      <c r="I2" t="s">
        <v>2</v>
      </c>
      <c r="J2" t="s">
        <v>5</v>
      </c>
    </row>
    <row r="3" spans="1:12" x14ac:dyDescent="0.2">
      <c r="A3" s="1">
        <v>44044</v>
      </c>
      <c r="B3">
        <v>435773.2</v>
      </c>
      <c r="C3">
        <v>13041290</v>
      </c>
      <c r="D3">
        <v>0</v>
      </c>
      <c r="E3">
        <v>422909.3</v>
      </c>
      <c r="F3">
        <v>16727760</v>
      </c>
      <c r="G3">
        <v>0</v>
      </c>
      <c r="H3">
        <v>432173.4</v>
      </c>
      <c r="I3">
        <v>12881910</v>
      </c>
      <c r="J3">
        <v>0</v>
      </c>
    </row>
    <row r="4" spans="1:12" x14ac:dyDescent="0.2">
      <c r="A4" s="1">
        <v>44045</v>
      </c>
      <c r="B4">
        <v>514713.5</v>
      </c>
      <c r="C4">
        <v>12880660</v>
      </c>
      <c r="D4">
        <v>0</v>
      </c>
      <c r="E4">
        <v>504197.7</v>
      </c>
      <c r="F4">
        <v>16475280</v>
      </c>
      <c r="G4">
        <v>0</v>
      </c>
      <c r="H4">
        <v>512189.6</v>
      </c>
      <c r="I4">
        <v>12739640</v>
      </c>
      <c r="J4">
        <v>0</v>
      </c>
    </row>
    <row r="5" spans="1:12" x14ac:dyDescent="0.2">
      <c r="A5" s="1">
        <v>44046</v>
      </c>
      <c r="B5">
        <v>837223</v>
      </c>
      <c r="C5">
        <v>13010180</v>
      </c>
      <c r="D5">
        <v>0</v>
      </c>
      <c r="E5">
        <v>791462.3</v>
      </c>
      <c r="F5">
        <v>16720400</v>
      </c>
      <c r="G5">
        <v>0</v>
      </c>
      <c r="H5">
        <v>828117.4</v>
      </c>
      <c r="I5">
        <v>12893410</v>
      </c>
      <c r="J5">
        <v>0</v>
      </c>
    </row>
    <row r="6" spans="1:12" x14ac:dyDescent="0.2">
      <c r="A6" s="1">
        <v>44047</v>
      </c>
      <c r="B6">
        <v>485962.7</v>
      </c>
      <c r="C6">
        <v>12697740</v>
      </c>
      <c r="D6">
        <v>0</v>
      </c>
      <c r="E6">
        <v>474979.1</v>
      </c>
      <c r="F6">
        <v>16478420</v>
      </c>
      <c r="G6">
        <v>0</v>
      </c>
      <c r="H6">
        <v>483092.9</v>
      </c>
      <c r="I6">
        <v>12523640</v>
      </c>
      <c r="J6">
        <v>0</v>
      </c>
    </row>
    <row r="7" spans="1:12" x14ac:dyDescent="0.2">
      <c r="E7">
        <f>SUM(E3:E6)</f>
        <v>2193548.4</v>
      </c>
      <c r="F7">
        <f>MAX(F3:F6)</f>
        <v>16727760</v>
      </c>
      <c r="H7">
        <f>SUM(H3:H6)</f>
        <v>2255573.2999999998</v>
      </c>
      <c r="I7">
        <f>MAX(I3:I6)</f>
        <v>12893410</v>
      </c>
      <c r="K7">
        <f>H7-E7</f>
        <v>62024.899999999907</v>
      </c>
      <c r="L7">
        <f>I7-F7</f>
        <v>-3834350</v>
      </c>
    </row>
    <row r="8" spans="1:12" x14ac:dyDescent="0.2">
      <c r="K8">
        <f>K7/4</f>
        <v>15506.224999999977</v>
      </c>
    </row>
    <row r="9" spans="1:12" x14ac:dyDescent="0.2">
      <c r="B9" t="s">
        <v>1</v>
      </c>
      <c r="C9" t="s">
        <v>7</v>
      </c>
      <c r="D9" t="s">
        <v>8</v>
      </c>
      <c r="G9" t="s">
        <v>1</v>
      </c>
      <c r="H9" t="s">
        <v>7</v>
      </c>
      <c r="I9" t="s">
        <v>8</v>
      </c>
      <c r="K9">
        <f>30*K8</f>
        <v>465186.7499999993</v>
      </c>
    </row>
    <row r="10" spans="1:12" x14ac:dyDescent="0.2">
      <c r="A10" t="s">
        <v>11</v>
      </c>
      <c r="B10">
        <f>SUM(B3:B6)</f>
        <v>2273672.4</v>
      </c>
      <c r="C10">
        <f>MAX(C3:C6)</f>
        <v>13041290</v>
      </c>
      <c r="D10">
        <f>B10+C10</f>
        <v>15314962.4</v>
      </c>
      <c r="F10" t="s">
        <v>11</v>
      </c>
      <c r="G10">
        <v>2273672.4</v>
      </c>
      <c r="H10">
        <v>13041290</v>
      </c>
      <c r="I10">
        <f>G10+H10</f>
        <v>15314962.4</v>
      </c>
    </row>
    <row r="11" spans="1:12" x14ac:dyDescent="0.2">
      <c r="A11" t="s">
        <v>10</v>
      </c>
      <c r="B11">
        <f>SUM(E3:E6)</f>
        <v>2193548.4</v>
      </c>
      <c r="C11">
        <f>MAX(F3:F6)</f>
        <v>16727760</v>
      </c>
      <c r="D11">
        <f>B11+C11</f>
        <v>18921308.399999999</v>
      </c>
      <c r="F11" t="s">
        <v>10</v>
      </c>
      <c r="G11">
        <v>2193548.4</v>
      </c>
      <c r="H11">
        <v>16727760</v>
      </c>
      <c r="I11">
        <f t="shared" ref="I11:I16" si="0">G11+H11</f>
        <v>18921308.399999999</v>
      </c>
    </row>
    <row r="12" spans="1:12" x14ac:dyDescent="0.2">
      <c r="A12" t="s">
        <v>6</v>
      </c>
      <c r="B12">
        <f>SUM(H3:H6)</f>
        <v>2255573.2999999998</v>
      </c>
      <c r="C12">
        <f>MAX(I3:I6)</f>
        <v>12893410</v>
      </c>
      <c r="D12">
        <f>B12+C12</f>
        <v>15148983.300000001</v>
      </c>
      <c r="F12" t="s">
        <v>6</v>
      </c>
      <c r="G12">
        <v>2255573.2999999998</v>
      </c>
      <c r="H12">
        <v>12893410</v>
      </c>
      <c r="I12">
        <f t="shared" si="0"/>
        <v>15148983.300000001</v>
      </c>
    </row>
    <row r="13" spans="1:12" x14ac:dyDescent="0.2">
      <c r="A13" t="s">
        <v>12</v>
      </c>
      <c r="B13">
        <f>SUM(E4:E6)+H3</f>
        <v>2202812.5</v>
      </c>
      <c r="C13">
        <f>MAX(F4:F6,I3)</f>
        <v>16720400</v>
      </c>
      <c r="D13">
        <f>B13+C13</f>
        <v>18923212.5</v>
      </c>
      <c r="E13" s="3"/>
      <c r="F13" t="s">
        <v>12</v>
      </c>
      <c r="G13">
        <v>2202812.5</v>
      </c>
      <c r="H13">
        <v>12881910</v>
      </c>
      <c r="I13">
        <f t="shared" si="0"/>
        <v>15084722.5</v>
      </c>
    </row>
    <row r="14" spans="1:12" x14ac:dyDescent="0.2">
      <c r="A14" t="s">
        <v>13</v>
      </c>
      <c r="B14">
        <f>SUM(E5:E6)+E3+H4</f>
        <v>2201540.2999999998</v>
      </c>
      <c r="C14">
        <f>MAX(F3,I4,F5:F6)</f>
        <v>16727760</v>
      </c>
      <c r="D14">
        <f>B14+C14</f>
        <v>18929300.300000001</v>
      </c>
      <c r="E14" s="3"/>
      <c r="F14" t="s">
        <v>13</v>
      </c>
      <c r="G14">
        <v>2201540.2999999998</v>
      </c>
      <c r="H14">
        <v>12739640</v>
      </c>
      <c r="I14">
        <f t="shared" si="0"/>
        <v>14941180.300000001</v>
      </c>
    </row>
    <row r="15" spans="1:12" x14ac:dyDescent="0.2">
      <c r="A15" t="s">
        <v>9</v>
      </c>
      <c r="B15">
        <f>E3+E4+E6+H5</f>
        <v>2230203.5</v>
      </c>
      <c r="C15">
        <f>MAX(F3:F4,I5,F6)</f>
        <v>16727760</v>
      </c>
      <c r="D15">
        <f>B15+C15</f>
        <v>18957963.5</v>
      </c>
      <c r="E15" s="3"/>
      <c r="F15" t="s">
        <v>9</v>
      </c>
      <c r="G15">
        <v>2230203.5</v>
      </c>
      <c r="H15">
        <v>12893410</v>
      </c>
      <c r="I15">
        <f t="shared" si="0"/>
        <v>15123613.5</v>
      </c>
    </row>
    <row r="16" spans="1:12" x14ac:dyDescent="0.2">
      <c r="A16" t="s">
        <v>14</v>
      </c>
      <c r="B16">
        <f>SUM(E3:E5)+H6</f>
        <v>2201662.2000000002</v>
      </c>
      <c r="C16">
        <f>MAX(F3:F5,I6)</f>
        <v>16727760</v>
      </c>
      <c r="D16">
        <f>B16+C16</f>
        <v>18929422.199999999</v>
      </c>
      <c r="E16" s="3"/>
      <c r="F16" t="s">
        <v>14</v>
      </c>
      <c r="G16">
        <v>2201662.2000000002</v>
      </c>
      <c r="H16">
        <v>12523640</v>
      </c>
      <c r="I16">
        <f t="shared" si="0"/>
        <v>14725302.199999999</v>
      </c>
    </row>
  </sheetData>
  <mergeCells count="4">
    <mergeCell ref="B1:D1"/>
    <mergeCell ref="E1:G1"/>
    <mergeCell ref="E13:E16"/>
    <mergeCell ref="H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2020-11-06T17:40:06Z</dcterms:created>
  <dcterms:modified xsi:type="dcterms:W3CDTF">2020-11-06T21:45:18Z</dcterms:modified>
</cp:coreProperties>
</file>