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9472266-6BD2-4ADC-8AB7-B326DC8F279B}" xr6:coauthVersionLast="43" xr6:coauthVersionMax="43" xr10:uidLastSave="{00000000-0000-0000-0000-000000000000}"/>
  <bookViews>
    <workbookView xWindow="-110" yWindow="-110" windowWidth="19420" windowHeight="10420" activeTab="2" xr2:uid="{00000000-000D-0000-FFFF-FFFF00000000}"/>
  </bookViews>
  <sheets>
    <sheet name="SP500" sheetId="1" r:id="rId1"/>
    <sheet name="AXJO" sheetId="2" r:id="rId2"/>
    <sheet name="GOLD" sheetId="3" r:id="rId3"/>
    <sheet name="ShangHa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2" i="4" l="1"/>
  <c r="O21" i="4"/>
  <c r="O20" i="4"/>
  <c r="F20" i="4"/>
  <c r="F22" i="4" s="1"/>
  <c r="P15" i="4"/>
  <c r="O15" i="4"/>
  <c r="O10" i="4"/>
  <c r="P9" i="4"/>
  <c r="O9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" i="4"/>
  <c r="F21" i="4"/>
  <c r="F20" i="3"/>
  <c r="F22" i="3" s="1"/>
  <c r="G15" i="4"/>
  <c r="G13" i="3"/>
  <c r="F15" i="4"/>
  <c r="F10" i="4"/>
  <c r="G9" i="4"/>
  <c r="F9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" i="4"/>
  <c r="O22" i="3"/>
  <c r="O21" i="3"/>
  <c r="O20" i="3"/>
  <c r="P14" i="3"/>
  <c r="G14" i="3"/>
  <c r="P13" i="3"/>
  <c r="O13" i="3"/>
  <c r="O8" i="3"/>
  <c r="P7" i="3"/>
  <c r="O7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3" i="3"/>
  <c r="F21" i="3"/>
  <c r="F19" i="2"/>
  <c r="F13" i="3"/>
  <c r="G14" i="2"/>
  <c r="F8" i="3" l="1"/>
  <c r="G7" i="3"/>
  <c r="F7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3" i="3"/>
  <c r="N21" i="2" l="1"/>
  <c r="N20" i="2"/>
  <c r="N19" i="2"/>
  <c r="F21" i="2"/>
  <c r="O14" i="2"/>
  <c r="O13" i="2"/>
  <c r="N13" i="2"/>
  <c r="N8" i="2"/>
  <c r="O7" i="2"/>
  <c r="N7" i="2"/>
  <c r="F20" i="2"/>
  <c r="F22" i="1"/>
  <c r="F8" i="2"/>
  <c r="G7" i="2"/>
  <c r="F7" i="2"/>
  <c r="G14" i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" i="2"/>
  <c r="F13" i="2" l="1"/>
  <c r="G13" i="2"/>
  <c r="L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" i="2"/>
  <c r="N24" i="1" l="1"/>
  <c r="N22" i="1"/>
  <c r="F24" i="1"/>
  <c r="O15" i="1"/>
  <c r="O14" i="1"/>
  <c r="N14" i="1"/>
  <c r="N9" i="1"/>
  <c r="O8" i="1"/>
  <c r="N8" i="1"/>
  <c r="G15" i="1"/>
  <c r="F14" i="1"/>
  <c r="F9" i="1"/>
  <c r="G8" i="1"/>
  <c r="F8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3" i="1"/>
</calcChain>
</file>

<file path=xl/sharedStrings.xml><?xml version="1.0" encoding="utf-8"?>
<sst xmlns="http://schemas.openxmlformats.org/spreadsheetml/2006/main" count="172" uniqueCount="45">
  <si>
    <t>Winsorization</t>
  </si>
  <si>
    <t>SP500</t>
  </si>
  <si>
    <t>May-Octo</t>
  </si>
  <si>
    <t>Diff</t>
  </si>
  <si>
    <t>RowData</t>
  </si>
  <si>
    <t>Nover-April</t>
  </si>
  <si>
    <t>Semi-annual</t>
  </si>
  <si>
    <t>mean</t>
  </si>
  <si>
    <t>SD</t>
  </si>
  <si>
    <t>Hypothesis:</t>
  </si>
  <si>
    <t>H0:Two returns are equal, H1: Two returns are not equal</t>
  </si>
  <si>
    <t>Method1(hypothsis test)</t>
  </si>
  <si>
    <t>T statistic</t>
  </si>
  <si>
    <t>P-value</t>
  </si>
  <si>
    <t>(Normal distribution)</t>
  </si>
  <si>
    <t>(T distribution)</t>
  </si>
  <si>
    <t>conclusion: reject null hypothesis</t>
  </si>
  <si>
    <t>Method2(hit frequency)</t>
  </si>
  <si>
    <t>How many hits(Novermber-April &gt; May-October)</t>
  </si>
  <si>
    <t>hits</t>
  </si>
  <si>
    <t>total</t>
  </si>
  <si>
    <t>percent</t>
  </si>
  <si>
    <t>conclusion:reject null hypothesis</t>
  </si>
  <si>
    <t>AXJO</t>
  </si>
  <si>
    <t xml:space="preserve">SD </t>
  </si>
  <si>
    <t>t statistic</t>
  </si>
  <si>
    <t>p-value</t>
  </si>
  <si>
    <t>conclusion: in 66% confidence level, we can reject null hypothesis</t>
  </si>
  <si>
    <t>Method1(hypothesis test)</t>
  </si>
  <si>
    <t>How many hits(Novermber-April &gt; May-Octo)</t>
  </si>
  <si>
    <t>Percent</t>
  </si>
  <si>
    <t>t tstatistic</t>
  </si>
  <si>
    <t>conclusion: in 63% confidence level, we can reject null hypothesis</t>
  </si>
  <si>
    <t>GOLD</t>
  </si>
  <si>
    <t>may-Octo</t>
  </si>
  <si>
    <t>May-October</t>
  </si>
  <si>
    <t>Mean</t>
  </si>
  <si>
    <t>conclusion: in 49% confidence level, we can reject null hypothesis</t>
  </si>
  <si>
    <t>How many hits (Novermber-April &gt; May-October)</t>
  </si>
  <si>
    <t>Conclusion: in 46% confidence level, we can reject null hypothesis</t>
  </si>
  <si>
    <t>How many hits(Nover-April &gt; May- October)</t>
  </si>
  <si>
    <t>ShangHai</t>
  </si>
  <si>
    <t>normal distribution</t>
  </si>
  <si>
    <t>T-distribution</t>
  </si>
  <si>
    <t>T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</si>
</sst>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3" fillId="2" borderId="0" xfId="0" applyFont="1" applyFill="1"/>
    <xf numFmtId="0" fontId="0" fillId="3" borderId="0" xfId="0" applyFill="1"/>
    <xf numFmtId="0" fontId="3" fillId="0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/>
    <xf numFmtId="10" fontId="0" fillId="0" borderId="0" xfId="1" applyNumberFormat="1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7" borderId="0" xfId="0" applyFont="1" applyFill="1"/>
    <xf numFmtId="0" fontId="0" fillId="6" borderId="0" xfId="0" applyFont="1" applyFill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opLeftCell="A13" workbookViewId="0">
      <selection activeCell="F22" sqref="F22"/>
    </sheetView>
  </sheetViews>
  <sheetFormatPr defaultRowHeight="14.5" x14ac:dyDescent="0.35"/>
  <cols>
    <col min="3" max="3" width="10.81640625" customWidth="1"/>
    <col min="5" max="5" width="13.90625" customWidth="1"/>
    <col min="9" max="9" width="11.08984375" customWidth="1"/>
  </cols>
  <sheetData>
    <row r="1" spans="1:16" x14ac:dyDescent="0.35">
      <c r="A1" s="1" t="s">
        <v>1</v>
      </c>
      <c r="C1" s="2" t="s">
        <v>0</v>
      </c>
      <c r="K1" s="2" t="s">
        <v>4</v>
      </c>
    </row>
    <row r="2" spans="1:16" x14ac:dyDescent="0.35">
      <c r="A2" s="3"/>
      <c r="B2" s="4" t="s">
        <v>2</v>
      </c>
      <c r="C2" s="5" t="s">
        <v>5</v>
      </c>
      <c r="D2" s="6" t="s">
        <v>3</v>
      </c>
      <c r="J2" s="4" t="s">
        <v>2</v>
      </c>
      <c r="K2" s="5" t="s">
        <v>5</v>
      </c>
      <c r="L2" s="6" t="s">
        <v>3</v>
      </c>
    </row>
    <row r="3" spans="1:16" x14ac:dyDescent="0.35">
      <c r="B3">
        <v>-4.57751048174053E-2</v>
      </c>
      <c r="C3">
        <v>-3.2233870746701199E-2</v>
      </c>
      <c r="D3">
        <v>1.3541234070704102E-2</v>
      </c>
      <c r="J3">
        <v>-5.78125429292062E-2</v>
      </c>
      <c r="K3">
        <v>-4.0902366343890197E-2</v>
      </c>
      <c r="L3">
        <f>K3-J3</f>
        <v>1.6910176585316003E-2</v>
      </c>
    </row>
    <row r="4" spans="1:16" x14ac:dyDescent="0.35">
      <c r="B4">
        <v>-4.57751048174053E-2</v>
      </c>
      <c r="C4">
        <v>-3.2233870746701199E-2</v>
      </c>
      <c r="D4">
        <v>1.3541234070704102E-2</v>
      </c>
      <c r="J4">
        <v>-5.2100568941569399E-2</v>
      </c>
      <c r="K4">
        <v>-3.6527083771766097E-2</v>
      </c>
      <c r="L4">
        <f t="shared" ref="L4:L62" si="0">K4-J4</f>
        <v>1.5573485169803301E-2</v>
      </c>
    </row>
    <row r="5" spans="1:16" x14ac:dyDescent="0.35">
      <c r="B5">
        <v>-4.57751048174053E-2</v>
      </c>
      <c r="C5">
        <v>-3.2233870746701199E-2</v>
      </c>
      <c r="D5">
        <v>1.3541234070704102E-2</v>
      </c>
      <c r="J5">
        <v>-4.8999254118950002E-2</v>
      </c>
      <c r="K5">
        <v>-3.3688918788938003E-2</v>
      </c>
      <c r="L5">
        <f t="shared" si="0"/>
        <v>1.5310335330011998E-2</v>
      </c>
    </row>
    <row r="6" spans="1:16" x14ac:dyDescent="0.35">
      <c r="B6">
        <v>-4.5605412748902903E-2</v>
      </c>
      <c r="C6">
        <v>-3.2157289270793997E-2</v>
      </c>
      <c r="D6">
        <v>1.3448123478108906E-2</v>
      </c>
      <c r="E6" s="7" t="s">
        <v>11</v>
      </c>
      <c r="J6">
        <v>-4.5605412748902903E-2</v>
      </c>
      <c r="K6">
        <v>-3.2157289270793997E-2</v>
      </c>
      <c r="L6">
        <f t="shared" si="0"/>
        <v>1.3448123478108906E-2</v>
      </c>
      <c r="M6" s="7" t="s">
        <v>11</v>
      </c>
    </row>
    <row r="7" spans="1:16" x14ac:dyDescent="0.35">
      <c r="B7">
        <v>-4.1471261938616701E-2</v>
      </c>
      <c r="C7">
        <v>-2.79843580538531E-2</v>
      </c>
      <c r="D7">
        <v>1.3486903884763601E-2</v>
      </c>
      <c r="E7" t="s">
        <v>6</v>
      </c>
      <c r="F7" t="s">
        <v>2</v>
      </c>
      <c r="G7" t="s">
        <v>5</v>
      </c>
      <c r="J7">
        <v>-4.1471261938616701E-2</v>
      </c>
      <c r="K7">
        <v>-2.79843580538531E-2</v>
      </c>
      <c r="L7">
        <f t="shared" si="0"/>
        <v>1.3486903884763601E-2</v>
      </c>
      <c r="M7" t="s">
        <v>6</v>
      </c>
      <c r="N7" t="s">
        <v>2</v>
      </c>
      <c r="O7" t="s">
        <v>5</v>
      </c>
    </row>
    <row r="8" spans="1:16" x14ac:dyDescent="0.35">
      <c r="B8">
        <v>-3.9855287949144197E-2</v>
      </c>
      <c r="C8">
        <v>-2.56636839521312E-2</v>
      </c>
      <c r="D8">
        <v>1.4191603997012997E-2</v>
      </c>
      <c r="E8" t="s">
        <v>7</v>
      </c>
      <c r="F8">
        <f>AVERAGE(B3:B62)</f>
        <v>4.4431722548867892E-3</v>
      </c>
      <c r="G8">
        <f>AVERAGE(C3:C62)</f>
        <v>1.1714821211629568E-2</v>
      </c>
      <c r="J8">
        <v>-3.9855287949144197E-2</v>
      </c>
      <c r="K8">
        <v>-2.56636839521312E-2</v>
      </c>
      <c r="L8">
        <f t="shared" si="0"/>
        <v>1.4191603997012997E-2</v>
      </c>
      <c r="M8" t="s">
        <v>7</v>
      </c>
      <c r="N8">
        <f>AVERAGE(J3:J62)</f>
        <v>4.4128285237563236E-3</v>
      </c>
      <c r="O8">
        <f>AVERAGE(K3:K62)</f>
        <v>1.1831584169602265E-2</v>
      </c>
    </row>
    <row r="9" spans="1:16" x14ac:dyDescent="0.35">
      <c r="B9">
        <v>-3.4849113634097602E-2</v>
      </c>
      <c r="C9">
        <v>-2.2988000330426899E-2</v>
      </c>
      <c r="D9">
        <v>1.1861113303670703E-2</v>
      </c>
      <c r="E9" t="s">
        <v>8</v>
      </c>
      <c r="F9">
        <f>_xlfn.STDEV.S(D3:D62)</f>
        <v>3.1280688907241398E-3</v>
      </c>
      <c r="J9">
        <v>-3.4849113634097602E-2</v>
      </c>
      <c r="K9">
        <v>-2.2988000330426899E-2</v>
      </c>
      <c r="L9">
        <f t="shared" si="0"/>
        <v>1.1861113303670703E-2</v>
      </c>
      <c r="M9" t="s">
        <v>8</v>
      </c>
      <c r="N9">
        <f>_xlfn.STDEV.S(L3:L62)</f>
        <v>3.3885737721681504E-3</v>
      </c>
    </row>
    <row r="10" spans="1:16" x14ac:dyDescent="0.35">
      <c r="B10">
        <v>-3.1430072318098898E-2</v>
      </c>
      <c r="C10">
        <v>-2.0735619308809398E-2</v>
      </c>
      <c r="D10">
        <v>1.0694453009289499E-2</v>
      </c>
      <c r="J10">
        <v>-3.1430072318098898E-2</v>
      </c>
      <c r="K10">
        <v>-2.0735619308809398E-2</v>
      </c>
      <c r="L10">
        <f t="shared" si="0"/>
        <v>1.0694453009289499E-2</v>
      </c>
    </row>
    <row r="11" spans="1:16" x14ac:dyDescent="0.35">
      <c r="B11">
        <v>-2.9297601541199699E-2</v>
      </c>
      <c r="C11">
        <v>-1.9860445243810601E-2</v>
      </c>
      <c r="D11">
        <v>9.4371562973890981E-3</v>
      </c>
      <c r="E11" t="s">
        <v>9</v>
      </c>
      <c r="J11">
        <v>-2.9297601541199699E-2</v>
      </c>
      <c r="K11">
        <v>-1.9860445243810601E-2</v>
      </c>
      <c r="L11">
        <f t="shared" si="0"/>
        <v>9.4371562973890981E-3</v>
      </c>
      <c r="M11" t="s">
        <v>9</v>
      </c>
    </row>
    <row r="12" spans="1:16" x14ac:dyDescent="0.35">
      <c r="B12">
        <v>-2.6398222942460602E-2</v>
      </c>
      <c r="C12">
        <v>-1.8072586658671001E-2</v>
      </c>
      <c r="D12">
        <v>8.3256362837896003E-3</v>
      </c>
      <c r="E12" t="s">
        <v>10</v>
      </c>
      <c r="J12">
        <v>-2.6398222942460602E-2</v>
      </c>
      <c r="K12">
        <v>-1.8072586658671001E-2</v>
      </c>
      <c r="L12">
        <f t="shared" si="0"/>
        <v>8.3256362837896003E-3</v>
      </c>
      <c r="M12" t="s">
        <v>10</v>
      </c>
    </row>
    <row r="13" spans="1:16" x14ac:dyDescent="0.35">
      <c r="B13">
        <v>-2.53198137325529E-2</v>
      </c>
      <c r="C13">
        <v>-1.6741024763434999E-2</v>
      </c>
      <c r="D13">
        <v>8.5787889691179009E-3</v>
      </c>
      <c r="G13" t="s">
        <v>13</v>
      </c>
      <c r="J13">
        <v>-2.53198137325529E-2</v>
      </c>
      <c r="K13">
        <v>-1.6741024763434999E-2</v>
      </c>
      <c r="L13">
        <f t="shared" si="0"/>
        <v>8.5787889691179009E-3</v>
      </c>
      <c r="O13" t="s">
        <v>13</v>
      </c>
    </row>
    <row r="14" spans="1:16" x14ac:dyDescent="0.35">
      <c r="B14">
        <v>-2.3518833656932699E-2</v>
      </c>
      <c r="C14">
        <v>-1.4635051638122201E-2</v>
      </c>
      <c r="D14">
        <v>8.8837820188104981E-3</v>
      </c>
      <c r="E14" t="s">
        <v>12</v>
      </c>
      <c r="F14">
        <f>(G8-F8)/F9</f>
        <v>2.3246447603202918</v>
      </c>
      <c r="G14">
        <f>1 - NORMDIST(F14,0,1,TRUE)</f>
        <v>1.004548164754604E-2</v>
      </c>
      <c r="H14" t="s">
        <v>14</v>
      </c>
      <c r="J14">
        <v>-2.3518833656932699E-2</v>
      </c>
      <c r="K14">
        <v>-1.4635051638122201E-2</v>
      </c>
      <c r="L14">
        <f t="shared" si="0"/>
        <v>8.8837820188104981E-3</v>
      </c>
      <c r="M14" t="s">
        <v>12</v>
      </c>
      <c r="N14">
        <f>(O8-N8)/N9</f>
        <v>2.1893445870293431</v>
      </c>
      <c r="O14">
        <f>1 - NORMDIST(N14,0,1,TRUE)</f>
        <v>1.4285901973024373E-2</v>
      </c>
      <c r="P14" t="s">
        <v>14</v>
      </c>
    </row>
    <row r="15" spans="1:16" x14ac:dyDescent="0.35">
      <c r="B15">
        <v>-2.1062613110207001E-2</v>
      </c>
      <c r="C15">
        <v>-1.22269328770487E-2</v>
      </c>
      <c r="D15">
        <v>8.8356802331583002E-3</v>
      </c>
      <c r="G15">
        <f>TDIST(F14,60,1)</f>
        <v>1.1746498606847443E-2</v>
      </c>
      <c r="H15" t="s">
        <v>15</v>
      </c>
      <c r="J15">
        <v>-2.1062613110207001E-2</v>
      </c>
      <c r="K15">
        <v>-1.22269328770487E-2</v>
      </c>
      <c r="L15">
        <f t="shared" si="0"/>
        <v>8.8356802331583002E-3</v>
      </c>
      <c r="O15">
        <f>TDIST(N14,60,1)</f>
        <v>1.6236288180573002E-2</v>
      </c>
      <c r="P15" t="s">
        <v>15</v>
      </c>
    </row>
    <row r="16" spans="1:16" x14ac:dyDescent="0.35">
      <c r="B16">
        <v>-1.9270172980028401E-2</v>
      </c>
      <c r="C16">
        <v>-9.78301995061393E-3</v>
      </c>
      <c r="D16">
        <v>9.4871530294144708E-3</v>
      </c>
      <c r="J16">
        <v>-1.9270172980028401E-2</v>
      </c>
      <c r="K16">
        <v>-9.78301995061393E-3</v>
      </c>
      <c r="L16">
        <f t="shared" si="0"/>
        <v>9.4871530294144708E-3</v>
      </c>
    </row>
    <row r="17" spans="2:14" x14ac:dyDescent="0.35">
      <c r="B17">
        <v>-1.84588675829171E-2</v>
      </c>
      <c r="C17">
        <v>-8.1265675854698492E-3</v>
      </c>
      <c r="D17">
        <v>1.0332299997447251E-2</v>
      </c>
      <c r="E17" t="s">
        <v>16</v>
      </c>
      <c r="J17">
        <v>-1.84588675829171E-2</v>
      </c>
      <c r="K17">
        <v>-8.1265675854698492E-3</v>
      </c>
      <c r="L17">
        <f t="shared" si="0"/>
        <v>1.0332299997447251E-2</v>
      </c>
      <c r="M17" t="s">
        <v>22</v>
      </c>
    </row>
    <row r="18" spans="2:14" x14ac:dyDescent="0.35">
      <c r="B18">
        <v>-1.6170478523192599E-2</v>
      </c>
      <c r="C18">
        <v>-7.0528634455105403E-3</v>
      </c>
      <c r="D18">
        <v>9.1176150776820578E-3</v>
      </c>
      <c r="J18">
        <v>-1.6170478523192599E-2</v>
      </c>
      <c r="K18">
        <v>-7.0528634455105403E-3</v>
      </c>
      <c r="L18">
        <f t="shared" si="0"/>
        <v>9.1176150776820578E-3</v>
      </c>
    </row>
    <row r="19" spans="2:14" x14ac:dyDescent="0.35">
      <c r="B19">
        <v>-1.3763532708565E-2</v>
      </c>
      <c r="C19">
        <v>-6.20835422033274E-3</v>
      </c>
      <c r="D19">
        <v>7.5551784882322602E-3</v>
      </c>
      <c r="J19">
        <v>-1.3763532708565E-2</v>
      </c>
      <c r="K19">
        <v>-6.20835422033274E-3</v>
      </c>
      <c r="L19">
        <f t="shared" si="0"/>
        <v>7.5551784882322602E-3</v>
      </c>
    </row>
    <row r="20" spans="2:14" x14ac:dyDescent="0.35">
      <c r="B20">
        <v>-1.30164753134486E-2</v>
      </c>
      <c r="C20">
        <v>-4.8785317418674297E-3</v>
      </c>
      <c r="D20">
        <v>8.1379435715811695E-3</v>
      </c>
      <c r="E20" s="7" t="s">
        <v>17</v>
      </c>
      <c r="J20">
        <v>-1.30164753134486E-2</v>
      </c>
      <c r="K20">
        <v>-4.8785317418674297E-3</v>
      </c>
      <c r="L20">
        <f t="shared" si="0"/>
        <v>8.1379435715811695E-3</v>
      </c>
      <c r="M20" s="7" t="s">
        <v>17</v>
      </c>
    </row>
    <row r="21" spans="2:14" x14ac:dyDescent="0.35">
      <c r="B21">
        <v>-1.1446980187485399E-2</v>
      </c>
      <c r="C21">
        <v>-2.76619110922844E-3</v>
      </c>
      <c r="D21">
        <v>8.6807890782569595E-3</v>
      </c>
      <c r="E21" t="s">
        <v>18</v>
      </c>
      <c r="J21">
        <v>-1.1446980187485399E-2</v>
      </c>
      <c r="K21">
        <v>-2.76619110922844E-3</v>
      </c>
      <c r="L21">
        <f t="shared" si="0"/>
        <v>8.6807890782569595E-3</v>
      </c>
      <c r="M21" t="s">
        <v>18</v>
      </c>
    </row>
    <row r="22" spans="2:14" x14ac:dyDescent="0.35">
      <c r="B22">
        <v>-9.6375217188297297E-3</v>
      </c>
      <c r="C22">
        <v>-2.2375093047868602E-3</v>
      </c>
      <c r="D22">
        <v>7.4000124140428695E-3</v>
      </c>
      <c r="E22" t="s">
        <v>19</v>
      </c>
      <c r="F22">
        <f>COUNTIF(D3:D62,"&gt;0")</f>
        <v>60</v>
      </c>
      <c r="J22">
        <v>-9.6375217188297297E-3</v>
      </c>
      <c r="K22">
        <v>-2.2375093047868602E-3</v>
      </c>
      <c r="L22">
        <f t="shared" si="0"/>
        <v>7.4000124140428695E-3</v>
      </c>
      <c r="M22" t="s">
        <v>19</v>
      </c>
      <c r="N22">
        <f>COUNTIF(L3:L62,"&gt;0")</f>
        <v>60</v>
      </c>
    </row>
    <row r="23" spans="2:14" x14ac:dyDescent="0.35">
      <c r="B23">
        <v>-7.27537501094186E-3</v>
      </c>
      <c r="C23">
        <v>-6.9060238225375901E-5</v>
      </c>
      <c r="D23">
        <v>7.2063147727164838E-3</v>
      </c>
      <c r="E23" t="s">
        <v>20</v>
      </c>
      <c r="F23">
        <v>60</v>
      </c>
      <c r="J23">
        <v>-7.27537501094186E-3</v>
      </c>
      <c r="K23">
        <v>-6.9060238225375901E-5</v>
      </c>
      <c r="L23">
        <f t="shared" si="0"/>
        <v>7.2063147727164838E-3</v>
      </c>
      <c r="M23" t="s">
        <v>20</v>
      </c>
      <c r="N23">
        <v>60</v>
      </c>
    </row>
    <row r="24" spans="2:14" x14ac:dyDescent="0.35">
      <c r="B24">
        <v>-6.0983783052194103E-3</v>
      </c>
      <c r="C24">
        <v>1.70521693855426E-3</v>
      </c>
      <c r="D24">
        <v>7.8035952437736705E-3</v>
      </c>
      <c r="E24" t="s">
        <v>21</v>
      </c>
      <c r="F24" s="8">
        <f>F22/F23</f>
        <v>1</v>
      </c>
      <c r="J24">
        <v>-6.0983783052194103E-3</v>
      </c>
      <c r="K24">
        <v>1.70521693855426E-3</v>
      </c>
      <c r="L24">
        <f t="shared" si="0"/>
        <v>7.8035952437736705E-3</v>
      </c>
      <c r="M24" t="s">
        <v>21</v>
      </c>
      <c r="N24">
        <f>N22/N23</f>
        <v>1</v>
      </c>
    </row>
    <row r="25" spans="2:14" x14ac:dyDescent="0.35">
      <c r="B25">
        <v>-5.3025806040299904E-3</v>
      </c>
      <c r="C25">
        <v>4.2617594779315602E-3</v>
      </c>
      <c r="D25">
        <v>9.5643400819615497E-3</v>
      </c>
      <c r="J25">
        <v>-5.3025806040299904E-3</v>
      </c>
      <c r="K25">
        <v>4.2617594779315602E-3</v>
      </c>
      <c r="L25">
        <f t="shared" si="0"/>
        <v>9.5643400819615497E-3</v>
      </c>
    </row>
    <row r="26" spans="2:14" x14ac:dyDescent="0.35">
      <c r="B26">
        <v>-3.84339317273772E-3</v>
      </c>
      <c r="C26">
        <v>5.9283083216837501E-3</v>
      </c>
      <c r="D26">
        <v>9.7717014944214697E-3</v>
      </c>
      <c r="J26">
        <v>-3.84339317273772E-3</v>
      </c>
      <c r="K26">
        <v>5.9283083216837501E-3</v>
      </c>
      <c r="L26">
        <f t="shared" si="0"/>
        <v>9.7717014944214697E-3</v>
      </c>
    </row>
    <row r="27" spans="2:14" x14ac:dyDescent="0.35">
      <c r="B27">
        <v>-1.9982140856893899E-3</v>
      </c>
      <c r="C27">
        <v>7.0746057494643303E-3</v>
      </c>
      <c r="D27">
        <v>9.0728198351537198E-3</v>
      </c>
      <c r="J27">
        <v>-1.9982140856893899E-3</v>
      </c>
      <c r="K27">
        <v>7.0746057494643303E-3</v>
      </c>
      <c r="L27">
        <f t="shared" si="0"/>
        <v>9.0728198351537198E-3</v>
      </c>
    </row>
    <row r="28" spans="2:14" x14ac:dyDescent="0.35">
      <c r="B28">
        <v>-1.60438624507381E-4</v>
      </c>
      <c r="C28">
        <v>8.1765545468172295E-3</v>
      </c>
      <c r="D28">
        <v>8.3369931713246099E-3</v>
      </c>
      <c r="J28">
        <v>-1.60438624507381E-4</v>
      </c>
      <c r="K28">
        <v>8.1765545468172295E-3</v>
      </c>
      <c r="L28">
        <f t="shared" si="0"/>
        <v>8.3369931713246099E-3</v>
      </c>
    </row>
    <row r="29" spans="2:14" x14ac:dyDescent="0.35">
      <c r="B29">
        <v>1.17862218123598E-3</v>
      </c>
      <c r="C29">
        <v>9.3458840276732704E-3</v>
      </c>
      <c r="D29">
        <v>8.1672618464372904E-3</v>
      </c>
      <c r="J29">
        <v>1.17862218123598E-3</v>
      </c>
      <c r="K29">
        <v>9.3458840276732704E-3</v>
      </c>
      <c r="L29">
        <f t="shared" si="0"/>
        <v>8.1672618464372904E-3</v>
      </c>
    </row>
    <row r="30" spans="2:14" x14ac:dyDescent="0.35">
      <c r="B30">
        <v>2.9953174486201601E-3</v>
      </c>
      <c r="C30">
        <v>1.0509219122617E-2</v>
      </c>
      <c r="D30">
        <v>7.51390167399684E-3</v>
      </c>
      <c r="J30">
        <v>2.9953174486201601E-3</v>
      </c>
      <c r="K30">
        <v>1.0509219122617E-2</v>
      </c>
      <c r="L30">
        <f t="shared" si="0"/>
        <v>7.51390167399684E-3</v>
      </c>
    </row>
    <row r="31" spans="2:14" x14ac:dyDescent="0.35">
      <c r="B31">
        <v>4.0399029848920496E-3</v>
      </c>
      <c r="C31">
        <v>1.1208342119803601E-2</v>
      </c>
      <c r="D31">
        <v>7.1684391349115511E-3</v>
      </c>
      <c r="J31">
        <v>4.0399029848920496E-3</v>
      </c>
      <c r="K31">
        <v>1.1208342119803601E-2</v>
      </c>
      <c r="L31">
        <f t="shared" si="0"/>
        <v>7.1684391349115511E-3</v>
      </c>
    </row>
    <row r="32" spans="2:14" x14ac:dyDescent="0.35">
      <c r="B32">
        <v>5.7628198102719699E-3</v>
      </c>
      <c r="C32">
        <v>1.23790365781541E-2</v>
      </c>
      <c r="D32">
        <v>6.6162167678821306E-3</v>
      </c>
      <c r="J32">
        <v>5.7628198102719699E-3</v>
      </c>
      <c r="K32">
        <v>1.23790365781541E-2</v>
      </c>
      <c r="L32">
        <f t="shared" si="0"/>
        <v>6.6162167678821306E-3</v>
      </c>
    </row>
    <row r="33" spans="2:12" x14ac:dyDescent="0.35">
      <c r="B33">
        <v>7.5050589389642998E-3</v>
      </c>
      <c r="C33">
        <v>1.37649488423846E-2</v>
      </c>
      <c r="D33">
        <v>6.2598899034203006E-3</v>
      </c>
      <c r="J33">
        <v>7.5050589389642998E-3</v>
      </c>
      <c r="K33">
        <v>1.37649488423846E-2</v>
      </c>
      <c r="L33">
        <f t="shared" si="0"/>
        <v>6.2598899034203006E-3</v>
      </c>
    </row>
    <row r="34" spans="2:12" x14ac:dyDescent="0.35">
      <c r="B34">
        <v>7.9641723877299196E-3</v>
      </c>
      <c r="C34">
        <v>1.47952531980701E-2</v>
      </c>
      <c r="D34">
        <v>6.8310808103401802E-3</v>
      </c>
      <c r="J34">
        <v>7.9641723877299196E-3</v>
      </c>
      <c r="K34">
        <v>1.47952531980701E-2</v>
      </c>
      <c r="L34">
        <f t="shared" si="0"/>
        <v>6.8310808103401802E-3</v>
      </c>
    </row>
    <row r="35" spans="2:12" x14ac:dyDescent="0.35">
      <c r="B35">
        <v>9.0379674294727205E-3</v>
      </c>
      <c r="C35">
        <v>1.5759833758798299E-2</v>
      </c>
      <c r="D35">
        <v>6.7218663293255789E-3</v>
      </c>
      <c r="J35">
        <v>9.0379674294727205E-3</v>
      </c>
      <c r="K35">
        <v>1.5759833758798299E-2</v>
      </c>
      <c r="L35">
        <f t="shared" si="0"/>
        <v>6.7218663293255789E-3</v>
      </c>
    </row>
    <row r="36" spans="2:12" x14ac:dyDescent="0.35">
      <c r="B36">
        <v>9.97596822794488E-3</v>
      </c>
      <c r="C36">
        <v>1.7865198520914699E-2</v>
      </c>
      <c r="D36">
        <v>7.8892302929698191E-3</v>
      </c>
      <c r="J36">
        <v>9.97596822794488E-3</v>
      </c>
      <c r="K36">
        <v>1.7865198520914699E-2</v>
      </c>
      <c r="L36">
        <f t="shared" si="0"/>
        <v>7.8892302929698191E-3</v>
      </c>
    </row>
    <row r="37" spans="2:12" x14ac:dyDescent="0.35">
      <c r="B37">
        <v>1.1359862660397501E-2</v>
      </c>
      <c r="C37">
        <v>1.87220054673569E-2</v>
      </c>
      <c r="D37">
        <v>7.3621428069593989E-3</v>
      </c>
      <c r="J37">
        <v>1.1359862660397501E-2</v>
      </c>
      <c r="K37">
        <v>1.87220054673569E-2</v>
      </c>
      <c r="L37">
        <f t="shared" si="0"/>
        <v>7.3621428069593989E-3</v>
      </c>
    </row>
    <row r="38" spans="2:12" x14ac:dyDescent="0.35">
      <c r="B38">
        <v>1.27443115096923E-2</v>
      </c>
      <c r="C38">
        <v>1.9683008773443401E-2</v>
      </c>
      <c r="D38">
        <v>6.9386972637511014E-3</v>
      </c>
      <c r="J38">
        <v>1.27443115096923E-2</v>
      </c>
      <c r="K38">
        <v>1.9683008773443401E-2</v>
      </c>
      <c r="L38">
        <f t="shared" si="0"/>
        <v>6.9386972637511014E-3</v>
      </c>
    </row>
    <row r="39" spans="2:12" x14ac:dyDescent="0.35">
      <c r="B39">
        <v>1.41740219486849E-2</v>
      </c>
      <c r="C39">
        <v>2.13677620093875E-2</v>
      </c>
      <c r="D39">
        <v>7.1937400607025997E-3</v>
      </c>
      <c r="J39">
        <v>1.41740219486849E-2</v>
      </c>
      <c r="K39">
        <v>2.13677620093875E-2</v>
      </c>
      <c r="L39">
        <f t="shared" si="0"/>
        <v>7.1937400607025997E-3</v>
      </c>
    </row>
    <row r="40" spans="2:12" x14ac:dyDescent="0.35">
      <c r="B40">
        <v>1.6410960586164099E-2</v>
      </c>
      <c r="C40">
        <v>2.18267558417738E-2</v>
      </c>
      <c r="D40">
        <v>5.4157952556097011E-3</v>
      </c>
      <c r="J40">
        <v>1.6410960586164099E-2</v>
      </c>
      <c r="K40">
        <v>2.18267558417738E-2</v>
      </c>
      <c r="L40">
        <f t="shared" si="0"/>
        <v>5.4157952556097011E-3</v>
      </c>
    </row>
    <row r="41" spans="2:12" x14ac:dyDescent="0.35">
      <c r="B41">
        <v>1.8029772497508999E-2</v>
      </c>
      <c r="C41">
        <v>2.3618826848965501E-2</v>
      </c>
      <c r="D41">
        <v>5.5890543514565023E-3</v>
      </c>
      <c r="J41">
        <v>1.8029772497508999E-2</v>
      </c>
      <c r="K41">
        <v>2.3618826848965501E-2</v>
      </c>
      <c r="L41">
        <f t="shared" si="0"/>
        <v>5.5890543514565023E-3</v>
      </c>
    </row>
    <row r="42" spans="2:12" x14ac:dyDescent="0.35">
      <c r="B42">
        <v>1.9149312671202699E-2</v>
      </c>
      <c r="C42">
        <v>2.5461761028517001E-2</v>
      </c>
      <c r="D42">
        <v>6.3124483573143014E-3</v>
      </c>
      <c r="J42">
        <v>1.9149312671202699E-2</v>
      </c>
      <c r="K42">
        <v>2.5461761028517001E-2</v>
      </c>
      <c r="L42">
        <f t="shared" si="0"/>
        <v>6.3124483573143014E-3</v>
      </c>
    </row>
    <row r="43" spans="2:12" x14ac:dyDescent="0.35">
      <c r="B43">
        <v>2.05177661837126E-2</v>
      </c>
      <c r="C43">
        <v>2.6436002026544399E-2</v>
      </c>
      <c r="D43">
        <v>5.9182358428317983E-3</v>
      </c>
      <c r="J43">
        <v>2.05177661837126E-2</v>
      </c>
      <c r="K43">
        <v>2.6436002026544399E-2</v>
      </c>
      <c r="L43">
        <f t="shared" si="0"/>
        <v>5.9182358428317983E-3</v>
      </c>
    </row>
    <row r="44" spans="2:12" x14ac:dyDescent="0.35">
      <c r="B44">
        <v>2.2482426572178801E-2</v>
      </c>
      <c r="C44">
        <v>2.7323168700688301E-2</v>
      </c>
      <c r="D44">
        <v>4.8407421285095002E-3</v>
      </c>
      <c r="J44">
        <v>2.2482426572178801E-2</v>
      </c>
      <c r="K44">
        <v>2.7323168700688301E-2</v>
      </c>
      <c r="L44">
        <f t="shared" si="0"/>
        <v>4.8407421285095002E-3</v>
      </c>
    </row>
    <row r="45" spans="2:12" x14ac:dyDescent="0.35">
      <c r="B45">
        <v>2.36845328189066E-2</v>
      </c>
      <c r="C45">
        <v>2.82534514759285E-2</v>
      </c>
      <c r="D45">
        <v>4.5689186570219004E-3</v>
      </c>
      <c r="J45">
        <v>2.36845328189066E-2</v>
      </c>
      <c r="K45">
        <v>2.82534514759285E-2</v>
      </c>
      <c r="L45">
        <f t="shared" si="0"/>
        <v>4.5689186570219004E-3</v>
      </c>
    </row>
    <row r="46" spans="2:12" x14ac:dyDescent="0.35">
      <c r="B46">
        <v>2.4529220397330399E-2</v>
      </c>
      <c r="C46">
        <v>3.0225588964223699E-2</v>
      </c>
      <c r="D46">
        <v>5.6963685668932999E-3</v>
      </c>
      <c r="J46">
        <v>2.4529220397330399E-2</v>
      </c>
      <c r="K46">
        <v>3.0225588964223699E-2</v>
      </c>
      <c r="L46">
        <f t="shared" si="0"/>
        <v>5.6963685668932999E-3</v>
      </c>
    </row>
    <row r="47" spans="2:12" x14ac:dyDescent="0.35">
      <c r="B47">
        <v>2.5572892175976102E-2</v>
      </c>
      <c r="C47">
        <v>3.1295726885573201E-2</v>
      </c>
      <c r="D47">
        <v>5.7228347095970994E-3</v>
      </c>
      <c r="J47">
        <v>2.5572892175976102E-2</v>
      </c>
      <c r="K47">
        <v>3.1295726885573201E-2</v>
      </c>
      <c r="L47">
        <f t="shared" si="0"/>
        <v>5.7228347095970994E-3</v>
      </c>
    </row>
    <row r="48" spans="2:12" x14ac:dyDescent="0.35">
      <c r="B48">
        <v>2.6790160646193599E-2</v>
      </c>
      <c r="C48">
        <v>3.2256923586942501E-2</v>
      </c>
      <c r="D48">
        <v>5.4667629407489024E-3</v>
      </c>
      <c r="J48">
        <v>2.6790160646193599E-2</v>
      </c>
      <c r="K48">
        <v>3.2256923586942501E-2</v>
      </c>
      <c r="L48">
        <f t="shared" si="0"/>
        <v>5.4667629407489024E-3</v>
      </c>
    </row>
    <row r="49" spans="2:12" x14ac:dyDescent="0.35">
      <c r="B49">
        <v>2.8684511621454599E-2</v>
      </c>
      <c r="C49">
        <v>3.3346394415416002E-2</v>
      </c>
      <c r="D49">
        <v>4.6618827939614027E-3</v>
      </c>
      <c r="J49">
        <v>2.8684511621454599E-2</v>
      </c>
      <c r="K49">
        <v>3.3346394415416002E-2</v>
      </c>
      <c r="L49">
        <f t="shared" si="0"/>
        <v>4.6618827939614027E-3</v>
      </c>
    </row>
    <row r="50" spans="2:12" x14ac:dyDescent="0.35">
      <c r="B50">
        <v>3.1041094133722798E-2</v>
      </c>
      <c r="C50">
        <v>3.5531702529317997E-2</v>
      </c>
      <c r="D50">
        <v>4.4906083955951991E-3</v>
      </c>
      <c r="J50">
        <v>3.1041094133722798E-2</v>
      </c>
      <c r="K50">
        <v>3.5531702529317997E-2</v>
      </c>
      <c r="L50">
        <f t="shared" si="0"/>
        <v>4.4906083955951991E-3</v>
      </c>
    </row>
    <row r="51" spans="2:12" x14ac:dyDescent="0.35">
      <c r="B51">
        <v>3.3712370877787397E-2</v>
      </c>
      <c r="C51">
        <v>3.6659356670602702E-2</v>
      </c>
      <c r="D51">
        <v>2.9469857928153056E-3</v>
      </c>
      <c r="J51">
        <v>3.3712370877787397E-2</v>
      </c>
      <c r="K51">
        <v>3.6659356670602702E-2</v>
      </c>
      <c r="L51">
        <f t="shared" si="0"/>
        <v>2.9469857928153056E-3</v>
      </c>
    </row>
    <row r="52" spans="2:12" x14ac:dyDescent="0.35">
      <c r="B52">
        <v>3.4773317275344197E-2</v>
      </c>
      <c r="C52">
        <v>3.8118318736211701E-2</v>
      </c>
      <c r="D52">
        <v>3.3450014608675041E-3</v>
      </c>
      <c r="J52">
        <v>3.4773317275344197E-2</v>
      </c>
      <c r="K52">
        <v>3.8118318736211701E-2</v>
      </c>
      <c r="L52">
        <f t="shared" si="0"/>
        <v>3.3450014608675041E-3</v>
      </c>
    </row>
    <row r="53" spans="2:12" x14ac:dyDescent="0.35">
      <c r="B53">
        <v>3.6997136820115198E-2</v>
      </c>
      <c r="C53">
        <v>4.0583651250957503E-2</v>
      </c>
      <c r="D53">
        <v>3.5865144308423053E-3</v>
      </c>
      <c r="J53">
        <v>3.6997136820115198E-2</v>
      </c>
      <c r="K53">
        <v>4.0583651250957503E-2</v>
      </c>
      <c r="L53">
        <f t="shared" si="0"/>
        <v>3.5865144308423053E-3</v>
      </c>
    </row>
    <row r="54" spans="2:12" x14ac:dyDescent="0.35">
      <c r="B54">
        <v>3.9082380856139798E-2</v>
      </c>
      <c r="C54">
        <v>4.1670541343354101E-2</v>
      </c>
      <c r="D54">
        <v>2.5881604872143027E-3</v>
      </c>
      <c r="J54">
        <v>3.9082380856139798E-2</v>
      </c>
      <c r="K54">
        <v>4.1670541343354101E-2</v>
      </c>
      <c r="L54">
        <f t="shared" si="0"/>
        <v>2.5881604872143027E-3</v>
      </c>
    </row>
    <row r="55" spans="2:12" x14ac:dyDescent="0.35">
      <c r="B55">
        <v>4.0298480972603599E-2</v>
      </c>
      <c r="C55">
        <v>4.2717558132706598E-2</v>
      </c>
      <c r="D55">
        <v>2.4190771601029989E-3</v>
      </c>
      <c r="J55">
        <v>4.0298480972603599E-2</v>
      </c>
      <c r="K55">
        <v>4.2717558132706598E-2</v>
      </c>
      <c r="L55">
        <f t="shared" si="0"/>
        <v>2.4190771601029989E-3</v>
      </c>
    </row>
    <row r="56" spans="2:12" x14ac:dyDescent="0.35">
      <c r="B56">
        <v>4.1881176522689703E-2</v>
      </c>
      <c r="C56">
        <v>4.6238769292387703E-2</v>
      </c>
      <c r="D56">
        <v>4.3575927696980002E-3</v>
      </c>
      <c r="J56">
        <v>4.1881176522689703E-2</v>
      </c>
      <c r="K56">
        <v>4.6238769292387703E-2</v>
      </c>
      <c r="L56">
        <f t="shared" si="0"/>
        <v>4.3575927696980002E-3</v>
      </c>
    </row>
    <row r="57" spans="2:12" x14ac:dyDescent="0.35">
      <c r="B57">
        <v>4.3313380100529701E-2</v>
      </c>
      <c r="C57">
        <v>4.7023837255461998E-2</v>
      </c>
      <c r="D57">
        <v>3.7104571549322965E-3</v>
      </c>
      <c r="J57">
        <v>4.3313380100529701E-2</v>
      </c>
      <c r="K57">
        <v>4.7023837255461998E-2</v>
      </c>
      <c r="L57">
        <f t="shared" si="0"/>
        <v>3.7104571549322965E-3</v>
      </c>
    </row>
    <row r="58" spans="2:12" x14ac:dyDescent="0.35">
      <c r="B58">
        <v>4.4709580723740497E-2</v>
      </c>
      <c r="C58">
        <v>4.81958426072399E-2</v>
      </c>
      <c r="D58">
        <v>3.486261883499403E-3</v>
      </c>
      <c r="J58">
        <v>4.4709580723740497E-2</v>
      </c>
      <c r="K58">
        <v>4.81958426072399E-2</v>
      </c>
      <c r="L58">
        <f t="shared" si="0"/>
        <v>3.486261883499403E-3</v>
      </c>
    </row>
    <row r="59" spans="2:12" x14ac:dyDescent="0.35">
      <c r="B59">
        <v>4.7591665078791798E-2</v>
      </c>
      <c r="C59">
        <v>5.0520619434606603E-2</v>
      </c>
      <c r="D59">
        <v>2.9289543558148057E-3</v>
      </c>
      <c r="J59">
        <v>4.7591665078791798E-2</v>
      </c>
      <c r="K59">
        <v>5.0520619434606603E-2</v>
      </c>
      <c r="L59">
        <f t="shared" si="0"/>
        <v>2.9289543558148057E-3</v>
      </c>
    </row>
    <row r="60" spans="2:12" x14ac:dyDescent="0.35">
      <c r="B60">
        <v>4.7725375691743101E-2</v>
      </c>
      <c r="C60">
        <v>5.0642080050180199E-2</v>
      </c>
      <c r="D60">
        <v>2.9167043584370986E-3</v>
      </c>
      <c r="J60">
        <v>5.0265877337817802E-2</v>
      </c>
      <c r="K60">
        <v>5.29498317460795E-2</v>
      </c>
      <c r="L60">
        <f t="shared" si="0"/>
        <v>2.6839544082616976E-3</v>
      </c>
    </row>
    <row r="61" spans="2:12" x14ac:dyDescent="0.35">
      <c r="B61">
        <v>4.7725375691743101E-2</v>
      </c>
      <c r="C61">
        <v>5.0642080050180199E-2</v>
      </c>
      <c r="D61">
        <v>2.9167043584370986E-3</v>
      </c>
      <c r="J61">
        <v>5.5325444779143397E-2</v>
      </c>
      <c r="K61">
        <v>5.7524470929769603E-2</v>
      </c>
      <c r="L61">
        <f t="shared" si="0"/>
        <v>2.1990261506262057E-3</v>
      </c>
    </row>
    <row r="62" spans="2:12" x14ac:dyDescent="0.35">
      <c r="B62">
        <v>4.7725375691743101E-2</v>
      </c>
      <c r="C62">
        <v>5.0642080050180199E-2</v>
      </c>
      <c r="D62">
        <v>2.9167043584370986E-3</v>
      </c>
      <c r="J62">
        <v>5.735123262795E-2</v>
      </c>
      <c r="K62">
        <v>6.28744716175441E-2</v>
      </c>
      <c r="L62">
        <f t="shared" si="0"/>
        <v>5.5232389895941009E-3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F3CF6-AB28-4905-B23F-01D61121C81F}">
  <dimension ref="A1:P30"/>
  <sheetViews>
    <sheetView workbookViewId="0">
      <selection activeCell="P14" sqref="P14"/>
    </sheetView>
  </sheetViews>
  <sheetFormatPr defaultRowHeight="14.5" x14ac:dyDescent="0.35"/>
  <cols>
    <col min="9" max="9" width="13.54296875" customWidth="1"/>
  </cols>
  <sheetData>
    <row r="1" spans="1:16" x14ac:dyDescent="0.35">
      <c r="A1" s="1" t="s">
        <v>23</v>
      </c>
      <c r="C1" s="2" t="s">
        <v>0</v>
      </c>
      <c r="J1" s="9" t="s">
        <v>4</v>
      </c>
    </row>
    <row r="2" spans="1:16" x14ac:dyDescent="0.35">
      <c r="B2" s="4" t="s">
        <v>2</v>
      </c>
      <c r="C2" s="5" t="s">
        <v>5</v>
      </c>
      <c r="D2" s="6" t="s">
        <v>3</v>
      </c>
      <c r="J2" s="4" t="s">
        <v>2</v>
      </c>
      <c r="K2" s="5" t="s">
        <v>5</v>
      </c>
      <c r="L2" s="6" t="s">
        <v>3</v>
      </c>
    </row>
    <row r="3" spans="1:16" x14ac:dyDescent="0.35">
      <c r="B3">
        <v>-5.5552500000000003E-3</v>
      </c>
      <c r="C3">
        <v>-1.8230000000000006E-3</v>
      </c>
      <c r="D3">
        <f>C3-B3</f>
        <v>3.7322499999999995E-3</v>
      </c>
      <c r="J3">
        <v>1.0033E-2</v>
      </c>
      <c r="K3">
        <v>-8.7899999999999957E-4</v>
      </c>
      <c r="L3">
        <f>K3-J3</f>
        <v>-1.0912E-2</v>
      </c>
    </row>
    <row r="4" spans="1:16" x14ac:dyDescent="0.35">
      <c r="B4">
        <v>9.1894999999999998E-3</v>
      </c>
      <c r="C4">
        <v>-8.7899999999999957E-4</v>
      </c>
      <c r="D4">
        <f t="shared" ref="D4:D30" si="0">C4-B4</f>
        <v>-1.0068499999999999E-2</v>
      </c>
      <c r="J4">
        <v>-7.6300000000000011E-4</v>
      </c>
      <c r="K4">
        <v>2.2959999999999999E-3</v>
      </c>
      <c r="L4">
        <f t="shared" ref="L4:L29" si="1">K4-J4</f>
        <v>3.0590000000000001E-3</v>
      </c>
    </row>
    <row r="5" spans="1:16" x14ac:dyDescent="0.35">
      <c r="B5">
        <v>-7.6300000000000011E-4</v>
      </c>
      <c r="C5">
        <v>2.2959999999999999E-3</v>
      </c>
      <c r="D5">
        <f t="shared" si="0"/>
        <v>3.0590000000000001E-3</v>
      </c>
      <c r="E5" s="7" t="s">
        <v>28</v>
      </c>
      <c r="J5">
        <v>4.1799999999999975E-4</v>
      </c>
      <c r="K5">
        <v>5.5390000000000005E-3</v>
      </c>
      <c r="L5">
        <f t="shared" si="1"/>
        <v>5.1210000000000006E-3</v>
      </c>
      <c r="M5" s="7" t="s">
        <v>28</v>
      </c>
    </row>
    <row r="6" spans="1:16" x14ac:dyDescent="0.35">
      <c r="B6">
        <v>4.1799999999999975E-4</v>
      </c>
      <c r="C6">
        <v>5.5390000000000005E-3</v>
      </c>
      <c r="D6">
        <f t="shared" si="0"/>
        <v>5.1210000000000006E-3</v>
      </c>
      <c r="E6" t="s">
        <v>6</v>
      </c>
      <c r="F6" t="s">
        <v>2</v>
      </c>
      <c r="G6" t="s">
        <v>5</v>
      </c>
      <c r="J6">
        <v>6.4199999999999988E-4</v>
      </c>
      <c r="K6">
        <v>3.2079999999999999E-3</v>
      </c>
      <c r="L6">
        <f t="shared" si="1"/>
        <v>2.5660000000000001E-3</v>
      </c>
      <c r="M6" t="s">
        <v>6</v>
      </c>
      <c r="N6" t="s">
        <v>2</v>
      </c>
      <c r="O6" t="s">
        <v>5</v>
      </c>
    </row>
    <row r="7" spans="1:16" x14ac:dyDescent="0.35">
      <c r="B7">
        <v>6.4199999999999988E-4</v>
      </c>
      <c r="C7">
        <v>3.2079999999999999E-3</v>
      </c>
      <c r="D7">
        <f t="shared" si="0"/>
        <v>2.5660000000000001E-3</v>
      </c>
      <c r="E7" t="s">
        <v>7</v>
      </c>
      <c r="F7">
        <f>AVERAGE(B3:B29)</f>
        <v>5.1589814814814803E-4</v>
      </c>
      <c r="G7">
        <f>AVERAGE(C3:C29)</f>
        <v>2.6792222222222222E-3</v>
      </c>
      <c r="J7">
        <v>5.0000000000000044E-4</v>
      </c>
      <c r="K7">
        <v>5.8499999999999993E-3</v>
      </c>
      <c r="L7">
        <f t="shared" si="1"/>
        <v>5.3499999999999989E-3</v>
      </c>
      <c r="M7" t="s">
        <v>7</v>
      </c>
      <c r="N7">
        <f>AVERAGE(J3:J28)</f>
        <v>4.6111538461538452E-4</v>
      </c>
      <c r="O7">
        <f>AVERAGE(K3:K28)</f>
        <v>2.6236923076923069E-3</v>
      </c>
    </row>
    <row r="8" spans="1:16" x14ac:dyDescent="0.35">
      <c r="B8">
        <v>5.0000000000000044E-4</v>
      </c>
      <c r="C8">
        <v>5.8499999999999993E-3</v>
      </c>
      <c r="D8">
        <f t="shared" si="0"/>
        <v>5.3499999999999989E-3</v>
      </c>
      <c r="E8" t="s">
        <v>24</v>
      </c>
      <c r="F8">
        <f>_xlfn.STDEV.S(D3:D29)</f>
        <v>4.9597634204273976E-3</v>
      </c>
      <c r="J8">
        <v>-2.5239999999999998E-3</v>
      </c>
      <c r="K8">
        <v>8.2559999999999995E-3</v>
      </c>
      <c r="L8">
        <f t="shared" si="1"/>
        <v>1.078E-2</v>
      </c>
      <c r="M8" t="s">
        <v>8</v>
      </c>
      <c r="N8">
        <f>_xlfn.STDEV.S(L3:L29)</f>
        <v>6.0474908804162694E-3</v>
      </c>
    </row>
    <row r="9" spans="1:16" x14ac:dyDescent="0.35">
      <c r="B9">
        <v>-2.5239999999999998E-3</v>
      </c>
      <c r="C9">
        <v>8.2559999999999995E-3</v>
      </c>
      <c r="D9">
        <f t="shared" si="0"/>
        <v>1.078E-2</v>
      </c>
      <c r="J9">
        <v>-2.8839999999999998E-3</v>
      </c>
      <c r="K9">
        <v>4.9059999999999989E-3</v>
      </c>
      <c r="L9">
        <f t="shared" si="1"/>
        <v>7.7899999999999983E-3</v>
      </c>
    </row>
    <row r="10" spans="1:16" x14ac:dyDescent="0.35">
      <c r="B10">
        <v>-2.8839999999999998E-3</v>
      </c>
      <c r="C10">
        <v>4.9059999999999989E-3</v>
      </c>
      <c r="D10">
        <f t="shared" si="0"/>
        <v>7.7899999999999983E-3</v>
      </c>
      <c r="E10" t="s">
        <v>9</v>
      </c>
      <c r="J10">
        <v>2.4680000000000001E-3</v>
      </c>
      <c r="K10">
        <v>1.0400000000000001E-3</v>
      </c>
      <c r="L10">
        <f t="shared" si="1"/>
        <v>-1.428E-3</v>
      </c>
      <c r="M10" t="s">
        <v>9</v>
      </c>
    </row>
    <row r="11" spans="1:16" x14ac:dyDescent="0.35">
      <c r="B11">
        <v>2.4680000000000001E-3</v>
      </c>
      <c r="C11">
        <v>1.0400000000000001E-3</v>
      </c>
      <c r="D11">
        <f t="shared" si="0"/>
        <v>-1.428E-3</v>
      </c>
      <c r="E11" t="s">
        <v>10</v>
      </c>
      <c r="J11">
        <v>-1.1450000000000002E-3</v>
      </c>
      <c r="K11">
        <v>1.6000000000000003E-3</v>
      </c>
      <c r="L11">
        <f t="shared" si="1"/>
        <v>2.7450000000000005E-3</v>
      </c>
      <c r="M11" t="s">
        <v>10</v>
      </c>
    </row>
    <row r="12" spans="1:16" x14ac:dyDescent="0.35">
      <c r="B12">
        <v>-1.1450000000000002E-3</v>
      </c>
      <c r="C12">
        <v>1.6000000000000003E-3</v>
      </c>
      <c r="D12">
        <f t="shared" si="0"/>
        <v>2.7450000000000005E-3</v>
      </c>
      <c r="G12" t="s">
        <v>26</v>
      </c>
      <c r="J12">
        <v>-5.8250000000000003E-3</v>
      </c>
      <c r="K12">
        <v>-1.3940000000000003E-3</v>
      </c>
      <c r="L12">
        <f t="shared" si="1"/>
        <v>4.431E-3</v>
      </c>
      <c r="O12" t="s">
        <v>26</v>
      </c>
    </row>
    <row r="13" spans="1:16" x14ac:dyDescent="0.35">
      <c r="B13">
        <v>-5.5552500000000003E-3</v>
      </c>
      <c r="C13">
        <v>-1.3940000000000003E-3</v>
      </c>
      <c r="D13">
        <f t="shared" si="0"/>
        <v>4.16125E-3</v>
      </c>
      <c r="E13" t="s">
        <v>25</v>
      </c>
      <c r="F13">
        <f>(G7-F7)/F8</f>
        <v>0.43617485163993042</v>
      </c>
      <c r="G13">
        <f>1 - NORMDIST(F13,0,1,TRUE)</f>
        <v>0.33135493629169888</v>
      </c>
      <c r="H13" t="s">
        <v>42</v>
      </c>
      <c r="J13">
        <v>4.6690000000000004E-3</v>
      </c>
      <c r="K13">
        <v>3.5409999999999999E-3</v>
      </c>
      <c r="L13">
        <f t="shared" si="1"/>
        <v>-1.1280000000000005E-3</v>
      </c>
      <c r="M13" t="s">
        <v>31</v>
      </c>
      <c r="N13">
        <f>(O7-N7)/N8</f>
        <v>0.35759903831852741</v>
      </c>
      <c r="O13">
        <f>1- NORMDIST(N13,0,1,TRUE)</f>
        <v>0.36032169904778621</v>
      </c>
      <c r="P13" t="s">
        <v>42</v>
      </c>
    </row>
    <row r="14" spans="1:16" x14ac:dyDescent="0.35">
      <c r="B14">
        <v>4.6690000000000004E-3</v>
      </c>
      <c r="C14">
        <v>3.5409999999999999E-3</v>
      </c>
      <c r="D14">
        <f t="shared" si="0"/>
        <v>-1.1280000000000005E-3</v>
      </c>
      <c r="G14">
        <f>TDIST(F13,27,1)</f>
        <v>0.3330888652130809</v>
      </c>
      <c r="H14" t="s">
        <v>44</v>
      </c>
      <c r="J14">
        <v>3.2880000000000001E-3</v>
      </c>
      <c r="K14">
        <v>4.6979999999999999E-3</v>
      </c>
      <c r="L14">
        <f t="shared" si="1"/>
        <v>1.4099999999999998E-3</v>
      </c>
      <c r="O14">
        <f>TDIST(N13,27,1)</f>
        <v>0.3617118446800156</v>
      </c>
      <c r="P14" t="s">
        <v>44</v>
      </c>
    </row>
    <row r="15" spans="1:16" x14ac:dyDescent="0.35">
      <c r="B15">
        <v>3.2880000000000001E-3</v>
      </c>
      <c r="C15">
        <v>4.6979999999999999E-3</v>
      </c>
      <c r="D15">
        <f t="shared" si="0"/>
        <v>1.4099999999999998E-3</v>
      </c>
      <c r="E15" t="s">
        <v>27</v>
      </c>
      <c r="J15">
        <v>5.5379999999999995E-3</v>
      </c>
      <c r="K15">
        <v>8.0679999999999988E-3</v>
      </c>
      <c r="L15">
        <f t="shared" si="1"/>
        <v>2.5299999999999993E-3</v>
      </c>
      <c r="M15" t="s">
        <v>32</v>
      </c>
    </row>
    <row r="16" spans="1:16" x14ac:dyDescent="0.35">
      <c r="B16">
        <v>5.5379999999999995E-3</v>
      </c>
      <c r="C16">
        <v>8.0679999999999988E-3</v>
      </c>
      <c r="D16">
        <f t="shared" si="0"/>
        <v>2.5299999999999993E-3</v>
      </c>
      <c r="J16">
        <v>4.429999999999996E-4</v>
      </c>
      <c r="K16">
        <v>7.9839999999999998E-3</v>
      </c>
      <c r="L16">
        <f t="shared" si="1"/>
        <v>7.541E-3</v>
      </c>
    </row>
    <row r="17" spans="2:14" x14ac:dyDescent="0.35">
      <c r="B17">
        <v>4.429999999999996E-4</v>
      </c>
      <c r="C17">
        <v>7.9839999999999998E-3</v>
      </c>
      <c r="D17">
        <f t="shared" si="0"/>
        <v>7.541E-3</v>
      </c>
      <c r="E17" s="7" t="s">
        <v>17</v>
      </c>
      <c r="J17">
        <v>6.659E-3</v>
      </c>
      <c r="K17">
        <v>-7.6260000000000008E-3</v>
      </c>
      <c r="L17">
        <f t="shared" si="1"/>
        <v>-1.4285000000000001E-2</v>
      </c>
      <c r="M17" s="7" t="s">
        <v>17</v>
      </c>
    </row>
    <row r="18" spans="2:14" x14ac:dyDescent="0.35">
      <c r="B18">
        <v>6.659E-3</v>
      </c>
      <c r="C18">
        <v>-1.8230000000000006E-3</v>
      </c>
      <c r="D18">
        <f t="shared" si="0"/>
        <v>-8.482E-3</v>
      </c>
      <c r="E18" t="s">
        <v>29</v>
      </c>
      <c r="J18">
        <v>-1.4699E-2</v>
      </c>
      <c r="K18">
        <v>-1.9660000000000007E-3</v>
      </c>
      <c r="L18">
        <f t="shared" si="1"/>
        <v>1.2733E-2</v>
      </c>
      <c r="M18" t="s">
        <v>29</v>
      </c>
    </row>
    <row r="19" spans="2:14" x14ac:dyDescent="0.35">
      <c r="B19">
        <v>-5.5552500000000003E-3</v>
      </c>
      <c r="C19">
        <v>-1.8230000000000006E-3</v>
      </c>
      <c r="D19">
        <f t="shared" si="0"/>
        <v>3.7322499999999995E-3</v>
      </c>
      <c r="E19" t="s">
        <v>19</v>
      </c>
      <c r="F19">
        <f>COUNTIF(D3:D29,"&gt;0")</f>
        <v>21</v>
      </c>
      <c r="J19">
        <v>1.0263999999999999E-2</v>
      </c>
      <c r="K19">
        <v>4.2100000000000037E-4</v>
      </c>
      <c r="L19">
        <f t="shared" si="1"/>
        <v>-9.8429999999999976E-3</v>
      </c>
      <c r="M19" t="s">
        <v>19</v>
      </c>
      <c r="N19">
        <f>COUNTIF(L3:L29,"&gt;0")</f>
        <v>21</v>
      </c>
    </row>
    <row r="20" spans="2:14" x14ac:dyDescent="0.35">
      <c r="B20">
        <v>9.1894999999999998E-3</v>
      </c>
      <c r="C20">
        <v>4.2100000000000037E-4</v>
      </c>
      <c r="D20">
        <f t="shared" si="0"/>
        <v>-8.7684999999999985E-3</v>
      </c>
      <c r="E20" t="s">
        <v>20</v>
      </c>
      <c r="F20">
        <f>COUNT(D4:D30)</f>
        <v>27</v>
      </c>
      <c r="J20">
        <v>-1.3399999999999996E-3</v>
      </c>
      <c r="K20">
        <v>-6.1999999999999989E-5</v>
      </c>
      <c r="L20">
        <f t="shared" si="1"/>
        <v>1.2779999999999996E-3</v>
      </c>
      <c r="M20" t="s">
        <v>20</v>
      </c>
      <c r="N20">
        <f>COUNT(L3:L29)</f>
        <v>27</v>
      </c>
    </row>
    <row r="21" spans="2:14" x14ac:dyDescent="0.35">
      <c r="B21">
        <v>-1.3399999999999996E-3</v>
      </c>
      <c r="C21">
        <v>-6.1999999999999989E-5</v>
      </c>
      <c r="D21">
        <f t="shared" si="0"/>
        <v>1.2779999999999996E-3</v>
      </c>
      <c r="E21" t="s">
        <v>30</v>
      </c>
      <c r="F21" s="8">
        <f>F19/F20</f>
        <v>0.77777777777777779</v>
      </c>
      <c r="J21">
        <v>-2.5769999999999994E-3</v>
      </c>
      <c r="K21">
        <v>8.0299999999999989E-4</v>
      </c>
      <c r="L21">
        <f t="shared" si="1"/>
        <v>3.3799999999999993E-3</v>
      </c>
      <c r="M21" t="s">
        <v>30</v>
      </c>
      <c r="N21" s="8">
        <f>N19/N20</f>
        <v>0.77777777777777779</v>
      </c>
    </row>
    <row r="22" spans="2:14" x14ac:dyDescent="0.35">
      <c r="B22">
        <v>-2.5769999999999994E-3</v>
      </c>
      <c r="C22">
        <v>8.0299999999999989E-4</v>
      </c>
      <c r="D22">
        <f t="shared" si="0"/>
        <v>3.3799999999999993E-3</v>
      </c>
      <c r="J22">
        <v>2.8999999999999978E-4</v>
      </c>
      <c r="K22">
        <v>7.6869999999999994E-3</v>
      </c>
      <c r="L22">
        <f t="shared" si="1"/>
        <v>7.3969999999999999E-3</v>
      </c>
    </row>
    <row r="23" spans="2:14" x14ac:dyDescent="0.35">
      <c r="B23">
        <v>2.8999999999999978E-4</v>
      </c>
      <c r="C23">
        <v>7.6869999999999994E-3</v>
      </c>
      <c r="D23">
        <f t="shared" si="0"/>
        <v>7.3969999999999999E-3</v>
      </c>
      <c r="J23">
        <v>2.8899999999999998E-3</v>
      </c>
      <c r="K23">
        <v>1.6420000000000002E-3</v>
      </c>
      <c r="L23">
        <f t="shared" si="1"/>
        <v>-1.2479999999999995E-3</v>
      </c>
    </row>
    <row r="24" spans="2:14" x14ac:dyDescent="0.35">
      <c r="B24">
        <v>2.8899999999999998E-3</v>
      </c>
      <c r="C24">
        <v>1.6420000000000002E-3</v>
      </c>
      <c r="D24">
        <f t="shared" si="0"/>
        <v>-1.2479999999999995E-3</v>
      </c>
      <c r="J24">
        <v>7.2800000000000013E-4</v>
      </c>
      <c r="K24">
        <v>1.3569999999999999E-3</v>
      </c>
      <c r="L24">
        <f t="shared" si="1"/>
        <v>6.2899999999999978E-4</v>
      </c>
    </row>
    <row r="25" spans="2:14" x14ac:dyDescent="0.35">
      <c r="B25">
        <v>7.2800000000000013E-4</v>
      </c>
      <c r="C25">
        <v>1.3569999999999999E-3</v>
      </c>
      <c r="D25">
        <f t="shared" si="0"/>
        <v>6.2899999999999978E-4</v>
      </c>
      <c r="J25">
        <v>-4.7460000000000002E-3</v>
      </c>
      <c r="K25">
        <v>1.158E-3</v>
      </c>
      <c r="L25">
        <f t="shared" si="1"/>
        <v>5.9040000000000004E-3</v>
      </c>
    </row>
    <row r="26" spans="2:14" x14ac:dyDescent="0.35">
      <c r="B26">
        <v>-4.7460000000000002E-3</v>
      </c>
      <c r="C26">
        <v>1.158E-3</v>
      </c>
      <c r="D26">
        <f t="shared" si="0"/>
        <v>5.9040000000000004E-3</v>
      </c>
      <c r="J26">
        <v>7.1100000000000048E-4</v>
      </c>
      <c r="K26">
        <v>5.8359999999999992E-3</v>
      </c>
      <c r="L26">
        <f t="shared" si="1"/>
        <v>5.1249999999999985E-3</v>
      </c>
    </row>
    <row r="27" spans="2:14" x14ac:dyDescent="0.35">
      <c r="B27">
        <v>7.1100000000000048E-4</v>
      </c>
      <c r="C27">
        <v>5.8359999999999992E-3</v>
      </c>
      <c r="D27">
        <f t="shared" si="0"/>
        <v>5.1249999999999985E-3</v>
      </c>
      <c r="J27">
        <v>-7.3799999999999972E-4</v>
      </c>
      <c r="K27">
        <v>9.4600000000000001E-4</v>
      </c>
      <c r="L27">
        <f t="shared" si="1"/>
        <v>1.6839999999999997E-3</v>
      </c>
    </row>
    <row r="28" spans="2:14" x14ac:dyDescent="0.35">
      <c r="B28">
        <v>-7.3799999999999972E-4</v>
      </c>
      <c r="C28">
        <v>9.4600000000000001E-4</v>
      </c>
      <c r="D28">
        <f t="shared" si="0"/>
        <v>1.6839999999999997E-3</v>
      </c>
      <c r="J28">
        <v>-3.1100000000000051E-4</v>
      </c>
      <c r="K28">
        <v>3.307E-3</v>
      </c>
      <c r="L28">
        <f t="shared" si="1"/>
        <v>3.6180000000000006E-3</v>
      </c>
    </row>
    <row r="29" spans="2:14" x14ac:dyDescent="0.35">
      <c r="B29">
        <v>-3.1100000000000051E-4</v>
      </c>
      <c r="C29">
        <v>3.307E-3</v>
      </c>
      <c r="D29">
        <f t="shared" si="0"/>
        <v>3.6180000000000006E-3</v>
      </c>
      <c r="K29">
        <v>1.7929999999999999E-3</v>
      </c>
      <c r="L29">
        <f t="shared" si="1"/>
        <v>1.7929999999999999E-3</v>
      </c>
    </row>
    <row r="30" spans="2:14" x14ac:dyDescent="0.35">
      <c r="C30">
        <v>1.7929999999999999E-3</v>
      </c>
      <c r="D30">
        <f t="shared" si="0"/>
        <v>1.7929999999999999E-3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2538-4CBE-4E6E-B82D-578192131C37}">
  <dimension ref="A1:P39"/>
  <sheetViews>
    <sheetView tabSelected="1" topLeftCell="B1" workbookViewId="0">
      <selection activeCell="Q13" sqref="Q13"/>
    </sheetView>
  </sheetViews>
  <sheetFormatPr defaultRowHeight="14.5" x14ac:dyDescent="0.35"/>
  <sheetData>
    <row r="1" spans="1:16" x14ac:dyDescent="0.35">
      <c r="A1" s="1" t="s">
        <v>33</v>
      </c>
      <c r="C1" s="2" t="s">
        <v>0</v>
      </c>
      <c r="K1" s="10" t="s">
        <v>4</v>
      </c>
    </row>
    <row r="2" spans="1:16" x14ac:dyDescent="0.35">
      <c r="B2" s="4" t="s">
        <v>34</v>
      </c>
      <c r="C2" s="5" t="s">
        <v>5</v>
      </c>
      <c r="D2" s="6" t="s">
        <v>3</v>
      </c>
      <c r="K2" s="4" t="s">
        <v>2</v>
      </c>
      <c r="L2" s="5" t="s">
        <v>5</v>
      </c>
      <c r="M2" s="11" t="s">
        <v>3</v>
      </c>
    </row>
    <row r="3" spans="1:16" x14ac:dyDescent="0.35">
      <c r="B3">
        <v>7.0009700091320529E-2</v>
      </c>
      <c r="C3">
        <v>7.1580841929892225E-2</v>
      </c>
      <c r="D3">
        <f>C3-B3</f>
        <v>1.5711418385716963E-3</v>
      </c>
      <c r="K3">
        <v>0.13646629439015859</v>
      </c>
      <c r="L3">
        <v>0.11212438435248515</v>
      </c>
      <c r="M3">
        <f>L3-K3</f>
        <v>-2.4341910037673442E-2</v>
      </c>
    </row>
    <row r="4" spans="1:16" x14ac:dyDescent="0.35">
      <c r="B4">
        <v>6.9076859735545518E-2</v>
      </c>
      <c r="C4">
        <v>6.2250339130019788E-2</v>
      </c>
      <c r="D4">
        <f t="shared" ref="D4:D39" si="0">C4-B4</f>
        <v>-6.8265206055257294E-3</v>
      </c>
      <c r="K4">
        <v>6.9076859735545518E-2</v>
      </c>
      <c r="L4">
        <v>6.2250339130019788E-2</v>
      </c>
      <c r="M4">
        <f t="shared" ref="M4:M39" si="1">L4-K4</f>
        <v>-6.8265206055257294E-3</v>
      </c>
    </row>
    <row r="5" spans="1:16" x14ac:dyDescent="0.35">
      <c r="B5">
        <v>6.4081891777427902E-2</v>
      </c>
      <c r="C5">
        <v>7.1580841929892225E-2</v>
      </c>
      <c r="D5">
        <f t="shared" si="0"/>
        <v>7.4989501524643232E-3</v>
      </c>
      <c r="E5" s="7" t="s">
        <v>28</v>
      </c>
      <c r="K5">
        <v>6.4081891777427902E-2</v>
      </c>
      <c r="L5">
        <v>7.2800426957179282E-2</v>
      </c>
      <c r="M5">
        <f t="shared" si="1"/>
        <v>8.7185351797513799E-3</v>
      </c>
      <c r="N5" s="7" t="s">
        <v>28</v>
      </c>
    </row>
    <row r="6" spans="1:16" x14ac:dyDescent="0.35">
      <c r="B6">
        <v>5.7180768336101889E-2</v>
      </c>
      <c r="C6">
        <v>5.8826722027699785E-2</v>
      </c>
      <c r="D6">
        <f t="shared" si="0"/>
        <v>1.6459536915978956E-3</v>
      </c>
      <c r="E6" t="s">
        <v>6</v>
      </c>
      <c r="F6" t="s">
        <v>35</v>
      </c>
      <c r="G6" t="s">
        <v>5</v>
      </c>
      <c r="K6">
        <v>5.7180768336101889E-2</v>
      </c>
      <c r="L6">
        <v>5.8826722027699785E-2</v>
      </c>
      <c r="M6">
        <f t="shared" si="1"/>
        <v>1.6459536915978956E-3</v>
      </c>
      <c r="N6" t="s">
        <v>6</v>
      </c>
      <c r="O6" t="s">
        <v>2</v>
      </c>
      <c r="P6" t="s">
        <v>5</v>
      </c>
    </row>
    <row r="7" spans="1:16" x14ac:dyDescent="0.35">
      <c r="B7">
        <v>6.4187189722010277E-2</v>
      </c>
      <c r="C7">
        <v>7.1275945673070468E-2</v>
      </c>
      <c r="D7">
        <f t="shared" si="0"/>
        <v>7.0887559510601911E-3</v>
      </c>
      <c r="E7" t="s">
        <v>36</v>
      </c>
      <c r="F7">
        <f>AVERAGE(B3:B39)</f>
        <v>2.4665713414891769E-2</v>
      </c>
      <c r="G7">
        <f>AVERAGE(C3:C39)</f>
        <v>2.411368229405135E-2</v>
      </c>
      <c r="K7">
        <v>6.4187189722010277E-2</v>
      </c>
      <c r="L7">
        <v>7.1275945673070468E-2</v>
      </c>
      <c r="M7">
        <f t="shared" si="1"/>
        <v>7.0887559510601911E-3</v>
      </c>
      <c r="N7" t="s">
        <v>36</v>
      </c>
      <c r="O7">
        <f>AVERAGE(K3:K39)</f>
        <v>2.6507928434403617E-2</v>
      </c>
      <c r="P7">
        <f>AVERAGE(L3:L39)</f>
        <v>2.5056199252156217E-2</v>
      </c>
    </row>
    <row r="8" spans="1:16" x14ac:dyDescent="0.35">
      <c r="B8">
        <v>5.3590272557500512E-2</v>
      </c>
      <c r="C8">
        <v>4.8536144658672523E-2</v>
      </c>
      <c r="D8">
        <f t="shared" si="0"/>
        <v>-5.0541278988279897E-3</v>
      </c>
      <c r="E8" t="s">
        <v>8</v>
      </c>
      <c r="F8">
        <f>_xlfn.STDEV.S(D3:D39)</f>
        <v>1.1369570590416428E-2</v>
      </c>
      <c r="K8">
        <v>5.3590272557500512E-2</v>
      </c>
      <c r="L8">
        <v>4.8536144658672523E-2</v>
      </c>
      <c r="M8">
        <f t="shared" si="1"/>
        <v>-5.0541278988279897E-3</v>
      </c>
      <c r="N8" t="s">
        <v>8</v>
      </c>
      <c r="O8">
        <f>_xlfn.STDEV.S(M3:M39)</f>
        <v>1.2345670561328929E-2</v>
      </c>
    </row>
    <row r="9" spans="1:16" x14ac:dyDescent="0.35">
      <c r="B9">
        <v>4.5657663560431112E-2</v>
      </c>
      <c r="C9">
        <v>4.3693337178215497E-2</v>
      </c>
      <c r="D9">
        <f t="shared" si="0"/>
        <v>-1.9643263822156157E-3</v>
      </c>
      <c r="K9">
        <v>4.5657663560431112E-2</v>
      </c>
      <c r="L9">
        <v>4.3693337178215497E-2</v>
      </c>
      <c r="M9">
        <f t="shared" si="1"/>
        <v>-1.9643263822156157E-3</v>
      </c>
    </row>
    <row r="10" spans="1:16" x14ac:dyDescent="0.35">
      <c r="B10">
        <v>4.3527945734157136E-2</v>
      </c>
      <c r="C10">
        <v>5.6834032398217965E-2</v>
      </c>
      <c r="D10">
        <f t="shared" si="0"/>
        <v>1.3306086664060829E-2</v>
      </c>
      <c r="E10" t="s">
        <v>9</v>
      </c>
      <c r="K10">
        <v>4.3527945734157136E-2</v>
      </c>
      <c r="L10">
        <v>5.6834032398217965E-2</v>
      </c>
      <c r="M10">
        <f t="shared" si="1"/>
        <v>1.3306086664060829E-2</v>
      </c>
      <c r="N10" t="s">
        <v>9</v>
      </c>
    </row>
    <row r="11" spans="1:16" x14ac:dyDescent="0.35">
      <c r="B11">
        <v>7.0009700091320529E-2</v>
      </c>
      <c r="C11">
        <v>5.2473834362305585E-2</v>
      </c>
      <c r="D11">
        <f t="shared" si="0"/>
        <v>-1.7535865729014943E-2</v>
      </c>
      <c r="E11" t="s">
        <v>10</v>
      </c>
      <c r="K11">
        <v>7.3741061514420697E-2</v>
      </c>
      <c r="L11">
        <v>5.2473834362305585E-2</v>
      </c>
      <c r="M11">
        <f t="shared" si="1"/>
        <v>-2.1267227152115112E-2</v>
      </c>
      <c r="N11" t="s">
        <v>10</v>
      </c>
    </row>
    <row r="12" spans="1:16" x14ac:dyDescent="0.35">
      <c r="B12">
        <v>3.5215900358974858E-2</v>
      </c>
      <c r="C12">
        <v>3.4797010659032429E-2</v>
      </c>
      <c r="D12">
        <f t="shared" si="0"/>
        <v>-4.1888969994242908E-4</v>
      </c>
      <c r="G12" t="s">
        <v>26</v>
      </c>
      <c r="K12">
        <v>3.5215900358974858E-2</v>
      </c>
      <c r="L12">
        <v>3.4797010659032429E-2</v>
      </c>
      <c r="M12">
        <f t="shared" si="1"/>
        <v>-4.1888969994242908E-4</v>
      </c>
      <c r="P12" t="s">
        <v>26</v>
      </c>
    </row>
    <row r="13" spans="1:16" x14ac:dyDescent="0.35">
      <c r="B13">
        <v>2.9459557651723488E-2</v>
      </c>
      <c r="C13">
        <v>2.6659187966531449E-2</v>
      </c>
      <c r="D13">
        <f t="shared" si="0"/>
        <v>-2.800369685192039E-3</v>
      </c>
      <c r="E13" t="s">
        <v>25</v>
      </c>
      <c r="F13">
        <f>(G7-F7)/F8</f>
        <v>-4.8553383476569803E-2</v>
      </c>
      <c r="G13">
        <f>1 - NORMDIST(F13,0,1,TRUE)</f>
        <v>0.51936238964354497</v>
      </c>
      <c r="H13" t="s">
        <v>42</v>
      </c>
      <c r="K13">
        <v>2.9459557651723488E-2</v>
      </c>
      <c r="L13">
        <v>2.6659187966531449E-2</v>
      </c>
      <c r="M13">
        <f t="shared" si="1"/>
        <v>-2.800369685192039E-3</v>
      </c>
      <c r="N13" t="s">
        <v>25</v>
      </c>
      <c r="O13">
        <f>(P7-O7)/O8</f>
        <v>-0.11759014425629798</v>
      </c>
      <c r="P13">
        <f>1 - NORMDIST(O13,0,1,TRUE)</f>
        <v>0.54680379274609381</v>
      </c>
    </row>
    <row r="14" spans="1:16" x14ac:dyDescent="0.35">
      <c r="B14">
        <v>6.7139315833665114E-2</v>
      </c>
      <c r="C14">
        <v>4.0344140984438032E-2</v>
      </c>
      <c r="D14">
        <f t="shared" si="0"/>
        <v>-2.6795174849227082E-2</v>
      </c>
      <c r="G14">
        <f>TDIST(-F13,37,1)</f>
        <v>0.48076818452963566</v>
      </c>
      <c r="H14" t="s">
        <v>43</v>
      </c>
      <c r="K14">
        <v>6.7139315833665114E-2</v>
      </c>
      <c r="L14">
        <v>4.0344140984438032E-2</v>
      </c>
      <c r="M14">
        <f t="shared" si="1"/>
        <v>-2.6795174849227082E-2</v>
      </c>
      <c r="P14">
        <f>TDIST(-O13,37,1)</f>
        <v>0.45351422269191571</v>
      </c>
    </row>
    <row r="15" spans="1:16" x14ac:dyDescent="0.35">
      <c r="B15">
        <v>2.9931307757424478E-2</v>
      </c>
      <c r="C15">
        <v>2.5018905038796314E-2</v>
      </c>
      <c r="D15">
        <f t="shared" si="0"/>
        <v>-4.9124027186281637E-3</v>
      </c>
      <c r="E15" t="s">
        <v>37</v>
      </c>
      <c r="K15">
        <v>2.9931307757424478E-2</v>
      </c>
      <c r="L15">
        <v>2.5018905038796314E-2</v>
      </c>
      <c r="M15">
        <f t="shared" si="1"/>
        <v>-4.9124027186281637E-3</v>
      </c>
      <c r="N15" t="s">
        <v>39</v>
      </c>
    </row>
    <row r="16" spans="1:16" x14ac:dyDescent="0.35">
      <c r="B16">
        <v>1.864100707124031E-2</v>
      </c>
      <c r="C16">
        <v>2.7628129921059702E-2</v>
      </c>
      <c r="D16">
        <f t="shared" si="0"/>
        <v>8.9871228498193921E-3</v>
      </c>
      <c r="K16">
        <v>1.864100707124031E-2</v>
      </c>
      <c r="L16">
        <v>2.7628129921059702E-2</v>
      </c>
      <c r="M16">
        <f t="shared" si="1"/>
        <v>8.9871228498193921E-3</v>
      </c>
    </row>
    <row r="17" spans="2:15" x14ac:dyDescent="0.35">
      <c r="B17">
        <v>1.4158944213778864E-2</v>
      </c>
      <c r="C17">
        <v>3.1120579449247003E-2</v>
      </c>
      <c r="D17">
        <f t="shared" si="0"/>
        <v>1.6961635235468141E-2</v>
      </c>
      <c r="K17">
        <v>1.4158944213778864E-2</v>
      </c>
      <c r="L17">
        <v>3.1120579449247003E-2</v>
      </c>
      <c r="M17">
        <f t="shared" si="1"/>
        <v>1.6961635235468141E-2</v>
      </c>
    </row>
    <row r="18" spans="2:15" x14ac:dyDescent="0.35">
      <c r="B18">
        <v>4.3919191505492901E-2</v>
      </c>
      <c r="C18">
        <v>5.0007938694800025E-2</v>
      </c>
      <c r="D18">
        <f t="shared" si="0"/>
        <v>6.0887471893071241E-3</v>
      </c>
      <c r="E18" s="7" t="s">
        <v>17</v>
      </c>
      <c r="K18">
        <v>4.3919191505492901E-2</v>
      </c>
      <c r="L18">
        <v>5.0007938694800025E-2</v>
      </c>
      <c r="M18">
        <f t="shared" si="1"/>
        <v>6.0887471893071241E-3</v>
      </c>
      <c r="N18" s="7" t="s">
        <v>17</v>
      </c>
    </row>
    <row r="19" spans="2:15" x14ac:dyDescent="0.35">
      <c r="B19">
        <v>4.5440197144989376E-2</v>
      </c>
      <c r="C19">
        <v>3.2707791102516183E-2</v>
      </c>
      <c r="D19">
        <f t="shared" si="0"/>
        <v>-1.2732406042473193E-2</v>
      </c>
      <c r="E19" t="s">
        <v>38</v>
      </c>
      <c r="K19">
        <v>4.5440197144989376E-2</v>
      </c>
      <c r="L19">
        <v>3.2707791102516183E-2</v>
      </c>
      <c r="M19">
        <f t="shared" si="1"/>
        <v>-1.2732406042473193E-2</v>
      </c>
      <c r="N19" t="s">
        <v>40</v>
      </c>
    </row>
    <row r="20" spans="2:15" x14ac:dyDescent="0.35">
      <c r="B20">
        <v>6.1217983207891097E-2</v>
      </c>
      <c r="C20">
        <v>1.8020521775492956E-2</v>
      </c>
      <c r="D20">
        <f t="shared" si="0"/>
        <v>-4.3197461432398138E-2</v>
      </c>
      <c r="E20" t="s">
        <v>19</v>
      </c>
      <c r="F20">
        <f>COUNTIF(D3:D39,"&gt;0")</f>
        <v>18</v>
      </c>
      <c r="K20">
        <v>6.1217983207891097E-2</v>
      </c>
      <c r="L20">
        <v>1.8020521775492956E-2</v>
      </c>
      <c r="M20">
        <f t="shared" si="1"/>
        <v>-4.3197461432398138E-2</v>
      </c>
      <c r="N20" t="s">
        <v>19</v>
      </c>
      <c r="O20">
        <f>COUNTIF(M3:M39,"&gt;0")</f>
        <v>17</v>
      </c>
    </row>
    <row r="21" spans="2:15" x14ac:dyDescent="0.35">
      <c r="B21">
        <v>-1.0200000000000003E-3</v>
      </c>
      <c r="C21">
        <v>1.4999999999999974E-4</v>
      </c>
      <c r="D21">
        <f t="shared" si="0"/>
        <v>1.17E-3</v>
      </c>
      <c r="E21" t="s">
        <v>20</v>
      </c>
      <c r="F21">
        <f>COUNT(D3:D39)</f>
        <v>37</v>
      </c>
      <c r="K21">
        <v>-1.0200000000000003E-3</v>
      </c>
      <c r="L21">
        <v>1.4999999999999974E-4</v>
      </c>
      <c r="M21">
        <f t="shared" si="1"/>
        <v>1.17E-3</v>
      </c>
      <c r="N21" t="s">
        <v>20</v>
      </c>
      <c r="O21">
        <f>F21</f>
        <v>37</v>
      </c>
    </row>
    <row r="22" spans="2:15" x14ac:dyDescent="0.35">
      <c r="B22">
        <v>3.6600000000000001E-3</v>
      </c>
      <c r="C22">
        <v>3.5500000000000002E-3</v>
      </c>
      <c r="D22">
        <f t="shared" si="0"/>
        <v>-1.0999999999999985E-4</v>
      </c>
      <c r="E22" t="s">
        <v>30</v>
      </c>
      <c r="F22">
        <f>F20/F21</f>
        <v>0.48648648648648651</v>
      </c>
      <c r="K22">
        <v>3.6600000000000001E-3</v>
      </c>
      <c r="L22">
        <v>3.5500000000000002E-3</v>
      </c>
      <c r="M22">
        <f t="shared" si="1"/>
        <v>-1.0999999999999985E-4</v>
      </c>
      <c r="N22" t="s">
        <v>21</v>
      </c>
      <c r="O22">
        <f>O20/O21</f>
        <v>0.45945945945945948</v>
      </c>
    </row>
    <row r="23" spans="2:15" x14ac:dyDescent="0.35">
      <c r="B23">
        <v>1.5399999999999997E-3</v>
      </c>
      <c r="C23">
        <v>2.7400000000000002E-3</v>
      </c>
      <c r="D23">
        <f t="shared" si="0"/>
        <v>1.2000000000000005E-3</v>
      </c>
      <c r="K23">
        <v>1.5399999999999997E-3</v>
      </c>
      <c r="L23">
        <v>2.7400000000000002E-3</v>
      </c>
      <c r="M23">
        <f t="shared" si="1"/>
        <v>1.2000000000000005E-3</v>
      </c>
    </row>
    <row r="24" spans="2:15" x14ac:dyDescent="0.35">
      <c r="B24">
        <v>6.0899999999999999E-3</v>
      </c>
      <c r="C24">
        <v>1.2300000000000002E-3</v>
      </c>
      <c r="D24">
        <f t="shared" si="0"/>
        <v>-4.8599999999999997E-3</v>
      </c>
      <c r="K24">
        <v>6.0899999999999999E-3</v>
      </c>
      <c r="L24">
        <v>1.2300000000000002E-3</v>
      </c>
      <c r="M24">
        <f t="shared" si="1"/>
        <v>-4.8599999999999997E-3</v>
      </c>
    </row>
    <row r="25" spans="2:15" x14ac:dyDescent="0.35">
      <c r="B25">
        <v>4.64E-3</v>
      </c>
      <c r="C25">
        <v>2.5000000000000005E-3</v>
      </c>
      <c r="D25">
        <f t="shared" si="0"/>
        <v>-2.1399999999999995E-3</v>
      </c>
      <c r="K25">
        <v>4.64E-3</v>
      </c>
      <c r="L25">
        <v>2.5000000000000005E-3</v>
      </c>
      <c r="M25">
        <f t="shared" si="1"/>
        <v>-2.1399999999999995E-3</v>
      </c>
    </row>
    <row r="26" spans="2:15" x14ac:dyDescent="0.35">
      <c r="B26">
        <v>4.2199999999999998E-3</v>
      </c>
      <c r="C26">
        <v>1.6329999999999997E-2</v>
      </c>
      <c r="D26">
        <f t="shared" si="0"/>
        <v>1.2109999999999998E-2</v>
      </c>
      <c r="K26">
        <v>4.2199999999999998E-3</v>
      </c>
      <c r="L26">
        <v>1.6329999999999997E-2</v>
      </c>
      <c r="M26">
        <f t="shared" si="1"/>
        <v>1.2109999999999998E-2</v>
      </c>
    </row>
    <row r="27" spans="2:15" x14ac:dyDescent="0.35">
      <c r="B27">
        <v>-2.6999999999999997E-3</v>
      </c>
      <c r="C27">
        <v>5.0699999999999999E-3</v>
      </c>
      <c r="D27">
        <f t="shared" si="0"/>
        <v>7.7699999999999991E-3</v>
      </c>
      <c r="K27">
        <v>-2.6999999999999997E-3</v>
      </c>
      <c r="L27">
        <v>5.0699999999999999E-3</v>
      </c>
      <c r="M27">
        <f t="shared" si="1"/>
        <v>7.7699999999999991E-3</v>
      </c>
    </row>
    <row r="28" spans="2:15" x14ac:dyDescent="0.35">
      <c r="B28">
        <v>7.9600000000000001E-3</v>
      </c>
      <c r="C28">
        <v>6.3699999999999998E-3</v>
      </c>
      <c r="D28">
        <f t="shared" si="0"/>
        <v>-1.5900000000000003E-3</v>
      </c>
      <c r="K28">
        <v>7.9600000000000001E-3</v>
      </c>
      <c r="L28">
        <v>6.3699999999999998E-3</v>
      </c>
      <c r="M28">
        <f t="shared" si="1"/>
        <v>-1.5900000000000003E-3</v>
      </c>
    </row>
    <row r="29" spans="2:15" x14ac:dyDescent="0.35">
      <c r="B29">
        <v>-4.1520000000000003E-3</v>
      </c>
      <c r="C29">
        <v>1.593E-2</v>
      </c>
      <c r="D29">
        <f t="shared" si="0"/>
        <v>2.0081999999999999E-2</v>
      </c>
      <c r="K29">
        <v>-6.13E-3</v>
      </c>
      <c r="L29">
        <v>1.593E-2</v>
      </c>
      <c r="M29">
        <f t="shared" si="1"/>
        <v>2.206E-2</v>
      </c>
    </row>
    <row r="30" spans="2:15" x14ac:dyDescent="0.35">
      <c r="B30">
        <v>7.7800000000000005E-3</v>
      </c>
      <c r="C30">
        <v>3.5600000000000002E-3</v>
      </c>
      <c r="D30">
        <f t="shared" si="0"/>
        <v>-4.2199999999999998E-3</v>
      </c>
      <c r="K30">
        <v>7.7800000000000005E-3</v>
      </c>
      <c r="L30">
        <v>3.5600000000000002E-3</v>
      </c>
      <c r="M30">
        <f t="shared" si="1"/>
        <v>-4.2199999999999998E-3</v>
      </c>
    </row>
    <row r="31" spans="2:15" x14ac:dyDescent="0.35">
      <c r="B31">
        <v>8.0299999999999989E-3</v>
      </c>
      <c r="C31">
        <v>6.2900000000000005E-3</v>
      </c>
      <c r="D31">
        <f t="shared" si="0"/>
        <v>-1.7399999999999985E-3</v>
      </c>
      <c r="K31">
        <v>8.0299999999999989E-3</v>
      </c>
      <c r="L31">
        <v>6.2900000000000005E-3</v>
      </c>
      <c r="M31">
        <f t="shared" si="1"/>
        <v>-1.7399999999999985E-3</v>
      </c>
    </row>
    <row r="32" spans="2:15" x14ac:dyDescent="0.35">
      <c r="B32">
        <v>5.13E-3</v>
      </c>
      <c r="C32">
        <v>-1.1700000000000005E-3</v>
      </c>
      <c r="D32">
        <f t="shared" si="0"/>
        <v>-6.3E-3</v>
      </c>
      <c r="K32">
        <v>5.13E-3</v>
      </c>
      <c r="L32">
        <v>-2.2900000000000004E-3</v>
      </c>
      <c r="M32">
        <f t="shared" si="1"/>
        <v>-7.4200000000000004E-3</v>
      </c>
    </row>
    <row r="33" spans="2:13" x14ac:dyDescent="0.35">
      <c r="B33">
        <v>-4.0000000000000322E-5</v>
      </c>
      <c r="C33">
        <v>-1.1700000000000005E-3</v>
      </c>
      <c r="D33">
        <f t="shared" si="0"/>
        <v>-1.1300000000000001E-3</v>
      </c>
      <c r="K33">
        <v>-4.0000000000000322E-5</v>
      </c>
      <c r="L33">
        <v>-6.94E-3</v>
      </c>
      <c r="M33">
        <f t="shared" si="1"/>
        <v>-6.8999999999999999E-3</v>
      </c>
    </row>
    <row r="34" spans="2:13" x14ac:dyDescent="0.35">
      <c r="B34">
        <v>-4.1520000000000003E-3</v>
      </c>
      <c r="C34">
        <v>-3.8999999999999972E-4</v>
      </c>
      <c r="D34">
        <f t="shared" si="0"/>
        <v>3.7620000000000006E-3</v>
      </c>
      <c r="K34">
        <v>-4.1999999999999997E-3</v>
      </c>
      <c r="L34">
        <v>-3.8999999999999972E-4</v>
      </c>
      <c r="M34">
        <f t="shared" si="1"/>
        <v>3.81E-3</v>
      </c>
    </row>
    <row r="35" spans="2:13" x14ac:dyDescent="0.35">
      <c r="B35">
        <v>-4.1400000000000005E-3</v>
      </c>
      <c r="C35">
        <v>-8.9000000000000006E-4</v>
      </c>
      <c r="D35">
        <f t="shared" si="0"/>
        <v>3.2500000000000003E-3</v>
      </c>
      <c r="K35">
        <v>-4.1400000000000005E-3</v>
      </c>
      <c r="L35">
        <v>-8.9000000000000006E-4</v>
      </c>
      <c r="M35">
        <f t="shared" si="1"/>
        <v>3.2500000000000003E-3</v>
      </c>
    </row>
    <row r="36" spans="2:13" x14ac:dyDescent="0.35">
      <c r="B36">
        <v>-8.0000000000000015E-4</v>
      </c>
      <c r="C36">
        <v>6.9599999999999992E-3</v>
      </c>
      <c r="D36">
        <f t="shared" si="0"/>
        <v>7.7599999999999995E-3</v>
      </c>
      <c r="K36">
        <v>-8.0000000000000015E-4</v>
      </c>
      <c r="L36">
        <v>6.9599999999999992E-3</v>
      </c>
      <c r="M36">
        <f t="shared" si="1"/>
        <v>7.7599999999999995E-3</v>
      </c>
    </row>
    <row r="37" spans="2:13" x14ac:dyDescent="0.35">
      <c r="B37">
        <v>-1.3600000000000003E-3</v>
      </c>
      <c r="C37">
        <v>-4.6000000000000034E-4</v>
      </c>
      <c r="D37">
        <f t="shared" si="0"/>
        <v>8.9999999999999998E-4</v>
      </c>
      <c r="K37">
        <v>-1.3600000000000003E-3</v>
      </c>
      <c r="L37">
        <v>-4.6000000000000034E-4</v>
      </c>
      <c r="M37">
        <f t="shared" si="1"/>
        <v>8.9999999999999998E-4</v>
      </c>
    </row>
    <row r="38" spans="2:13" x14ac:dyDescent="0.35">
      <c r="B38">
        <v>1.82E-3</v>
      </c>
      <c r="C38">
        <v>5.7999999999999979E-4</v>
      </c>
      <c r="D38">
        <f t="shared" si="0"/>
        <v>-1.2400000000000002E-3</v>
      </c>
      <c r="K38">
        <v>1.82E-3</v>
      </c>
      <c r="L38">
        <v>5.7999999999999979E-4</v>
      </c>
      <c r="M38">
        <f t="shared" si="1"/>
        <v>-1.2400000000000002E-3</v>
      </c>
    </row>
    <row r="39" spans="2:13" x14ac:dyDescent="0.35">
      <c r="B39">
        <v>-2.3200000000000004E-3</v>
      </c>
      <c r="C39">
        <v>1.6699999999999998E-3</v>
      </c>
      <c r="D39">
        <f t="shared" si="0"/>
        <v>3.9900000000000005E-3</v>
      </c>
      <c r="K39">
        <v>-2.3200000000000004E-3</v>
      </c>
      <c r="L39">
        <v>1.6699999999999998E-3</v>
      </c>
      <c r="M39">
        <f t="shared" si="1"/>
        <v>3.9900000000000005E-3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770B6-3185-4228-8E33-377195C18D9D}">
  <dimension ref="A1:P30"/>
  <sheetViews>
    <sheetView workbookViewId="0">
      <selection activeCell="D22" sqref="D22"/>
    </sheetView>
  </sheetViews>
  <sheetFormatPr defaultRowHeight="14.5" x14ac:dyDescent="0.35"/>
  <sheetData>
    <row r="1" spans="1:16" x14ac:dyDescent="0.35">
      <c r="A1" s="1" t="s">
        <v>41</v>
      </c>
      <c r="C1" s="9" t="s">
        <v>0</v>
      </c>
      <c r="K1" s="12" t="s">
        <v>4</v>
      </c>
    </row>
    <row r="2" spans="1:16" x14ac:dyDescent="0.35">
      <c r="B2" s="4" t="s">
        <v>2</v>
      </c>
      <c r="C2" s="5" t="s">
        <v>5</v>
      </c>
      <c r="D2" s="6" t="s">
        <v>3</v>
      </c>
      <c r="K2" s="4" t="s">
        <v>2</v>
      </c>
      <c r="L2" s="5" t="s">
        <v>5</v>
      </c>
      <c r="M2" s="13" t="s">
        <v>3</v>
      </c>
    </row>
    <row r="3" spans="1:16" x14ac:dyDescent="0.35">
      <c r="B3">
        <v>2.8392041074687957E-2</v>
      </c>
      <c r="C3">
        <v>3.6024732199410298E-2</v>
      </c>
      <c r="D3">
        <f>C3-B3</f>
        <v>7.6326911247223406E-3</v>
      </c>
      <c r="K3">
        <v>3.1175960490295924E-2</v>
      </c>
      <c r="L3">
        <v>3.6024732199410298E-2</v>
      </c>
      <c r="M3">
        <f>L3-K3</f>
        <v>4.8487717091143731E-3</v>
      </c>
    </row>
    <row r="4" spans="1:16" x14ac:dyDescent="0.35">
      <c r="B4">
        <v>2.8392041074687957E-2</v>
      </c>
      <c r="C4">
        <v>3.7088343650978385E-2</v>
      </c>
      <c r="D4">
        <f t="shared" ref="D4:D30" si="0">C4-B4</f>
        <v>8.6963025762904281E-3</v>
      </c>
      <c r="K4">
        <v>3.5569295709206326E-2</v>
      </c>
      <c r="L4">
        <v>6.2020646433424795E-2</v>
      </c>
      <c r="M4">
        <f t="shared" ref="M4:M30" si="1">L4-K4</f>
        <v>2.6451350724218468E-2</v>
      </c>
    </row>
    <row r="5" spans="1:16" x14ac:dyDescent="0.35">
      <c r="B5">
        <v>-1.6396223040262434E-2</v>
      </c>
      <c r="C5">
        <v>-1.0511827360529347E-2</v>
      </c>
      <c r="D5">
        <f t="shared" si="0"/>
        <v>5.8843956797330864E-3</v>
      </c>
      <c r="K5">
        <v>-1.9252281480547057E-2</v>
      </c>
      <c r="L5">
        <v>-1.0511827360529347E-2</v>
      </c>
      <c r="M5">
        <f t="shared" si="1"/>
        <v>8.7404541200177092E-3</v>
      </c>
    </row>
    <row r="6" spans="1:16" x14ac:dyDescent="0.35">
      <c r="B6">
        <v>-1.2300903731299042E-3</v>
      </c>
      <c r="C6">
        <v>-7.7408246396853857E-3</v>
      </c>
      <c r="D6">
        <f t="shared" si="0"/>
        <v>-6.5107342665554815E-3</v>
      </c>
      <c r="K6">
        <v>-1.2300903731299042E-3</v>
      </c>
      <c r="L6">
        <v>-7.7408246396853857E-3</v>
      </c>
      <c r="M6">
        <f t="shared" si="1"/>
        <v>-6.5107342665554815E-3</v>
      </c>
    </row>
    <row r="7" spans="1:16" x14ac:dyDescent="0.35">
      <c r="B7">
        <v>1.3034892535634179E-2</v>
      </c>
      <c r="C7">
        <v>-2.0115610578589297E-3</v>
      </c>
      <c r="D7">
        <f t="shared" si="0"/>
        <v>-1.5046453593493108E-2</v>
      </c>
      <c r="E7" s="7" t="s">
        <v>28</v>
      </c>
      <c r="K7">
        <v>1.3034892535634179E-2</v>
      </c>
      <c r="L7">
        <v>-2.0115610578589297E-3</v>
      </c>
      <c r="M7">
        <f t="shared" si="1"/>
        <v>-1.5046453593493108E-2</v>
      </c>
      <c r="N7" t="s">
        <v>28</v>
      </c>
    </row>
    <row r="8" spans="1:16" x14ac:dyDescent="0.35">
      <c r="B8">
        <v>2.3221905017130329E-2</v>
      </c>
      <c r="C8">
        <v>1.6842892039089879E-2</v>
      </c>
      <c r="D8">
        <f t="shared" si="0"/>
        <v>-6.3790129780404506E-3</v>
      </c>
      <c r="E8" t="s">
        <v>6</v>
      </c>
      <c r="F8" t="s">
        <v>2</v>
      </c>
      <c r="G8" t="s">
        <v>5</v>
      </c>
      <c r="K8">
        <v>2.3221905017130329E-2</v>
      </c>
      <c r="L8">
        <v>1.6842892039089879E-2</v>
      </c>
      <c r="M8">
        <f t="shared" si="1"/>
        <v>-6.3790129780404506E-3</v>
      </c>
      <c r="N8" t="s">
        <v>6</v>
      </c>
      <c r="O8" t="s">
        <v>2</v>
      </c>
      <c r="P8" t="s">
        <v>5</v>
      </c>
    </row>
    <row r="9" spans="1:16" x14ac:dyDescent="0.35">
      <c r="B9">
        <v>-7.9180843021901016E-3</v>
      </c>
      <c r="C9">
        <v>6.7788763632236453E-3</v>
      </c>
      <c r="D9">
        <f t="shared" si="0"/>
        <v>1.4696960665413747E-2</v>
      </c>
      <c r="E9" t="s">
        <v>36</v>
      </c>
      <c r="F9">
        <f>AVERAGE(B3:B30)</f>
        <v>2.177476164282446E-3</v>
      </c>
      <c r="G9">
        <f>AVERAGE(C3:C30)</f>
        <v>5.6517625630799319E-3</v>
      </c>
      <c r="K9">
        <v>-7.9180843021901016E-3</v>
      </c>
      <c r="L9">
        <v>6.7788763632236453E-3</v>
      </c>
      <c r="M9">
        <f t="shared" si="1"/>
        <v>1.4696960665413747E-2</v>
      </c>
      <c r="N9" t="s">
        <v>36</v>
      </c>
      <c r="O9">
        <f>AVERAGE(K3:K30)</f>
        <v>1.8326240202092149E-3</v>
      </c>
      <c r="P9">
        <f>AVERAGE(L3:L30)</f>
        <v>6.4936735193837289E-3</v>
      </c>
    </row>
    <row r="10" spans="1:16" x14ac:dyDescent="0.35">
      <c r="B10">
        <v>-2.6919015284762745E-3</v>
      </c>
      <c r="C10">
        <v>-3.625530465875027E-3</v>
      </c>
      <c r="D10">
        <f t="shared" si="0"/>
        <v>-9.3362893739875252E-4</v>
      </c>
      <c r="E10" t="s">
        <v>8</v>
      </c>
      <c r="F10">
        <f>_xlfn.STDEV.S(D3:D30)</f>
        <v>1.3912199975161202E-2</v>
      </c>
      <c r="K10">
        <v>-2.6919015284762745E-3</v>
      </c>
      <c r="L10">
        <v>-3.625530465875027E-3</v>
      </c>
      <c r="M10">
        <f t="shared" si="1"/>
        <v>-9.3362893739875252E-4</v>
      </c>
      <c r="N10" t="s">
        <v>8</v>
      </c>
      <c r="O10">
        <f>_xlfn.STDEV.S(M3:M30)</f>
        <v>1.6318462885972392E-2</v>
      </c>
    </row>
    <row r="11" spans="1:16" x14ac:dyDescent="0.35">
      <c r="B11">
        <v>1.6920792518489731E-2</v>
      </c>
      <c r="C11">
        <v>1.1191870206934136E-2</v>
      </c>
      <c r="D11">
        <f t="shared" si="0"/>
        <v>-5.7289223115555947E-3</v>
      </c>
      <c r="K11">
        <v>1.6920792518489731E-2</v>
      </c>
      <c r="L11">
        <v>1.1191870206934136E-2</v>
      </c>
      <c r="M11">
        <f t="shared" si="1"/>
        <v>-5.7289223115555947E-3</v>
      </c>
    </row>
    <row r="12" spans="1:16" x14ac:dyDescent="0.35">
      <c r="B12">
        <v>6.6591259707484852E-3</v>
      </c>
      <c r="C12">
        <v>2.5914979631674758E-3</v>
      </c>
      <c r="D12">
        <f t="shared" si="0"/>
        <v>-4.067628007581009E-3</v>
      </c>
      <c r="E12" t="s">
        <v>9</v>
      </c>
      <c r="K12">
        <v>6.6591259707484852E-3</v>
      </c>
      <c r="L12">
        <v>2.5914979631674758E-3</v>
      </c>
      <c r="M12">
        <f t="shared" si="1"/>
        <v>-4.067628007581009E-3</v>
      </c>
      <c r="N12" t="s">
        <v>9</v>
      </c>
    </row>
    <row r="13" spans="1:16" x14ac:dyDescent="0.35">
      <c r="B13">
        <v>-1.1092114508305278E-2</v>
      </c>
      <c r="C13">
        <v>3.8916947756164428E-4</v>
      </c>
      <c r="D13">
        <f t="shared" si="0"/>
        <v>1.1481283985866923E-2</v>
      </c>
      <c r="E13" t="s">
        <v>10</v>
      </c>
      <c r="K13">
        <v>-1.1092114508305278E-2</v>
      </c>
      <c r="L13">
        <v>3.8916947756164428E-4</v>
      </c>
      <c r="M13">
        <f t="shared" si="1"/>
        <v>1.1481283985866923E-2</v>
      </c>
      <c r="N13" t="s">
        <v>10</v>
      </c>
    </row>
    <row r="14" spans="1:16" x14ac:dyDescent="0.35">
      <c r="B14">
        <v>-1.8152987701598173E-3</v>
      </c>
      <c r="C14">
        <v>1.0011339001142613E-3</v>
      </c>
      <c r="D14">
        <f t="shared" si="0"/>
        <v>2.8164326702740787E-3</v>
      </c>
      <c r="G14" t="s">
        <v>13</v>
      </c>
      <c r="K14">
        <v>-1.8152987701598173E-3</v>
      </c>
      <c r="L14">
        <v>1.0011339001142613E-3</v>
      </c>
      <c r="M14">
        <f t="shared" si="1"/>
        <v>2.8164326702740787E-3</v>
      </c>
      <c r="P14" t="s">
        <v>26</v>
      </c>
    </row>
    <row r="15" spans="1:16" x14ac:dyDescent="0.35">
      <c r="B15">
        <v>-6.6231241989346485E-3</v>
      </c>
      <c r="C15">
        <v>4.9665735029569167E-3</v>
      </c>
      <c r="D15">
        <f t="shared" si="0"/>
        <v>1.1589697701891565E-2</v>
      </c>
      <c r="E15" t="s">
        <v>25</v>
      </c>
      <c r="F15">
        <f>(G9-F9)/F10</f>
        <v>0.24972947520884303</v>
      </c>
      <c r="G15">
        <f>TDIST(F15,28,1)</f>
        <v>0.40230982132540904</v>
      </c>
      <c r="K15">
        <v>-6.6231241989346485E-3</v>
      </c>
      <c r="L15">
        <v>4.9665735029569167E-3</v>
      </c>
      <c r="M15">
        <f t="shared" si="1"/>
        <v>1.1589697701891565E-2</v>
      </c>
      <c r="N15" t="s">
        <v>25</v>
      </c>
      <c r="O15">
        <f>(P9-O9)/O10</f>
        <v>0.28563042559487789</v>
      </c>
      <c r="P15">
        <f>TDIST(O15,28,1)</f>
        <v>0.38863181617535425</v>
      </c>
    </row>
    <row r="16" spans="1:16" x14ac:dyDescent="0.35">
      <c r="B16">
        <v>-9.5741546853643621E-3</v>
      </c>
      <c r="C16">
        <v>-5.9359730542024279E-3</v>
      </c>
      <c r="D16">
        <f t="shared" si="0"/>
        <v>3.6381816311619342E-3</v>
      </c>
      <c r="K16">
        <v>-9.5741546853643621E-3</v>
      </c>
      <c r="L16">
        <v>-5.9359730542024279E-3</v>
      </c>
      <c r="M16">
        <f t="shared" si="1"/>
        <v>3.6381816311619342E-3</v>
      </c>
    </row>
    <row r="17" spans="2:15" x14ac:dyDescent="0.35">
      <c r="B17">
        <v>-1.4471286844949418E-3</v>
      </c>
      <c r="C17">
        <v>1.2380272922888208E-2</v>
      </c>
      <c r="D17">
        <f t="shared" si="0"/>
        <v>1.382740160738315E-2</v>
      </c>
      <c r="K17">
        <v>-1.4471286844949418E-3</v>
      </c>
      <c r="L17">
        <v>1.2380272922888208E-2</v>
      </c>
      <c r="M17">
        <f t="shared" si="1"/>
        <v>1.382740160738315E-2</v>
      </c>
    </row>
    <row r="18" spans="2:15" x14ac:dyDescent="0.35">
      <c r="B18">
        <v>9.979127014526832E-3</v>
      </c>
      <c r="C18">
        <v>3.7088343650978385E-2</v>
      </c>
      <c r="D18">
        <f t="shared" si="0"/>
        <v>2.7109216636451553E-2</v>
      </c>
      <c r="E18" s="7" t="s">
        <v>17</v>
      </c>
      <c r="K18">
        <v>9.979127014526832E-3</v>
      </c>
      <c r="L18">
        <v>3.7661057509515053E-2</v>
      </c>
      <c r="M18">
        <f t="shared" si="1"/>
        <v>2.7681930494988221E-2</v>
      </c>
      <c r="N18" s="7" t="s">
        <v>17</v>
      </c>
    </row>
    <row r="19" spans="2:15" x14ac:dyDescent="0.35">
      <c r="B19">
        <v>2.2506368387652364E-2</v>
      </c>
      <c r="C19">
        <v>-1.6396223040262434E-2</v>
      </c>
      <c r="D19">
        <f t="shared" si="0"/>
        <v>-3.8902591427914801E-2</v>
      </c>
      <c r="E19" t="s">
        <v>38</v>
      </c>
      <c r="K19">
        <v>2.2506368387652364E-2</v>
      </c>
      <c r="L19">
        <v>-1.832773290473922E-2</v>
      </c>
      <c r="M19">
        <f t="shared" si="1"/>
        <v>-4.0834101292391581E-2</v>
      </c>
      <c r="N19" t="s">
        <v>18</v>
      </c>
    </row>
    <row r="20" spans="2:15" x14ac:dyDescent="0.35">
      <c r="B20">
        <v>-1.6396223040262434E-2</v>
      </c>
      <c r="C20">
        <v>1.7521805443324757E-2</v>
      </c>
      <c r="D20">
        <f t="shared" si="0"/>
        <v>3.3918028483587187E-2</v>
      </c>
      <c r="E20" t="s">
        <v>19</v>
      </c>
      <c r="F20">
        <f>COUNTIF(D3:D30,"&gt;0")</f>
        <v>17</v>
      </c>
      <c r="K20">
        <v>-3.3157198684154607E-2</v>
      </c>
      <c r="L20">
        <v>1.7521805443324757E-2</v>
      </c>
      <c r="M20">
        <f t="shared" si="1"/>
        <v>5.067900412747936E-2</v>
      </c>
      <c r="N20" t="s">
        <v>19</v>
      </c>
      <c r="O20">
        <f>COUNTIF(M3:M30,"&gt;0")</f>
        <v>17</v>
      </c>
    </row>
    <row r="21" spans="2:15" x14ac:dyDescent="0.35">
      <c r="B21">
        <v>2.9244800545812537E-3</v>
      </c>
      <c r="C21">
        <v>-2.9310437906708842E-3</v>
      </c>
      <c r="D21">
        <f t="shared" si="0"/>
        <v>-5.8555238452521379E-3</v>
      </c>
      <c r="E21" t="s">
        <v>20</v>
      </c>
      <c r="F21">
        <f>COUNT(D3:D30)</f>
        <v>28</v>
      </c>
      <c r="K21">
        <v>2.9244800545812537E-3</v>
      </c>
      <c r="L21">
        <v>-2.9310437906708842E-3</v>
      </c>
      <c r="M21">
        <f t="shared" si="1"/>
        <v>-5.8555238452521379E-3</v>
      </c>
      <c r="N21" t="s">
        <v>20</v>
      </c>
      <c r="O21">
        <f>F21</f>
        <v>28</v>
      </c>
    </row>
    <row r="22" spans="2:15" x14ac:dyDescent="0.35">
      <c r="B22">
        <v>3.032944503244879E-3</v>
      </c>
      <c r="C22">
        <v>-2.97521501287053E-3</v>
      </c>
      <c r="D22">
        <f t="shared" si="0"/>
        <v>-6.008159516115409E-3</v>
      </c>
      <c r="E22" t="s">
        <v>21</v>
      </c>
      <c r="F22">
        <f>F20/F21</f>
        <v>0.6071428571428571</v>
      </c>
      <c r="K22">
        <v>3.032944503244879E-3</v>
      </c>
      <c r="L22">
        <v>-2.97521501287053E-3</v>
      </c>
      <c r="M22">
        <f t="shared" si="1"/>
        <v>-6.008159516115409E-3</v>
      </c>
      <c r="N22" t="s">
        <v>21</v>
      </c>
      <c r="O22">
        <f>O20/O21</f>
        <v>0.6071428571428571</v>
      </c>
    </row>
    <row r="23" spans="2:15" x14ac:dyDescent="0.35">
      <c r="B23">
        <v>-6.5338124111031324E-3</v>
      </c>
      <c r="C23">
        <v>3.9565600012786764E-4</v>
      </c>
      <c r="D23">
        <f t="shared" si="0"/>
        <v>6.929468411231E-3</v>
      </c>
      <c r="K23">
        <v>-6.5338124111031324E-3</v>
      </c>
      <c r="L23">
        <v>3.9565600012786764E-4</v>
      </c>
      <c r="M23">
        <f t="shared" si="1"/>
        <v>6.929468411231E-3</v>
      </c>
    </row>
    <row r="24" spans="2:15" x14ac:dyDescent="0.35">
      <c r="B24">
        <v>-8.2322861261070503E-3</v>
      </c>
      <c r="C24">
        <v>1.5490491511126587E-3</v>
      </c>
      <c r="D24">
        <f t="shared" si="0"/>
        <v>9.7813352772197094E-3</v>
      </c>
      <c r="K24">
        <v>-8.2322861261070503E-3</v>
      </c>
      <c r="L24">
        <v>1.5490491511126587E-3</v>
      </c>
      <c r="M24">
        <f t="shared" si="1"/>
        <v>9.7813352772197094E-3</v>
      </c>
    </row>
    <row r="25" spans="2:15" x14ac:dyDescent="0.35">
      <c r="B25">
        <v>-4.2099323272795555E-3</v>
      </c>
      <c r="C25">
        <v>-3.096306054457286E-3</v>
      </c>
      <c r="D25">
        <f t="shared" si="0"/>
        <v>1.1136262728222695E-3</v>
      </c>
      <c r="K25">
        <v>-4.2099323272795555E-3</v>
      </c>
      <c r="L25">
        <v>-3.096306054457286E-3</v>
      </c>
      <c r="M25">
        <f t="shared" si="1"/>
        <v>1.1136262728222695E-3</v>
      </c>
    </row>
    <row r="26" spans="2:15" x14ac:dyDescent="0.35">
      <c r="B26">
        <v>8.4168139811916995E-3</v>
      </c>
      <c r="C26">
        <v>2.9678658105233451E-2</v>
      </c>
      <c r="D26">
        <f t="shared" si="0"/>
        <v>2.1261844124041751E-2</v>
      </c>
      <c r="K26">
        <v>8.4168139811916995E-3</v>
      </c>
      <c r="L26">
        <v>2.9678658105233451E-2</v>
      </c>
      <c r="M26">
        <f t="shared" si="1"/>
        <v>2.1261844124041751E-2</v>
      </c>
    </row>
    <row r="27" spans="2:15" x14ac:dyDescent="0.35">
      <c r="B27">
        <v>-9.9793052889112811E-3</v>
      </c>
      <c r="C27">
        <v>-2.7114269677526353E-3</v>
      </c>
      <c r="D27">
        <f t="shared" si="0"/>
        <v>7.2678783211586459E-3</v>
      </c>
      <c r="K27">
        <v>-9.9793052889112811E-3</v>
      </c>
      <c r="L27">
        <v>-2.7114269677526353E-3</v>
      </c>
      <c r="M27">
        <f t="shared" si="1"/>
        <v>7.2678783211586459E-3</v>
      </c>
    </row>
    <row r="28" spans="2:15" x14ac:dyDescent="0.35">
      <c r="B28">
        <v>2.1386057728566164E-3</v>
      </c>
      <c r="C28">
        <v>-6.778836292410874E-4</v>
      </c>
      <c r="D28">
        <f t="shared" si="0"/>
        <v>-2.8164894020977038E-3</v>
      </c>
      <c r="K28">
        <v>2.1386057728566164E-3</v>
      </c>
      <c r="L28">
        <v>-6.778836292410874E-4</v>
      </c>
      <c r="M28">
        <f t="shared" si="1"/>
        <v>-2.8164894020977038E-3</v>
      </c>
    </row>
    <row r="29" spans="2:15" x14ac:dyDescent="0.35">
      <c r="B29">
        <v>3.1911749893156331E-3</v>
      </c>
      <c r="C29">
        <v>-6.1722060664834866E-3</v>
      </c>
      <c r="D29">
        <f t="shared" si="0"/>
        <v>-9.3633810557991193E-3</v>
      </c>
      <c r="K29">
        <v>3.1911749893156331E-3</v>
      </c>
      <c r="L29">
        <v>-6.1722060664834866E-3</v>
      </c>
      <c r="M29">
        <f t="shared" si="1"/>
        <v>-9.3633810557991193E-3</v>
      </c>
    </row>
    <row r="30" spans="2:15" x14ac:dyDescent="0.35">
      <c r="B30">
        <v>-3.701301009858209E-3</v>
      </c>
      <c r="C30">
        <v>7.5464983290256596E-3</v>
      </c>
      <c r="D30">
        <f t="shared" si="0"/>
        <v>1.1247799338883868E-2</v>
      </c>
      <c r="K30">
        <v>-3.701301009858209E-3</v>
      </c>
      <c r="L30">
        <v>7.5464983290256596E-3</v>
      </c>
      <c r="M30">
        <f t="shared" si="1"/>
        <v>1.1247799338883868E-2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SP500</vt:lpstr>
      <vt:lpstr>AXJO</vt:lpstr>
      <vt:lpstr>GOLD</vt:lpstr>
      <vt:lpstr>ShangHai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2019-05-24T20:23:59Z</dcterms:modified>
</cp:coreProperties>
</file>