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heets/sheet1.xml" ContentType="application/vnd.openxmlformats-officedocument.spreadsheetml.chart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90" windowWidth="11580" windowHeight="4305" activeTab="6"/>
  </bookViews>
  <sheets>
    <sheet name="1班" sheetId="1" r:id="rId1"/>
    <sheet name="2班" sheetId="4" r:id="rId2"/>
    <sheet name="3班" sheetId="2" r:id="rId3"/>
    <sheet name="4班" sheetId="5" r:id="rId4"/>
    <sheet name="全年级" sheetId="6" r:id="rId5"/>
    <sheet name="辅助数据" sheetId="7" r:id="rId6"/>
    <sheet name="筛选重点生" sheetId="8" r:id="rId7"/>
    <sheet name="图表" sheetId="10" r:id="rId8"/>
    <sheet name="分类汇总" sheetId="9" r:id="rId9"/>
  </sheets>
  <definedNames>
    <definedName name="_xlnm.Criteria">表3[#All]</definedName>
    <definedName name="_xlnm.Database">汇总[#All]</definedName>
    <definedName name="Extract">筛选重点生!$A$1:$D$1</definedName>
    <definedName name="_xlnm.Extract" localSheetId="6">筛选重点生!$A$1:$D$1</definedName>
  </definedNames>
  <calcPr calcId="145621"/>
  <fileRecoveryPr repairLoad="1"/>
</workbook>
</file>

<file path=xl/calcChain.xml><?xml version="1.0" encoding="utf-8"?>
<calcChain xmlns="http://schemas.openxmlformats.org/spreadsheetml/2006/main">
  <c r="J131" i="9" l="1"/>
  <c r="I131" i="9"/>
  <c r="H131" i="9"/>
  <c r="G131" i="9"/>
  <c r="F131" i="9"/>
  <c r="E131" i="9"/>
  <c r="D131" i="9"/>
  <c r="J98" i="9"/>
  <c r="I98" i="9"/>
  <c r="H98" i="9"/>
  <c r="G98" i="9"/>
  <c r="F98" i="9"/>
  <c r="E98" i="9"/>
  <c r="D98" i="9"/>
  <c r="J65" i="9"/>
  <c r="I65" i="9"/>
  <c r="H65" i="9"/>
  <c r="G65" i="9"/>
  <c r="F65" i="9"/>
  <c r="E65" i="9"/>
  <c r="D65" i="9"/>
  <c r="J32" i="9"/>
  <c r="I32" i="9"/>
  <c r="H32" i="9"/>
  <c r="G32" i="9"/>
  <c r="F32" i="9"/>
  <c r="E32" i="9"/>
  <c r="D32" i="9"/>
  <c r="J132" i="9"/>
  <c r="I132" i="9"/>
  <c r="H132" i="9"/>
  <c r="G132" i="9"/>
  <c r="F132" i="9"/>
  <c r="E132" i="9"/>
  <c r="D132" i="9"/>
  <c r="J99" i="9"/>
  <c r="I99" i="9"/>
  <c r="H99" i="9"/>
  <c r="G99" i="9"/>
  <c r="F99" i="9"/>
  <c r="E99" i="9"/>
  <c r="D99" i="9"/>
  <c r="J66" i="9"/>
  <c r="I66" i="9"/>
  <c r="H66" i="9"/>
  <c r="G66" i="9"/>
  <c r="F66" i="9"/>
  <c r="E66" i="9"/>
  <c r="D66" i="9"/>
  <c r="J33" i="9"/>
  <c r="I33" i="9"/>
  <c r="H33" i="9"/>
  <c r="G33" i="9"/>
  <c r="F33" i="9"/>
  <c r="E33" i="9"/>
  <c r="D33" i="9"/>
  <c r="J133" i="9"/>
  <c r="I133" i="9"/>
  <c r="H133" i="9"/>
  <c r="G133" i="9"/>
  <c r="F133" i="9"/>
  <c r="E133" i="9"/>
  <c r="D133" i="9"/>
  <c r="J100" i="9"/>
  <c r="I100" i="9"/>
  <c r="H100" i="9"/>
  <c r="G100" i="9"/>
  <c r="F100" i="9"/>
  <c r="E100" i="9"/>
  <c r="D100" i="9"/>
  <c r="J67" i="9"/>
  <c r="I67" i="9"/>
  <c r="H67" i="9"/>
  <c r="G67" i="9"/>
  <c r="F67" i="9"/>
  <c r="E67" i="9"/>
  <c r="D67" i="9"/>
  <c r="J34" i="9"/>
  <c r="I34" i="9"/>
  <c r="H34" i="9"/>
  <c r="G34" i="9"/>
  <c r="F34" i="9"/>
  <c r="E34" i="9"/>
  <c r="D34" i="9"/>
  <c r="K4" i="7"/>
  <c r="K3" i="7"/>
  <c r="J4" i="7"/>
  <c r="J3" i="7"/>
  <c r="D134" i="9" l="1"/>
  <c r="H134" i="9"/>
  <c r="E134" i="9"/>
  <c r="I134" i="9"/>
  <c r="F134" i="9"/>
  <c r="J134" i="9"/>
  <c r="G134" i="9"/>
  <c r="D135" i="9"/>
  <c r="H135" i="9"/>
  <c r="E135" i="9"/>
  <c r="I135" i="9"/>
  <c r="F136" i="9"/>
  <c r="J136" i="9"/>
  <c r="F135" i="9"/>
  <c r="J135" i="9"/>
  <c r="G135" i="9"/>
  <c r="G136" i="9"/>
  <c r="D136" i="9"/>
  <c r="H136" i="9"/>
  <c r="E136" i="9"/>
  <c r="I136" i="9"/>
  <c r="J101" i="6"/>
  <c r="I101" i="6"/>
  <c r="H101" i="6"/>
  <c r="G101" i="6"/>
  <c r="F101" i="6"/>
  <c r="E101" i="6"/>
  <c r="D101" i="6"/>
  <c r="B101" i="6"/>
  <c r="A101" i="6"/>
  <c r="C101" i="6" s="1"/>
  <c r="J56" i="6"/>
  <c r="I56" i="6"/>
  <c r="H56" i="6"/>
  <c r="G56" i="6"/>
  <c r="F56" i="6"/>
  <c r="E56" i="6"/>
  <c r="D56" i="6"/>
  <c r="B56" i="6"/>
  <c r="A56" i="6"/>
  <c r="C56" i="6" s="1"/>
  <c r="J46" i="6"/>
  <c r="I46" i="6"/>
  <c r="H46" i="6"/>
  <c r="G46" i="6"/>
  <c r="F46" i="6"/>
  <c r="E46" i="6"/>
  <c r="D46" i="6"/>
  <c r="B46" i="6"/>
  <c r="A46" i="6"/>
  <c r="C46" i="6" s="1"/>
  <c r="J33" i="6"/>
  <c r="I33" i="6"/>
  <c r="H33" i="6"/>
  <c r="G33" i="6"/>
  <c r="F33" i="6"/>
  <c r="E33" i="6"/>
  <c r="D33" i="6"/>
  <c r="B33" i="6"/>
  <c r="A33" i="6"/>
  <c r="C33" i="6" s="1"/>
  <c r="J90" i="6"/>
  <c r="I90" i="6"/>
  <c r="H90" i="6"/>
  <c r="G90" i="6"/>
  <c r="F90" i="6"/>
  <c r="E90" i="6"/>
  <c r="D90" i="6"/>
  <c r="B90" i="6"/>
  <c r="A90" i="6"/>
  <c r="C90" i="6" s="1"/>
  <c r="J61" i="6"/>
  <c r="I61" i="6"/>
  <c r="H61" i="6"/>
  <c r="G61" i="6"/>
  <c r="F61" i="6"/>
  <c r="E61" i="6"/>
  <c r="D61" i="6"/>
  <c r="B61" i="6"/>
  <c r="A61" i="6"/>
  <c r="C61" i="6" s="1"/>
  <c r="J59" i="6"/>
  <c r="I59" i="6"/>
  <c r="H59" i="6"/>
  <c r="G59" i="6"/>
  <c r="F59" i="6"/>
  <c r="E59" i="6"/>
  <c r="D59" i="6"/>
  <c r="B59" i="6"/>
  <c r="A59" i="6"/>
  <c r="C59" i="6" s="1"/>
  <c r="J64" i="6"/>
  <c r="I64" i="6"/>
  <c r="H64" i="6"/>
  <c r="G64" i="6"/>
  <c r="F64" i="6"/>
  <c r="E64" i="6"/>
  <c r="D64" i="6"/>
  <c r="B64" i="6"/>
  <c r="A64" i="6"/>
  <c r="C64" i="6" s="1"/>
  <c r="J81" i="6"/>
  <c r="I81" i="6"/>
  <c r="H81" i="6"/>
  <c r="G81" i="6"/>
  <c r="F81" i="6"/>
  <c r="E81" i="6"/>
  <c r="D81" i="6"/>
  <c r="B81" i="6"/>
  <c r="A81" i="6"/>
  <c r="C81" i="6" s="1"/>
  <c r="J110" i="6"/>
  <c r="I110" i="6"/>
  <c r="H110" i="6"/>
  <c r="G110" i="6"/>
  <c r="F110" i="6"/>
  <c r="E110" i="6"/>
  <c r="D110" i="6"/>
  <c r="B110" i="6"/>
  <c r="A110" i="6"/>
  <c r="C110" i="6" s="1"/>
  <c r="J120" i="6"/>
  <c r="I120" i="6"/>
  <c r="H120" i="6"/>
  <c r="G120" i="6"/>
  <c r="F120" i="6"/>
  <c r="E120" i="6"/>
  <c r="D120" i="6"/>
  <c r="B120" i="6"/>
  <c r="A120" i="6"/>
  <c r="C120" i="6" s="1"/>
  <c r="J27" i="6"/>
  <c r="I27" i="6"/>
  <c r="H27" i="6"/>
  <c r="G27" i="6"/>
  <c r="F27" i="6"/>
  <c r="E27" i="6"/>
  <c r="D27" i="6"/>
  <c r="B27" i="6"/>
  <c r="A27" i="6"/>
  <c r="C27" i="6" s="1"/>
  <c r="J121" i="6"/>
  <c r="I121" i="6"/>
  <c r="H121" i="6"/>
  <c r="G121" i="6"/>
  <c r="F121" i="6"/>
  <c r="E121" i="6"/>
  <c r="D121" i="6"/>
  <c r="B121" i="6"/>
  <c r="A121" i="6"/>
  <c r="C121" i="6" s="1"/>
  <c r="J12" i="6"/>
  <c r="I12" i="6"/>
  <c r="H12" i="6"/>
  <c r="G12" i="6"/>
  <c r="F12" i="6"/>
  <c r="E12" i="6"/>
  <c r="D12" i="6"/>
  <c r="B12" i="6"/>
  <c r="A12" i="6"/>
  <c r="C12" i="6" s="1"/>
  <c r="J10" i="6"/>
  <c r="I10" i="6"/>
  <c r="H10" i="6"/>
  <c r="G10" i="6"/>
  <c r="F10" i="6"/>
  <c r="E10" i="6"/>
  <c r="D10" i="6"/>
  <c r="B10" i="6"/>
  <c r="A10" i="6"/>
  <c r="C10" i="6" s="1"/>
  <c r="J91" i="6"/>
  <c r="I91" i="6"/>
  <c r="H91" i="6"/>
  <c r="G91" i="6"/>
  <c r="F91" i="6"/>
  <c r="E91" i="6"/>
  <c r="D91" i="6"/>
  <c r="B91" i="6"/>
  <c r="A91" i="6"/>
  <c r="C91" i="6" s="1"/>
  <c r="J115" i="6"/>
  <c r="I115" i="6"/>
  <c r="H115" i="6"/>
  <c r="G115" i="6"/>
  <c r="F115" i="6"/>
  <c r="E115" i="6"/>
  <c r="D115" i="6"/>
  <c r="B115" i="6"/>
  <c r="A115" i="6"/>
  <c r="C115" i="6" s="1"/>
  <c r="J67" i="6"/>
  <c r="I67" i="6"/>
  <c r="H67" i="6"/>
  <c r="G67" i="6"/>
  <c r="F67" i="6"/>
  <c r="E67" i="6"/>
  <c r="D67" i="6"/>
  <c r="B67" i="6"/>
  <c r="A67" i="6"/>
  <c r="C67" i="6" s="1"/>
  <c r="J43" i="6"/>
  <c r="I43" i="6"/>
  <c r="H43" i="6"/>
  <c r="G43" i="6"/>
  <c r="F43" i="6"/>
  <c r="E43" i="6"/>
  <c r="D43" i="6"/>
  <c r="B43" i="6"/>
  <c r="A43" i="6"/>
  <c r="C43" i="6" s="1"/>
  <c r="J52" i="6"/>
  <c r="I52" i="6"/>
  <c r="H52" i="6"/>
  <c r="G52" i="6"/>
  <c r="F52" i="6"/>
  <c r="E52" i="6"/>
  <c r="D52" i="6"/>
  <c r="B52" i="6"/>
  <c r="A52" i="6"/>
  <c r="C52" i="6" s="1"/>
  <c r="J73" i="6"/>
  <c r="I73" i="6"/>
  <c r="H73" i="6"/>
  <c r="G73" i="6"/>
  <c r="F73" i="6"/>
  <c r="E73" i="6"/>
  <c r="D73" i="6"/>
  <c r="B73" i="6"/>
  <c r="A73" i="6"/>
  <c r="C73" i="6" s="1"/>
  <c r="J70" i="6"/>
  <c r="I70" i="6"/>
  <c r="H70" i="6"/>
  <c r="G70" i="6"/>
  <c r="F70" i="6"/>
  <c r="E70" i="6"/>
  <c r="D70" i="6"/>
  <c r="B70" i="6"/>
  <c r="A70" i="6"/>
  <c r="C70" i="6" s="1"/>
  <c r="J87" i="6"/>
  <c r="I87" i="6"/>
  <c r="H87" i="6"/>
  <c r="G87" i="6"/>
  <c r="F87" i="6"/>
  <c r="E87" i="6"/>
  <c r="D87" i="6"/>
  <c r="B87" i="6"/>
  <c r="A87" i="6"/>
  <c r="C87" i="6" s="1"/>
  <c r="J20" i="6"/>
  <c r="I20" i="6"/>
  <c r="H20" i="6"/>
  <c r="G20" i="6"/>
  <c r="F20" i="6"/>
  <c r="E20" i="6"/>
  <c r="D20" i="6"/>
  <c r="B20" i="6"/>
  <c r="A20" i="6"/>
  <c r="C20" i="6" s="1"/>
  <c r="J17" i="6"/>
  <c r="I17" i="6"/>
  <c r="H17" i="6"/>
  <c r="G17" i="6"/>
  <c r="F17" i="6"/>
  <c r="E17" i="6"/>
  <c r="D17" i="6"/>
  <c r="B17" i="6"/>
  <c r="A17" i="6"/>
  <c r="C17" i="6" s="1"/>
  <c r="J39" i="6"/>
  <c r="I39" i="6"/>
  <c r="H39" i="6"/>
  <c r="G39" i="6"/>
  <c r="F39" i="6"/>
  <c r="E39" i="6"/>
  <c r="D39" i="6"/>
  <c r="B39" i="6"/>
  <c r="A39" i="6"/>
  <c r="C39" i="6" s="1"/>
  <c r="J26" i="6"/>
  <c r="I26" i="6"/>
  <c r="H26" i="6"/>
  <c r="G26" i="6"/>
  <c r="F26" i="6"/>
  <c r="E26" i="6"/>
  <c r="D26" i="6"/>
  <c r="B26" i="6"/>
  <c r="A26" i="6"/>
  <c r="C26" i="6" s="1"/>
  <c r="J30" i="6"/>
  <c r="I30" i="6"/>
  <c r="H30" i="6"/>
  <c r="G30" i="6"/>
  <c r="F30" i="6"/>
  <c r="E30" i="6"/>
  <c r="D30" i="6"/>
  <c r="B30" i="6"/>
  <c r="A30" i="6"/>
  <c r="C30" i="6" s="1"/>
  <c r="J11" i="6"/>
  <c r="I11" i="6"/>
  <c r="H11" i="6"/>
  <c r="G11" i="6"/>
  <c r="F11" i="6"/>
  <c r="E11" i="6"/>
  <c r="D11" i="6"/>
  <c r="B11" i="6"/>
  <c r="A11" i="6"/>
  <c r="C11" i="6" s="1"/>
  <c r="J6" i="6"/>
  <c r="I6" i="6"/>
  <c r="H6" i="6"/>
  <c r="G6" i="6"/>
  <c r="F6" i="6"/>
  <c r="E6" i="6"/>
  <c r="D6" i="6"/>
  <c r="B6" i="6"/>
  <c r="A6" i="6"/>
  <c r="C6" i="6" s="1"/>
  <c r="J80" i="6"/>
  <c r="I80" i="6"/>
  <c r="H80" i="6"/>
  <c r="G80" i="6"/>
  <c r="F80" i="6"/>
  <c r="E80" i="6"/>
  <c r="D80" i="6"/>
  <c r="B80" i="6"/>
  <c r="A80" i="6"/>
  <c r="C80" i="6" s="1"/>
  <c r="J74" i="6"/>
  <c r="I74" i="6"/>
  <c r="H74" i="6"/>
  <c r="G74" i="6"/>
  <c r="F74" i="6"/>
  <c r="E74" i="6"/>
  <c r="D74" i="6"/>
  <c r="B74" i="6"/>
  <c r="A74" i="6"/>
  <c r="C74" i="6" s="1"/>
  <c r="J66" i="6"/>
  <c r="I66" i="6"/>
  <c r="H66" i="6"/>
  <c r="G66" i="6"/>
  <c r="F66" i="6"/>
  <c r="E66" i="6"/>
  <c r="D66" i="6"/>
  <c r="B66" i="6"/>
  <c r="A66" i="6"/>
  <c r="C66" i="6" s="1"/>
  <c r="J86" i="6"/>
  <c r="I86" i="6"/>
  <c r="H86" i="6"/>
  <c r="G86" i="6"/>
  <c r="F86" i="6"/>
  <c r="E86" i="6"/>
  <c r="D86" i="6"/>
  <c r="B86" i="6"/>
  <c r="A86" i="6"/>
  <c r="C86" i="6" s="1"/>
  <c r="J40" i="6"/>
  <c r="I40" i="6"/>
  <c r="H40" i="6"/>
  <c r="G40" i="6"/>
  <c r="F40" i="6"/>
  <c r="E40" i="6"/>
  <c r="D40" i="6"/>
  <c r="B40" i="6"/>
  <c r="A40" i="6"/>
  <c r="C40" i="6" s="1"/>
  <c r="J118" i="6"/>
  <c r="I118" i="6"/>
  <c r="H118" i="6"/>
  <c r="G118" i="6"/>
  <c r="F118" i="6"/>
  <c r="E118" i="6"/>
  <c r="D118" i="6"/>
  <c r="B118" i="6"/>
  <c r="A118" i="6"/>
  <c r="C118" i="6" s="1"/>
  <c r="J62" i="6"/>
  <c r="I62" i="6"/>
  <c r="H62" i="6"/>
  <c r="G62" i="6"/>
  <c r="F62" i="6"/>
  <c r="E62" i="6"/>
  <c r="D62" i="6"/>
  <c r="B62" i="6"/>
  <c r="A62" i="6"/>
  <c r="C62" i="6" s="1"/>
  <c r="J37" i="6"/>
  <c r="I37" i="6"/>
  <c r="H37" i="6"/>
  <c r="G37" i="6"/>
  <c r="F37" i="6"/>
  <c r="E37" i="6"/>
  <c r="D37" i="6"/>
  <c r="B37" i="6"/>
  <c r="A37" i="6"/>
  <c r="C37" i="6" s="1"/>
  <c r="J76" i="6"/>
  <c r="I76" i="6"/>
  <c r="H76" i="6"/>
  <c r="G76" i="6"/>
  <c r="F76" i="6"/>
  <c r="E76" i="6"/>
  <c r="D76" i="6"/>
  <c r="B76" i="6"/>
  <c r="A76" i="6"/>
  <c r="C76" i="6" s="1"/>
  <c r="J117" i="6"/>
  <c r="I117" i="6"/>
  <c r="H117" i="6"/>
  <c r="G117" i="6"/>
  <c r="F117" i="6"/>
  <c r="E117" i="6"/>
  <c r="D117" i="6"/>
  <c r="B117" i="6"/>
  <c r="A117" i="6"/>
  <c r="C117" i="6" s="1"/>
  <c r="J105" i="6"/>
  <c r="I105" i="6"/>
  <c r="H105" i="6"/>
  <c r="G105" i="6"/>
  <c r="F105" i="6"/>
  <c r="E105" i="6"/>
  <c r="D105" i="6"/>
  <c r="B105" i="6"/>
  <c r="A105" i="6"/>
  <c r="C105" i="6" s="1"/>
  <c r="J85" i="6"/>
  <c r="I85" i="6"/>
  <c r="H85" i="6"/>
  <c r="G85" i="6"/>
  <c r="F85" i="6"/>
  <c r="E85" i="6"/>
  <c r="D85" i="6"/>
  <c r="B85" i="6"/>
  <c r="A85" i="6"/>
  <c r="C85" i="6" s="1"/>
  <c r="J84" i="6"/>
  <c r="I84" i="6"/>
  <c r="H84" i="6"/>
  <c r="G84" i="6"/>
  <c r="F84" i="6"/>
  <c r="E84" i="6"/>
  <c r="D84" i="6"/>
  <c r="B84" i="6"/>
  <c r="A84" i="6"/>
  <c r="C84" i="6" s="1"/>
  <c r="J69" i="6"/>
  <c r="I69" i="6"/>
  <c r="H69" i="6"/>
  <c r="G69" i="6"/>
  <c r="F69" i="6"/>
  <c r="E69" i="6"/>
  <c r="D69" i="6"/>
  <c r="B69" i="6"/>
  <c r="A69" i="6"/>
  <c r="C69" i="6" s="1"/>
  <c r="J2" i="6"/>
  <c r="I2" i="6"/>
  <c r="H2" i="6"/>
  <c r="G2" i="6"/>
  <c r="F2" i="6"/>
  <c r="E2" i="6"/>
  <c r="D2" i="6"/>
  <c r="B2" i="6"/>
  <c r="A2" i="6"/>
  <c r="C2" i="6" s="1"/>
  <c r="J94" i="6"/>
  <c r="I94" i="6"/>
  <c r="H94" i="6"/>
  <c r="G94" i="6"/>
  <c r="F94" i="6"/>
  <c r="E94" i="6"/>
  <c r="D94" i="6"/>
  <c r="B94" i="6"/>
  <c r="A94" i="6"/>
  <c r="C94" i="6" s="1"/>
  <c r="J18" i="6"/>
  <c r="I18" i="6"/>
  <c r="H18" i="6"/>
  <c r="G18" i="6"/>
  <c r="F18" i="6"/>
  <c r="E18" i="6"/>
  <c r="D18" i="6"/>
  <c r="B18" i="6"/>
  <c r="A18" i="6"/>
  <c r="C18" i="6" s="1"/>
  <c r="J96" i="6"/>
  <c r="I96" i="6"/>
  <c r="H96" i="6"/>
  <c r="G96" i="6"/>
  <c r="F96" i="6"/>
  <c r="E96" i="6"/>
  <c r="D96" i="6"/>
  <c r="B96" i="6"/>
  <c r="A96" i="6"/>
  <c r="C96" i="6" s="1"/>
  <c r="J68" i="6"/>
  <c r="I68" i="6"/>
  <c r="H68" i="6"/>
  <c r="G68" i="6"/>
  <c r="F68" i="6"/>
  <c r="E68" i="6"/>
  <c r="D68" i="6"/>
  <c r="B68" i="6"/>
  <c r="A68" i="6"/>
  <c r="C68" i="6" s="1"/>
  <c r="J41" i="6"/>
  <c r="I41" i="6"/>
  <c r="H41" i="6"/>
  <c r="G41" i="6"/>
  <c r="F41" i="6"/>
  <c r="E41" i="6"/>
  <c r="D41" i="6"/>
  <c r="B41" i="6"/>
  <c r="A41" i="6"/>
  <c r="C41" i="6" s="1"/>
  <c r="J71" i="6"/>
  <c r="I71" i="6"/>
  <c r="H71" i="6"/>
  <c r="G71" i="6"/>
  <c r="F71" i="6"/>
  <c r="E71" i="6"/>
  <c r="D71" i="6"/>
  <c r="B71" i="6"/>
  <c r="A71" i="6"/>
  <c r="C71" i="6" s="1"/>
  <c r="J97" i="6"/>
  <c r="I97" i="6"/>
  <c r="H97" i="6"/>
  <c r="G97" i="6"/>
  <c r="F97" i="6"/>
  <c r="E97" i="6"/>
  <c r="D97" i="6"/>
  <c r="B97" i="6"/>
  <c r="A97" i="6"/>
  <c r="C97" i="6" s="1"/>
  <c r="J106" i="6"/>
  <c r="I106" i="6"/>
  <c r="H106" i="6"/>
  <c r="G106" i="6"/>
  <c r="F106" i="6"/>
  <c r="E106" i="6"/>
  <c r="D106" i="6"/>
  <c r="B106" i="6"/>
  <c r="A106" i="6"/>
  <c r="C106" i="6" s="1"/>
  <c r="J32" i="6"/>
  <c r="I32" i="6"/>
  <c r="H32" i="6"/>
  <c r="G32" i="6"/>
  <c r="F32" i="6"/>
  <c r="E32" i="6"/>
  <c r="D32" i="6"/>
  <c r="B32" i="6"/>
  <c r="A32" i="6"/>
  <c r="C32" i="6" s="1"/>
  <c r="J23" i="6"/>
  <c r="I23" i="6"/>
  <c r="H23" i="6"/>
  <c r="G23" i="6"/>
  <c r="F23" i="6"/>
  <c r="E23" i="6"/>
  <c r="D23" i="6"/>
  <c r="B23" i="6"/>
  <c r="A23" i="6"/>
  <c r="C23" i="6" s="1"/>
  <c r="J45" i="6"/>
  <c r="I45" i="6"/>
  <c r="H45" i="6"/>
  <c r="G45" i="6"/>
  <c r="F45" i="6"/>
  <c r="E45" i="6"/>
  <c r="D45" i="6"/>
  <c r="B45" i="6"/>
  <c r="A45" i="6"/>
  <c r="C45" i="6" s="1"/>
  <c r="J4" i="6"/>
  <c r="I4" i="6"/>
  <c r="H4" i="6"/>
  <c r="G4" i="6"/>
  <c r="F4" i="6"/>
  <c r="E4" i="6"/>
  <c r="D4" i="6"/>
  <c r="B4" i="6"/>
  <c r="A4" i="6"/>
  <c r="C4" i="6" s="1"/>
  <c r="J48" i="6"/>
  <c r="I48" i="6"/>
  <c r="H48" i="6"/>
  <c r="G48" i="6"/>
  <c r="F48" i="6"/>
  <c r="E48" i="6"/>
  <c r="D48" i="6"/>
  <c r="B48" i="6"/>
  <c r="A48" i="6"/>
  <c r="C48" i="6" s="1"/>
  <c r="J50" i="6"/>
  <c r="I50" i="6"/>
  <c r="H50" i="6"/>
  <c r="G50" i="6"/>
  <c r="F50" i="6"/>
  <c r="E50" i="6"/>
  <c r="D50" i="6"/>
  <c r="B50" i="6"/>
  <c r="A50" i="6"/>
  <c r="C50" i="6" s="1"/>
  <c r="J24" i="6"/>
  <c r="I24" i="6"/>
  <c r="H24" i="6"/>
  <c r="G24" i="6"/>
  <c r="F24" i="6"/>
  <c r="E24" i="6"/>
  <c r="D24" i="6"/>
  <c r="B24" i="6"/>
  <c r="A24" i="6"/>
  <c r="C24" i="6" s="1"/>
  <c r="J83" i="6"/>
  <c r="I83" i="6"/>
  <c r="H83" i="6"/>
  <c r="G83" i="6"/>
  <c r="F83" i="6"/>
  <c r="E83" i="6"/>
  <c r="D83" i="6"/>
  <c r="B83" i="6"/>
  <c r="A83" i="6"/>
  <c r="C83" i="6" s="1"/>
  <c r="J98" i="6"/>
  <c r="I98" i="6"/>
  <c r="H98" i="6"/>
  <c r="G98" i="6"/>
  <c r="F98" i="6"/>
  <c r="E98" i="6"/>
  <c r="D98" i="6"/>
  <c r="B98" i="6"/>
  <c r="A98" i="6"/>
  <c r="C98" i="6" s="1"/>
  <c r="J111" i="6"/>
  <c r="I111" i="6"/>
  <c r="H111" i="6"/>
  <c r="G111" i="6"/>
  <c r="F111" i="6"/>
  <c r="E111" i="6"/>
  <c r="D111" i="6"/>
  <c r="B111" i="6"/>
  <c r="A111" i="6"/>
  <c r="C111" i="6" s="1"/>
  <c r="J14" i="6"/>
  <c r="I14" i="6"/>
  <c r="H14" i="6"/>
  <c r="G14" i="6"/>
  <c r="F14" i="6"/>
  <c r="E14" i="6"/>
  <c r="D14" i="6"/>
  <c r="B14" i="6"/>
  <c r="A14" i="6"/>
  <c r="C14" i="6" s="1"/>
  <c r="J19" i="6"/>
  <c r="I19" i="6"/>
  <c r="H19" i="6"/>
  <c r="G19" i="6"/>
  <c r="F19" i="6"/>
  <c r="E19" i="6"/>
  <c r="D19" i="6"/>
  <c r="B19" i="6"/>
  <c r="A19" i="6"/>
  <c r="C19" i="6" s="1"/>
  <c r="J63" i="6"/>
  <c r="I63" i="6"/>
  <c r="H63" i="6"/>
  <c r="G63" i="6"/>
  <c r="F63" i="6"/>
  <c r="E63" i="6"/>
  <c r="D63" i="6"/>
  <c r="B63" i="6"/>
  <c r="A63" i="6"/>
  <c r="C63" i="6" s="1"/>
  <c r="J15" i="6"/>
  <c r="I15" i="6"/>
  <c r="H15" i="6"/>
  <c r="G15" i="6"/>
  <c r="F15" i="6"/>
  <c r="E15" i="6"/>
  <c r="D15" i="6"/>
  <c r="B15" i="6"/>
  <c r="A15" i="6"/>
  <c r="C15" i="6" s="1"/>
  <c r="J114" i="6"/>
  <c r="I114" i="6"/>
  <c r="H114" i="6"/>
  <c r="G114" i="6"/>
  <c r="F114" i="6"/>
  <c r="E114" i="6"/>
  <c r="D114" i="6"/>
  <c r="B114" i="6"/>
  <c r="A114" i="6"/>
  <c r="C114" i="6" s="1"/>
  <c r="J21" i="6"/>
  <c r="I21" i="6"/>
  <c r="H21" i="6"/>
  <c r="G21" i="6"/>
  <c r="F21" i="6"/>
  <c r="E21" i="6"/>
  <c r="D21" i="6"/>
  <c r="B21" i="6"/>
  <c r="A21" i="6"/>
  <c r="C21" i="6" s="1"/>
  <c r="J65" i="6"/>
  <c r="I65" i="6"/>
  <c r="H65" i="6"/>
  <c r="G65" i="6"/>
  <c r="F65" i="6"/>
  <c r="E65" i="6"/>
  <c r="D65" i="6"/>
  <c r="B65" i="6"/>
  <c r="A65" i="6"/>
  <c r="C65" i="6" s="1"/>
  <c r="J112" i="6"/>
  <c r="I112" i="6"/>
  <c r="H112" i="6"/>
  <c r="G112" i="6"/>
  <c r="F112" i="6"/>
  <c r="E112" i="6"/>
  <c r="D112" i="6"/>
  <c r="B112" i="6"/>
  <c r="A112" i="6"/>
  <c r="C112" i="6" s="1"/>
  <c r="J35" i="6"/>
  <c r="I35" i="6"/>
  <c r="H35" i="6"/>
  <c r="G35" i="6"/>
  <c r="F35" i="6"/>
  <c r="E35" i="6"/>
  <c r="D35" i="6"/>
  <c r="B35" i="6"/>
  <c r="A35" i="6"/>
  <c r="C35" i="6" s="1"/>
  <c r="J82" i="6"/>
  <c r="I82" i="6"/>
  <c r="H82" i="6"/>
  <c r="G82" i="6"/>
  <c r="F82" i="6"/>
  <c r="E82" i="6"/>
  <c r="D82" i="6"/>
  <c r="B82" i="6"/>
  <c r="A82" i="6"/>
  <c r="C82" i="6" s="1"/>
  <c r="J8" i="6"/>
  <c r="I8" i="6"/>
  <c r="H8" i="6"/>
  <c r="G8" i="6"/>
  <c r="F8" i="6"/>
  <c r="E8" i="6"/>
  <c r="D8" i="6"/>
  <c r="B8" i="6"/>
  <c r="A8" i="6"/>
  <c r="C8" i="6" s="1"/>
  <c r="J42" i="6"/>
  <c r="I42" i="6"/>
  <c r="H42" i="6"/>
  <c r="G42" i="6"/>
  <c r="F42" i="6"/>
  <c r="E42" i="6"/>
  <c r="D42" i="6"/>
  <c r="B42" i="6"/>
  <c r="A42" i="6"/>
  <c r="C42" i="6" s="1"/>
  <c r="J104" i="6"/>
  <c r="I104" i="6"/>
  <c r="H104" i="6"/>
  <c r="G104" i="6"/>
  <c r="F104" i="6"/>
  <c r="E104" i="6"/>
  <c r="D104" i="6"/>
  <c r="B104" i="6"/>
  <c r="A104" i="6"/>
  <c r="C104" i="6" s="1"/>
  <c r="J92" i="6"/>
  <c r="I92" i="6"/>
  <c r="H92" i="6"/>
  <c r="G92" i="6"/>
  <c r="F92" i="6"/>
  <c r="E92" i="6"/>
  <c r="D92" i="6"/>
  <c r="B92" i="6"/>
  <c r="A92" i="6"/>
  <c r="C92" i="6" s="1"/>
  <c r="J34" i="6"/>
  <c r="I34" i="6"/>
  <c r="H34" i="6"/>
  <c r="G34" i="6"/>
  <c r="F34" i="6"/>
  <c r="E34" i="6"/>
  <c r="D34" i="6"/>
  <c r="B34" i="6"/>
  <c r="A34" i="6"/>
  <c r="C34" i="6" s="1"/>
  <c r="J25" i="6"/>
  <c r="I25" i="6"/>
  <c r="H25" i="6"/>
  <c r="G25" i="6"/>
  <c r="F25" i="6"/>
  <c r="E25" i="6"/>
  <c r="D25" i="6"/>
  <c r="B25" i="6"/>
  <c r="A25" i="6"/>
  <c r="C25" i="6" s="1"/>
  <c r="J89" i="6"/>
  <c r="I89" i="6"/>
  <c r="H89" i="6"/>
  <c r="G89" i="6"/>
  <c r="F89" i="6"/>
  <c r="E89" i="6"/>
  <c r="D89" i="6"/>
  <c r="B89" i="6"/>
  <c r="A89" i="6"/>
  <c r="C89" i="6" s="1"/>
  <c r="J113" i="6"/>
  <c r="I113" i="6"/>
  <c r="H113" i="6"/>
  <c r="G113" i="6"/>
  <c r="F113" i="6"/>
  <c r="E113" i="6"/>
  <c r="D113" i="6"/>
  <c r="B113" i="6"/>
  <c r="A113" i="6"/>
  <c r="C113" i="6" s="1"/>
  <c r="J116" i="6"/>
  <c r="I116" i="6"/>
  <c r="H116" i="6"/>
  <c r="G116" i="6"/>
  <c r="F116" i="6"/>
  <c r="E116" i="6"/>
  <c r="D116" i="6"/>
  <c r="B116" i="6"/>
  <c r="A116" i="6"/>
  <c r="C116" i="6" s="1"/>
  <c r="J38" i="6"/>
  <c r="I38" i="6"/>
  <c r="H38" i="6"/>
  <c r="G38" i="6"/>
  <c r="F38" i="6"/>
  <c r="E38" i="6"/>
  <c r="D38" i="6"/>
  <c r="B38" i="6"/>
  <c r="A38" i="6"/>
  <c r="C38" i="6" s="1"/>
  <c r="J55" i="6"/>
  <c r="I55" i="6"/>
  <c r="H55" i="6"/>
  <c r="G55" i="6"/>
  <c r="F55" i="6"/>
  <c r="E55" i="6"/>
  <c r="D55" i="6"/>
  <c r="B55" i="6"/>
  <c r="A55" i="6"/>
  <c r="C55" i="6" s="1"/>
  <c r="J22" i="6"/>
  <c r="I22" i="6"/>
  <c r="H22" i="6"/>
  <c r="G22" i="6"/>
  <c r="F22" i="6"/>
  <c r="E22" i="6"/>
  <c r="D22" i="6"/>
  <c r="B22" i="6"/>
  <c r="A22" i="6"/>
  <c r="C22" i="6" s="1"/>
  <c r="J7" i="6"/>
  <c r="I7" i="6"/>
  <c r="H7" i="6"/>
  <c r="G7" i="6"/>
  <c r="F7" i="6"/>
  <c r="E7" i="6"/>
  <c r="D7" i="6"/>
  <c r="B7" i="6"/>
  <c r="A7" i="6"/>
  <c r="C7" i="6" s="1"/>
  <c r="J31" i="6"/>
  <c r="I31" i="6"/>
  <c r="H31" i="6"/>
  <c r="G31" i="6"/>
  <c r="F31" i="6"/>
  <c r="E31" i="6"/>
  <c r="D31" i="6"/>
  <c r="B31" i="6"/>
  <c r="A31" i="6"/>
  <c r="C31" i="6" s="1"/>
  <c r="J54" i="6"/>
  <c r="I54" i="6"/>
  <c r="H54" i="6"/>
  <c r="G54" i="6"/>
  <c r="F54" i="6"/>
  <c r="E54" i="6"/>
  <c r="D54" i="6"/>
  <c r="B54" i="6"/>
  <c r="A54" i="6"/>
  <c r="C54" i="6" s="1"/>
  <c r="J36" i="6"/>
  <c r="I36" i="6"/>
  <c r="H36" i="6"/>
  <c r="G36" i="6"/>
  <c r="F36" i="6"/>
  <c r="E36" i="6"/>
  <c r="D36" i="6"/>
  <c r="B36" i="6"/>
  <c r="A36" i="6"/>
  <c r="C36" i="6" s="1"/>
  <c r="J9" i="6"/>
  <c r="I9" i="6"/>
  <c r="H9" i="6"/>
  <c r="G9" i="6"/>
  <c r="F9" i="6"/>
  <c r="E9" i="6"/>
  <c r="D9" i="6"/>
  <c r="B9" i="6"/>
  <c r="A9" i="6"/>
  <c r="C9" i="6" s="1"/>
  <c r="J72" i="6"/>
  <c r="I72" i="6"/>
  <c r="H72" i="6"/>
  <c r="G72" i="6"/>
  <c r="F72" i="6"/>
  <c r="E72" i="6"/>
  <c r="D72" i="6"/>
  <c r="B72" i="6"/>
  <c r="A72" i="6"/>
  <c r="C72" i="6" s="1"/>
  <c r="J100" i="6"/>
  <c r="I100" i="6"/>
  <c r="H100" i="6"/>
  <c r="G100" i="6"/>
  <c r="F100" i="6"/>
  <c r="E100" i="6"/>
  <c r="D100" i="6"/>
  <c r="B100" i="6"/>
  <c r="A100" i="6"/>
  <c r="C100" i="6" s="1"/>
  <c r="J88" i="6"/>
  <c r="I88" i="6"/>
  <c r="H88" i="6"/>
  <c r="G88" i="6"/>
  <c r="F88" i="6"/>
  <c r="E88" i="6"/>
  <c r="D88" i="6"/>
  <c r="B88" i="6"/>
  <c r="A88" i="6"/>
  <c r="C88" i="6" s="1"/>
  <c r="J57" i="6"/>
  <c r="I57" i="6"/>
  <c r="H57" i="6"/>
  <c r="G57" i="6"/>
  <c r="F57" i="6"/>
  <c r="E57" i="6"/>
  <c r="D57" i="6"/>
  <c r="B57" i="6"/>
  <c r="A57" i="6"/>
  <c r="C57" i="6" s="1"/>
  <c r="J5" i="6"/>
  <c r="I5" i="6"/>
  <c r="H5" i="6"/>
  <c r="G5" i="6"/>
  <c r="F5" i="6"/>
  <c r="E5" i="6"/>
  <c r="D5" i="6"/>
  <c r="B5" i="6"/>
  <c r="A5" i="6"/>
  <c r="C5" i="6" s="1"/>
  <c r="J60" i="6"/>
  <c r="I60" i="6"/>
  <c r="H60" i="6"/>
  <c r="G60" i="6"/>
  <c r="F60" i="6"/>
  <c r="E60" i="6"/>
  <c r="D60" i="6"/>
  <c r="B60" i="6"/>
  <c r="A60" i="6"/>
  <c r="C60" i="6" s="1"/>
  <c r="J119" i="6"/>
  <c r="I119" i="6"/>
  <c r="H119" i="6"/>
  <c r="G119" i="6"/>
  <c r="F119" i="6"/>
  <c r="E119" i="6"/>
  <c r="D119" i="6"/>
  <c r="B119" i="6"/>
  <c r="A119" i="6"/>
  <c r="C119" i="6" s="1"/>
  <c r="J3" i="6"/>
  <c r="I3" i="6"/>
  <c r="H3" i="6"/>
  <c r="G3" i="6"/>
  <c r="F3" i="6"/>
  <c r="E3" i="6"/>
  <c r="D3" i="6"/>
  <c r="B3" i="6"/>
  <c r="A3" i="6"/>
  <c r="C3" i="6" s="1"/>
  <c r="J49" i="6"/>
  <c r="I49" i="6"/>
  <c r="H49" i="6"/>
  <c r="G49" i="6"/>
  <c r="F49" i="6"/>
  <c r="E49" i="6"/>
  <c r="D49" i="6"/>
  <c r="B49" i="6"/>
  <c r="A49" i="6"/>
  <c r="C49" i="6" s="1"/>
  <c r="J107" i="6"/>
  <c r="I107" i="6"/>
  <c r="H107" i="6"/>
  <c r="G107" i="6"/>
  <c r="F107" i="6"/>
  <c r="E107" i="6"/>
  <c r="D107" i="6"/>
  <c r="B107" i="6"/>
  <c r="A107" i="6"/>
  <c r="C107" i="6" s="1"/>
  <c r="J79" i="6"/>
  <c r="I79" i="6"/>
  <c r="H79" i="6"/>
  <c r="G79" i="6"/>
  <c r="F79" i="6"/>
  <c r="E79" i="6"/>
  <c r="D79" i="6"/>
  <c r="B79" i="6"/>
  <c r="A79" i="6"/>
  <c r="C79" i="6" s="1"/>
  <c r="J102" i="6"/>
  <c r="I102" i="6"/>
  <c r="H102" i="6"/>
  <c r="G102" i="6"/>
  <c r="F102" i="6"/>
  <c r="E102" i="6"/>
  <c r="D102" i="6"/>
  <c r="B102" i="6"/>
  <c r="A102" i="6"/>
  <c r="C102" i="6" s="1"/>
  <c r="J93" i="6"/>
  <c r="I93" i="6"/>
  <c r="H93" i="6"/>
  <c r="G93" i="6"/>
  <c r="F93" i="6"/>
  <c r="E93" i="6"/>
  <c r="D93" i="6"/>
  <c r="B93" i="6"/>
  <c r="A93" i="6"/>
  <c r="C93" i="6" s="1"/>
  <c r="J108" i="6"/>
  <c r="I108" i="6"/>
  <c r="H108" i="6"/>
  <c r="G108" i="6"/>
  <c r="F108" i="6"/>
  <c r="E108" i="6"/>
  <c r="D108" i="6"/>
  <c r="B108" i="6"/>
  <c r="A108" i="6"/>
  <c r="C108" i="6" s="1"/>
  <c r="J77" i="6"/>
  <c r="I77" i="6"/>
  <c r="H77" i="6"/>
  <c r="G77" i="6"/>
  <c r="F77" i="6"/>
  <c r="E77" i="6"/>
  <c r="D77" i="6"/>
  <c r="B77" i="6"/>
  <c r="A77" i="6"/>
  <c r="C77" i="6" s="1"/>
  <c r="J99" i="6"/>
  <c r="I99" i="6"/>
  <c r="H99" i="6"/>
  <c r="G99" i="6"/>
  <c r="F99" i="6"/>
  <c r="E99" i="6"/>
  <c r="D99" i="6"/>
  <c r="B99" i="6"/>
  <c r="A99" i="6"/>
  <c r="C99" i="6" s="1"/>
  <c r="J95" i="6"/>
  <c r="I95" i="6"/>
  <c r="H95" i="6"/>
  <c r="G95" i="6"/>
  <c r="F95" i="6"/>
  <c r="E95" i="6"/>
  <c r="D95" i="6"/>
  <c r="B95" i="6"/>
  <c r="A95" i="6"/>
  <c r="C95" i="6" s="1"/>
  <c r="J109" i="6"/>
  <c r="I109" i="6"/>
  <c r="H109" i="6"/>
  <c r="G109" i="6"/>
  <c r="F109" i="6"/>
  <c r="E109" i="6"/>
  <c r="D109" i="6"/>
  <c r="B109" i="6"/>
  <c r="A109" i="6"/>
  <c r="C109" i="6" s="1"/>
  <c r="J58" i="6"/>
  <c r="I58" i="6"/>
  <c r="H58" i="6"/>
  <c r="G58" i="6"/>
  <c r="F58" i="6"/>
  <c r="E58" i="6"/>
  <c r="D58" i="6"/>
  <c r="B58" i="6"/>
  <c r="A58" i="6"/>
  <c r="C58" i="6" s="1"/>
  <c r="J29" i="6"/>
  <c r="I29" i="6"/>
  <c r="H29" i="6"/>
  <c r="G29" i="6"/>
  <c r="F29" i="6"/>
  <c r="E29" i="6"/>
  <c r="D29" i="6"/>
  <c r="B29" i="6"/>
  <c r="A29" i="6"/>
  <c r="C29" i="6" s="1"/>
  <c r="J53" i="6"/>
  <c r="I53" i="6"/>
  <c r="H53" i="6"/>
  <c r="G53" i="6"/>
  <c r="F53" i="6"/>
  <c r="E53" i="6"/>
  <c r="D53" i="6"/>
  <c r="B53" i="6"/>
  <c r="A53" i="6"/>
  <c r="C53" i="6" s="1"/>
  <c r="J75" i="6"/>
  <c r="I75" i="6"/>
  <c r="H75" i="6"/>
  <c r="G75" i="6"/>
  <c r="F75" i="6"/>
  <c r="E75" i="6"/>
  <c r="D75" i="6"/>
  <c r="B75" i="6"/>
  <c r="A75" i="6"/>
  <c r="C75" i="6" s="1"/>
  <c r="J78" i="6"/>
  <c r="I78" i="6"/>
  <c r="H78" i="6"/>
  <c r="G78" i="6"/>
  <c r="F78" i="6"/>
  <c r="E78" i="6"/>
  <c r="D78" i="6"/>
  <c r="B78" i="6"/>
  <c r="A78" i="6"/>
  <c r="C78" i="6" s="1"/>
  <c r="J103" i="6"/>
  <c r="I103" i="6"/>
  <c r="H103" i="6"/>
  <c r="G103" i="6"/>
  <c r="F103" i="6"/>
  <c r="E103" i="6"/>
  <c r="D103" i="6"/>
  <c r="B103" i="6"/>
  <c r="A103" i="6"/>
  <c r="C103" i="6" s="1"/>
  <c r="J16" i="6"/>
  <c r="I16" i="6"/>
  <c r="H16" i="6"/>
  <c r="G16" i="6"/>
  <c r="F16" i="6"/>
  <c r="E16" i="6"/>
  <c r="D16" i="6"/>
  <c r="B16" i="6"/>
  <c r="A16" i="6"/>
  <c r="C16" i="6" s="1"/>
  <c r="J44" i="6"/>
  <c r="I44" i="6"/>
  <c r="H44" i="6"/>
  <c r="G44" i="6"/>
  <c r="F44" i="6"/>
  <c r="E44" i="6"/>
  <c r="D44" i="6"/>
  <c r="B44" i="6"/>
  <c r="A44" i="6"/>
  <c r="C44" i="6" s="1"/>
  <c r="J13" i="6"/>
  <c r="I13" i="6"/>
  <c r="H13" i="6"/>
  <c r="G13" i="6"/>
  <c r="F13" i="6"/>
  <c r="E13" i="6"/>
  <c r="D13" i="6"/>
  <c r="B13" i="6"/>
  <c r="A13" i="6"/>
  <c r="C13" i="6" s="1"/>
  <c r="J47" i="6"/>
  <c r="I47" i="6"/>
  <c r="H47" i="6"/>
  <c r="G47" i="6"/>
  <c r="F47" i="6"/>
  <c r="E47" i="6"/>
  <c r="D47" i="6"/>
  <c r="B47" i="6"/>
  <c r="A47" i="6"/>
  <c r="C47" i="6" s="1"/>
  <c r="J51" i="6"/>
  <c r="I51" i="6"/>
  <c r="H51" i="6"/>
  <c r="G51" i="6"/>
  <c r="F51" i="6"/>
  <c r="E51" i="6"/>
  <c r="D51" i="6"/>
  <c r="B51" i="6"/>
  <c r="A51" i="6"/>
  <c r="C51" i="6" s="1"/>
  <c r="J28" i="6"/>
  <c r="I28" i="6"/>
  <c r="H28" i="6"/>
  <c r="G28" i="6"/>
  <c r="F28" i="6"/>
  <c r="E28" i="6"/>
  <c r="D28" i="6"/>
  <c r="B28" i="6"/>
  <c r="A28" i="6"/>
  <c r="C28" i="6" s="1"/>
  <c r="I32" i="5"/>
  <c r="H32" i="5"/>
  <c r="G32" i="5"/>
  <c r="F32" i="5"/>
  <c r="E32" i="5"/>
  <c r="D32" i="5"/>
  <c r="C32" i="5"/>
  <c r="J31" i="5"/>
  <c r="K101" i="6" s="1"/>
  <c r="J30" i="5"/>
  <c r="K56" i="6" s="1"/>
  <c r="J29" i="5"/>
  <c r="J28" i="5"/>
  <c r="J27" i="5"/>
  <c r="J26" i="5"/>
  <c r="J25" i="5"/>
  <c r="K59" i="6" s="1"/>
  <c r="J24" i="5"/>
  <c r="J23" i="5"/>
  <c r="K81" i="6" s="1"/>
  <c r="J22" i="5"/>
  <c r="J21" i="5"/>
  <c r="K120" i="6" s="1"/>
  <c r="J20" i="5"/>
  <c r="J19" i="5"/>
  <c r="K121" i="6" s="1"/>
  <c r="J18" i="5"/>
  <c r="J17" i="5"/>
  <c r="K10" i="6" s="1"/>
  <c r="K16" i="5"/>
  <c r="L91" i="6" s="1"/>
  <c r="J16" i="5"/>
  <c r="K91" i="6" s="1"/>
  <c r="J15" i="5"/>
  <c r="K115" i="6" s="1"/>
  <c r="K14" i="5"/>
  <c r="L67" i="6" s="1"/>
  <c r="J14" i="5"/>
  <c r="K67" i="6" s="1"/>
  <c r="J13" i="5"/>
  <c r="K43" i="6" s="1"/>
  <c r="K12" i="5"/>
  <c r="L52" i="6" s="1"/>
  <c r="J12" i="5"/>
  <c r="K52" i="6" s="1"/>
  <c r="J11" i="5"/>
  <c r="K73" i="6" s="1"/>
  <c r="K10" i="5"/>
  <c r="L70" i="6" s="1"/>
  <c r="J10" i="5"/>
  <c r="K70" i="6" s="1"/>
  <c r="J9" i="5"/>
  <c r="K87" i="6" s="1"/>
  <c r="K8" i="5"/>
  <c r="L20" i="6" s="1"/>
  <c r="J8" i="5"/>
  <c r="K20" i="6" s="1"/>
  <c r="J7" i="5"/>
  <c r="K17" i="6" s="1"/>
  <c r="K6" i="5"/>
  <c r="L39" i="6" s="1"/>
  <c r="J6" i="5"/>
  <c r="K39" i="6" s="1"/>
  <c r="J5" i="5"/>
  <c r="K26" i="6" s="1"/>
  <c r="K4" i="5"/>
  <c r="L30" i="6" s="1"/>
  <c r="J4" i="5"/>
  <c r="K30" i="6" s="1"/>
  <c r="J3" i="5"/>
  <c r="K11" i="6" s="1"/>
  <c r="K2" i="5"/>
  <c r="L6" i="6" s="1"/>
  <c r="J2" i="5"/>
  <c r="K25" i="5" s="1"/>
  <c r="L59" i="6" s="1"/>
  <c r="J32" i="2"/>
  <c r="I32" i="2"/>
  <c r="H32" i="2"/>
  <c r="G32" i="2"/>
  <c r="F32" i="2"/>
  <c r="E32" i="2"/>
  <c r="D32" i="2"/>
  <c r="C32" i="2"/>
  <c r="K31" i="2"/>
  <c r="L80" i="6" s="1"/>
  <c r="J31" i="2"/>
  <c r="K80" i="6" s="1"/>
  <c r="K30" i="2"/>
  <c r="L74" i="6" s="1"/>
  <c r="J30" i="2"/>
  <c r="K74" i="6" s="1"/>
  <c r="K29" i="2"/>
  <c r="L66" i="6" s="1"/>
  <c r="J29" i="2"/>
  <c r="K66" i="6" s="1"/>
  <c r="K28" i="2"/>
  <c r="L86" i="6" s="1"/>
  <c r="J28" i="2"/>
  <c r="K86" i="6" s="1"/>
  <c r="K27" i="2"/>
  <c r="L40" i="6" s="1"/>
  <c r="J27" i="2"/>
  <c r="K40" i="6" s="1"/>
  <c r="K26" i="2"/>
  <c r="L118" i="6" s="1"/>
  <c r="J26" i="2"/>
  <c r="K118" i="6" s="1"/>
  <c r="K25" i="2"/>
  <c r="L62" i="6" s="1"/>
  <c r="J25" i="2"/>
  <c r="K62" i="6" s="1"/>
  <c r="K24" i="2"/>
  <c r="L37" i="6" s="1"/>
  <c r="J24" i="2"/>
  <c r="K37" i="6" s="1"/>
  <c r="K23" i="2"/>
  <c r="L76" i="6" s="1"/>
  <c r="J23" i="2"/>
  <c r="K76" i="6" s="1"/>
  <c r="K22" i="2"/>
  <c r="L117" i="6" s="1"/>
  <c r="J22" i="2"/>
  <c r="K117" i="6" s="1"/>
  <c r="K21" i="2"/>
  <c r="L105" i="6" s="1"/>
  <c r="J21" i="2"/>
  <c r="K105" i="6" s="1"/>
  <c r="K20" i="2"/>
  <c r="L85" i="6" s="1"/>
  <c r="J20" i="2"/>
  <c r="K85" i="6" s="1"/>
  <c r="K19" i="2"/>
  <c r="L84" i="6" s="1"/>
  <c r="J19" i="2"/>
  <c r="K84" i="6" s="1"/>
  <c r="K18" i="2"/>
  <c r="L69" i="6" s="1"/>
  <c r="J18" i="2"/>
  <c r="K69" i="6" s="1"/>
  <c r="K17" i="2"/>
  <c r="L2" i="6" s="1"/>
  <c r="J17" i="2"/>
  <c r="K2" i="6" s="1"/>
  <c r="K16" i="2"/>
  <c r="L94" i="6" s="1"/>
  <c r="J16" i="2"/>
  <c r="K94" i="6" s="1"/>
  <c r="K15" i="2"/>
  <c r="L18" i="6" s="1"/>
  <c r="J15" i="2"/>
  <c r="K18" i="6" s="1"/>
  <c r="K14" i="2"/>
  <c r="L96" i="6" s="1"/>
  <c r="J14" i="2"/>
  <c r="K96" i="6" s="1"/>
  <c r="K13" i="2"/>
  <c r="L68" i="6" s="1"/>
  <c r="J13" i="2"/>
  <c r="K68" i="6" s="1"/>
  <c r="K12" i="2"/>
  <c r="L41" i="6" s="1"/>
  <c r="J12" i="2"/>
  <c r="K41" i="6" s="1"/>
  <c r="K11" i="2"/>
  <c r="L71" i="6" s="1"/>
  <c r="J11" i="2"/>
  <c r="K71" i="6" s="1"/>
  <c r="K10" i="2"/>
  <c r="L97" i="6" s="1"/>
  <c r="J10" i="2"/>
  <c r="K97" i="6" s="1"/>
  <c r="K9" i="2"/>
  <c r="L106" i="6" s="1"/>
  <c r="J9" i="2"/>
  <c r="K106" i="6" s="1"/>
  <c r="K8" i="2"/>
  <c r="L32" i="6" s="1"/>
  <c r="J8" i="2"/>
  <c r="K32" i="6" s="1"/>
  <c r="K7" i="2"/>
  <c r="L23" i="6" s="1"/>
  <c r="J7" i="2"/>
  <c r="K23" i="6" s="1"/>
  <c r="K6" i="2"/>
  <c r="L45" i="6" s="1"/>
  <c r="J6" i="2"/>
  <c r="K45" i="6" s="1"/>
  <c r="K5" i="2"/>
  <c r="L4" i="6" s="1"/>
  <c r="J5" i="2"/>
  <c r="K4" i="6" s="1"/>
  <c r="K4" i="2"/>
  <c r="L48" i="6" s="1"/>
  <c r="J4" i="2"/>
  <c r="K48" i="6" s="1"/>
  <c r="K3" i="2"/>
  <c r="L50" i="6" s="1"/>
  <c r="J3" i="2"/>
  <c r="K50" i="6" s="1"/>
  <c r="K2" i="2"/>
  <c r="L24" i="6" s="1"/>
  <c r="J2" i="2"/>
  <c r="K24" i="6" s="1"/>
  <c r="J32" i="4"/>
  <c r="I32" i="4"/>
  <c r="H32" i="4"/>
  <c r="G32" i="4"/>
  <c r="F32" i="4"/>
  <c r="E32" i="4"/>
  <c r="D32" i="4"/>
  <c r="C32" i="4"/>
  <c r="K31" i="4"/>
  <c r="L83" i="6" s="1"/>
  <c r="J31" i="4"/>
  <c r="K83" i="6" s="1"/>
  <c r="K30" i="4"/>
  <c r="L98" i="6" s="1"/>
  <c r="J30" i="4"/>
  <c r="K98" i="6" s="1"/>
  <c r="K29" i="4"/>
  <c r="L111" i="6" s="1"/>
  <c r="J29" i="4"/>
  <c r="K111" i="6" s="1"/>
  <c r="K28" i="4"/>
  <c r="L14" i="6" s="1"/>
  <c r="J28" i="4"/>
  <c r="K14" i="6" s="1"/>
  <c r="K27" i="4"/>
  <c r="L19" i="6" s="1"/>
  <c r="J27" i="4"/>
  <c r="K19" i="6" s="1"/>
  <c r="K26" i="4"/>
  <c r="L63" i="6" s="1"/>
  <c r="J26" i="4"/>
  <c r="K63" i="6" s="1"/>
  <c r="K25" i="4"/>
  <c r="L15" i="6" s="1"/>
  <c r="J25" i="4"/>
  <c r="K15" i="6" s="1"/>
  <c r="K24" i="4"/>
  <c r="L114" i="6" s="1"/>
  <c r="J24" i="4"/>
  <c r="K114" i="6" s="1"/>
  <c r="K23" i="4"/>
  <c r="L21" i="6" s="1"/>
  <c r="J23" i="4"/>
  <c r="K21" i="6" s="1"/>
  <c r="K22" i="4"/>
  <c r="L65" i="6" s="1"/>
  <c r="J22" i="4"/>
  <c r="K65" i="6" s="1"/>
  <c r="K21" i="4"/>
  <c r="L112" i="6" s="1"/>
  <c r="J21" i="4"/>
  <c r="K112" i="6" s="1"/>
  <c r="K20" i="4"/>
  <c r="L35" i="6" s="1"/>
  <c r="J20" i="4"/>
  <c r="K35" i="6" s="1"/>
  <c r="K19" i="4"/>
  <c r="L82" i="6" s="1"/>
  <c r="J19" i="4"/>
  <c r="K82" i="6" s="1"/>
  <c r="K18" i="4"/>
  <c r="L8" i="6" s="1"/>
  <c r="J18" i="4"/>
  <c r="K8" i="6" s="1"/>
  <c r="K17" i="4"/>
  <c r="L42" i="6" s="1"/>
  <c r="J17" i="4"/>
  <c r="K42" i="6" s="1"/>
  <c r="K16" i="4"/>
  <c r="L104" i="6" s="1"/>
  <c r="J16" i="4"/>
  <c r="K104" i="6" s="1"/>
  <c r="K15" i="4"/>
  <c r="L92" i="6" s="1"/>
  <c r="J15" i="4"/>
  <c r="K92" i="6" s="1"/>
  <c r="K14" i="4"/>
  <c r="L34" i="6" s="1"/>
  <c r="J14" i="4"/>
  <c r="K34" i="6" s="1"/>
  <c r="K13" i="4"/>
  <c r="L25" i="6" s="1"/>
  <c r="J13" i="4"/>
  <c r="K25" i="6" s="1"/>
  <c r="K12" i="4"/>
  <c r="L89" i="6" s="1"/>
  <c r="J12" i="4"/>
  <c r="K89" i="6" s="1"/>
  <c r="K11" i="4"/>
  <c r="L113" i="6" s="1"/>
  <c r="J11" i="4"/>
  <c r="K113" i="6" s="1"/>
  <c r="K10" i="4"/>
  <c r="L116" i="6" s="1"/>
  <c r="J10" i="4"/>
  <c r="K116" i="6" s="1"/>
  <c r="K9" i="4"/>
  <c r="L38" i="6" s="1"/>
  <c r="J9" i="4"/>
  <c r="K38" i="6" s="1"/>
  <c r="K8" i="4"/>
  <c r="L55" i="6" s="1"/>
  <c r="J8" i="4"/>
  <c r="K55" i="6" s="1"/>
  <c r="K7" i="4"/>
  <c r="L22" i="6" s="1"/>
  <c r="J7" i="4"/>
  <c r="K22" i="6" s="1"/>
  <c r="K6" i="4"/>
  <c r="L7" i="6" s="1"/>
  <c r="J6" i="4"/>
  <c r="K7" i="6" s="1"/>
  <c r="K5" i="4"/>
  <c r="L31" i="6" s="1"/>
  <c r="J5" i="4"/>
  <c r="K31" i="6" s="1"/>
  <c r="K4" i="4"/>
  <c r="L54" i="6" s="1"/>
  <c r="J4" i="4"/>
  <c r="K54" i="6" s="1"/>
  <c r="K3" i="4"/>
  <c r="L36" i="6" s="1"/>
  <c r="J3" i="4"/>
  <c r="K36" i="6" s="1"/>
  <c r="K2" i="4"/>
  <c r="L9" i="6" s="1"/>
  <c r="J2" i="4"/>
  <c r="K9" i="6" s="1"/>
  <c r="J32" i="1"/>
  <c r="I32" i="1"/>
  <c r="H32" i="1"/>
  <c r="G32" i="1"/>
  <c r="F32" i="1"/>
  <c r="E32" i="1"/>
  <c r="D32" i="1"/>
  <c r="C32" i="1"/>
  <c r="K31" i="1"/>
  <c r="L72" i="6" s="1"/>
  <c r="J31" i="1"/>
  <c r="K72" i="6" s="1"/>
  <c r="K30" i="1"/>
  <c r="L100" i="6" s="1"/>
  <c r="J30" i="1"/>
  <c r="K100" i="6" s="1"/>
  <c r="K29" i="1"/>
  <c r="L88" i="6" s="1"/>
  <c r="J29" i="1"/>
  <c r="K88" i="6" s="1"/>
  <c r="K28" i="1"/>
  <c r="L57" i="6" s="1"/>
  <c r="J28" i="1"/>
  <c r="K57" i="6" s="1"/>
  <c r="K27" i="1"/>
  <c r="L5" i="6" s="1"/>
  <c r="J27" i="1"/>
  <c r="K5" i="6" s="1"/>
  <c r="K26" i="1"/>
  <c r="L60" i="6" s="1"/>
  <c r="J26" i="1"/>
  <c r="K60" i="6" s="1"/>
  <c r="K25" i="1"/>
  <c r="L119" i="6" s="1"/>
  <c r="J25" i="1"/>
  <c r="K119" i="6" s="1"/>
  <c r="K24" i="1"/>
  <c r="L3" i="6" s="1"/>
  <c r="J24" i="1"/>
  <c r="K3" i="6" s="1"/>
  <c r="K23" i="1"/>
  <c r="L49" i="6" s="1"/>
  <c r="J23" i="1"/>
  <c r="K49" i="6" s="1"/>
  <c r="K22" i="1"/>
  <c r="L107" i="6" s="1"/>
  <c r="J22" i="1"/>
  <c r="K107" i="6" s="1"/>
  <c r="K21" i="1"/>
  <c r="L79" i="6" s="1"/>
  <c r="J21" i="1"/>
  <c r="K79" i="6" s="1"/>
  <c r="K20" i="1"/>
  <c r="L102" i="6" s="1"/>
  <c r="J20" i="1"/>
  <c r="K102" i="6" s="1"/>
  <c r="K19" i="1"/>
  <c r="L93" i="6" s="1"/>
  <c r="J19" i="1"/>
  <c r="K93" i="6" s="1"/>
  <c r="K18" i="1"/>
  <c r="L108" i="6" s="1"/>
  <c r="J18" i="1"/>
  <c r="K108" i="6" s="1"/>
  <c r="K17" i="1"/>
  <c r="L77" i="6" s="1"/>
  <c r="J17" i="1"/>
  <c r="K77" i="6" s="1"/>
  <c r="K16" i="1"/>
  <c r="L99" i="6" s="1"/>
  <c r="J16" i="1"/>
  <c r="K99" i="6" s="1"/>
  <c r="K15" i="1"/>
  <c r="L95" i="6" s="1"/>
  <c r="J15" i="1"/>
  <c r="K95" i="6" s="1"/>
  <c r="K14" i="1"/>
  <c r="L109" i="6" s="1"/>
  <c r="J14" i="1"/>
  <c r="K109" i="6" s="1"/>
  <c r="K13" i="1"/>
  <c r="L58" i="6" s="1"/>
  <c r="J13" i="1"/>
  <c r="K58" i="6" s="1"/>
  <c r="K12" i="1"/>
  <c r="L29" i="6" s="1"/>
  <c r="J12" i="1"/>
  <c r="K29" i="6" s="1"/>
  <c r="K11" i="1"/>
  <c r="L53" i="6" s="1"/>
  <c r="J11" i="1"/>
  <c r="K53" i="6" s="1"/>
  <c r="K10" i="1"/>
  <c r="L75" i="6" s="1"/>
  <c r="J10" i="1"/>
  <c r="K75" i="6" s="1"/>
  <c r="K9" i="1"/>
  <c r="L78" i="6" s="1"/>
  <c r="J9" i="1"/>
  <c r="K78" i="6" s="1"/>
  <c r="K8" i="1"/>
  <c r="L103" i="6" s="1"/>
  <c r="J8" i="1"/>
  <c r="K103" i="6" s="1"/>
  <c r="K7" i="1"/>
  <c r="L16" i="6" s="1"/>
  <c r="J7" i="1"/>
  <c r="K16" i="6" s="1"/>
  <c r="K6" i="1"/>
  <c r="L44" i="6" s="1"/>
  <c r="J6" i="1"/>
  <c r="K44" i="6" s="1"/>
  <c r="K5" i="1"/>
  <c r="L13" i="6" s="1"/>
  <c r="J5" i="1"/>
  <c r="K13" i="6" s="1"/>
  <c r="K4" i="1"/>
  <c r="L47" i="6" s="1"/>
  <c r="J4" i="1"/>
  <c r="K47" i="6" s="1"/>
  <c r="K3" i="1"/>
  <c r="L51" i="6" s="1"/>
  <c r="J3" i="1"/>
  <c r="K51" i="6" s="1"/>
  <c r="K2" i="1"/>
  <c r="L28" i="6" s="1"/>
  <c r="J2" i="1"/>
  <c r="K28" i="6" s="1"/>
  <c r="K21" i="5" l="1"/>
  <c r="L120" i="6" s="1"/>
  <c r="K64" i="6"/>
  <c r="K24" i="5"/>
  <c r="L64" i="6" s="1"/>
  <c r="K90" i="6"/>
  <c r="K27" i="5"/>
  <c r="L90" i="6" s="1"/>
  <c r="K19" i="5"/>
  <c r="L121" i="6" s="1"/>
  <c r="K110" i="6"/>
  <c r="K22" i="5"/>
  <c r="L110" i="6" s="1"/>
  <c r="K33" i="6"/>
  <c r="K28" i="5"/>
  <c r="L33" i="6" s="1"/>
  <c r="K3" i="5"/>
  <c r="L11" i="6" s="1"/>
  <c r="K5" i="5"/>
  <c r="L26" i="6" s="1"/>
  <c r="K7" i="5"/>
  <c r="L17" i="6" s="1"/>
  <c r="K9" i="5"/>
  <c r="L87" i="6" s="1"/>
  <c r="K11" i="5"/>
  <c r="L73" i="6" s="1"/>
  <c r="K13" i="5"/>
  <c r="L43" i="6" s="1"/>
  <c r="K15" i="5"/>
  <c r="L115" i="6" s="1"/>
  <c r="K17" i="5"/>
  <c r="L10" i="6" s="1"/>
  <c r="K27" i="6"/>
  <c r="K20" i="5"/>
  <c r="L27" i="6" s="1"/>
  <c r="K46" i="6"/>
  <c r="K29" i="5"/>
  <c r="L46" i="6" s="1"/>
  <c r="K6" i="6"/>
  <c r="K30" i="5"/>
  <c r="L56" i="6" s="1"/>
  <c r="J32" i="5"/>
  <c r="K31" i="5"/>
  <c r="L101" i="6" s="1"/>
  <c r="K12" i="6"/>
  <c r="M30" i="6" s="1"/>
  <c r="K18" i="5"/>
  <c r="L12" i="6" s="1"/>
  <c r="K23" i="5"/>
  <c r="L81" i="6" s="1"/>
  <c r="K61" i="6"/>
  <c r="K26" i="5"/>
  <c r="L61" i="6" s="1"/>
  <c r="M94" i="6" l="1"/>
  <c r="M52" i="6"/>
  <c r="M6" i="6"/>
  <c r="M37" i="6"/>
  <c r="M65" i="6"/>
  <c r="M7" i="6"/>
  <c r="M29" i="6"/>
  <c r="M11" i="6"/>
  <c r="M106" i="6"/>
  <c r="M92" i="6"/>
  <c r="M88" i="6"/>
  <c r="M58" i="6"/>
  <c r="M13" i="6"/>
  <c r="M61" i="6"/>
  <c r="M12" i="6"/>
  <c r="M70" i="6"/>
  <c r="M74" i="6"/>
  <c r="M117" i="6"/>
  <c r="M96" i="6"/>
  <c r="M45" i="6"/>
  <c r="M14" i="6"/>
  <c r="M35" i="6"/>
  <c r="M89" i="6"/>
  <c r="M54" i="6"/>
  <c r="M60" i="6"/>
  <c r="M108" i="6"/>
  <c r="M75" i="6"/>
  <c r="M28" i="6"/>
  <c r="M59" i="6"/>
  <c r="M10" i="6"/>
  <c r="M87" i="6"/>
  <c r="M80" i="6"/>
  <c r="M76" i="6"/>
  <c r="M18" i="6"/>
  <c r="M23" i="6"/>
  <c r="M111" i="6"/>
  <c r="M112" i="6"/>
  <c r="M25" i="6"/>
  <c r="M31" i="6"/>
  <c r="M5" i="6"/>
  <c r="M93" i="6"/>
  <c r="M53" i="6"/>
  <c r="M51" i="6"/>
  <c r="M64" i="6"/>
  <c r="M98" i="6"/>
  <c r="M57" i="6"/>
  <c r="M47" i="6"/>
  <c r="M33" i="6"/>
  <c r="M62" i="6"/>
  <c r="M83" i="6"/>
  <c r="M22" i="6"/>
  <c r="M101" i="6"/>
  <c r="M91" i="6"/>
  <c r="M20" i="6"/>
  <c r="M86" i="6"/>
  <c r="M85" i="6"/>
  <c r="M41" i="6"/>
  <c r="M48" i="6"/>
  <c r="M63" i="6"/>
  <c r="M8" i="6"/>
  <c r="M116" i="6"/>
  <c r="M9" i="6"/>
  <c r="M3" i="6"/>
  <c r="M99" i="6"/>
  <c r="M103" i="6"/>
  <c r="M27" i="6"/>
  <c r="M115" i="6"/>
  <c r="M17" i="6"/>
  <c r="M66" i="6"/>
  <c r="M105" i="6"/>
  <c r="M68" i="6"/>
  <c r="M4" i="6"/>
  <c r="M19" i="6"/>
  <c r="M82" i="6"/>
  <c r="M113" i="6"/>
  <c r="M36" i="6"/>
  <c r="M119" i="6"/>
  <c r="M77" i="6"/>
  <c r="M78" i="6"/>
  <c r="M32" i="6"/>
  <c r="M34" i="6"/>
  <c r="M102" i="6"/>
  <c r="M81" i="6"/>
  <c r="M73" i="6"/>
  <c r="M2" i="6"/>
  <c r="M21" i="6"/>
  <c r="M79" i="6"/>
  <c r="M56" i="6"/>
  <c r="M120" i="6"/>
  <c r="M67" i="6"/>
  <c r="M39" i="6"/>
  <c r="M118" i="6"/>
  <c r="M69" i="6"/>
  <c r="M97" i="6"/>
  <c r="M24" i="6"/>
  <c r="M114" i="6"/>
  <c r="M104" i="6"/>
  <c r="M55" i="6"/>
  <c r="M100" i="6"/>
  <c r="M107" i="6"/>
  <c r="M109" i="6"/>
  <c r="M44" i="6"/>
  <c r="M46" i="6"/>
  <c r="M110" i="6"/>
  <c r="M43" i="6"/>
  <c r="M26" i="6"/>
  <c r="M40" i="6"/>
  <c r="M84" i="6"/>
  <c r="M71" i="6"/>
  <c r="M50" i="6"/>
  <c r="M15" i="6"/>
  <c r="M42" i="6"/>
  <c r="M38" i="6"/>
  <c r="M72" i="6"/>
  <c r="M49" i="6"/>
  <c r="M95" i="6"/>
  <c r="M16" i="6"/>
  <c r="M90" i="6"/>
  <c r="M121" i="6"/>
</calcChain>
</file>

<file path=xl/sharedStrings.xml><?xml version="1.0" encoding="utf-8"?>
<sst xmlns="http://schemas.openxmlformats.org/spreadsheetml/2006/main" count="881" uniqueCount="377">
  <si>
    <t>申志凡</t>
  </si>
  <si>
    <t>G150102</t>
  </si>
  <si>
    <t>冯默风</t>
  </si>
  <si>
    <t>G150103</t>
  </si>
  <si>
    <t>石双英</t>
  </si>
  <si>
    <t>G150104</t>
  </si>
  <si>
    <t>史伯威</t>
  </si>
  <si>
    <t>G150105</t>
  </si>
  <si>
    <t>王家骏</t>
  </si>
  <si>
    <t>G150106</t>
  </si>
  <si>
    <t>朱元璋</t>
  </si>
  <si>
    <t>G150107</t>
  </si>
  <si>
    <t>叶长青</t>
  </si>
  <si>
    <t>G150108</t>
  </si>
  <si>
    <t>米横野</t>
  </si>
  <si>
    <t>G150109</t>
  </si>
  <si>
    <t>冯辉</t>
  </si>
  <si>
    <t>G150110</t>
  </si>
  <si>
    <t>尼摩星</t>
  </si>
  <si>
    <t>G150111</t>
  </si>
  <si>
    <t>吕正平</t>
  </si>
  <si>
    <t>G150112</t>
  </si>
  <si>
    <t>白龟寿</t>
  </si>
  <si>
    <t>G150113</t>
  </si>
  <si>
    <t>史仲猛</t>
  </si>
  <si>
    <t>G150114</t>
  </si>
  <si>
    <t>G150115</t>
  </si>
  <si>
    <t>G150116</t>
  </si>
  <si>
    <t>杨景亭</t>
  </si>
  <si>
    <t>G150117</t>
  </si>
  <si>
    <t>G150118</t>
  </si>
  <si>
    <t>朱安国</t>
  </si>
  <si>
    <t>G150119</t>
  </si>
  <si>
    <t>李万山</t>
  </si>
  <si>
    <t>G150120</t>
  </si>
  <si>
    <t>方有德</t>
  </si>
  <si>
    <t>G150121</t>
  </si>
  <si>
    <t>凌霜华</t>
  </si>
  <si>
    <t>G150122</t>
  </si>
  <si>
    <t>贝人龙</t>
  </si>
  <si>
    <t>G150123</t>
  </si>
  <si>
    <t>G150124</t>
  </si>
  <si>
    <t>沙通天</t>
  </si>
  <si>
    <t>G150125</t>
  </si>
  <si>
    <t>司徒横</t>
  </si>
  <si>
    <t>G150126</t>
  </si>
  <si>
    <t>石中玉</t>
  </si>
  <si>
    <t>G150127</t>
  </si>
  <si>
    <t>皮清云</t>
  </si>
  <si>
    <t>G150128</t>
  </si>
  <si>
    <t>G150129</t>
  </si>
  <si>
    <t>方东白</t>
  </si>
  <si>
    <t>G150130</t>
  </si>
  <si>
    <t>石清</t>
  </si>
  <si>
    <t>学号</t>
  </si>
  <si>
    <t>姓名</t>
  </si>
  <si>
    <t>语文</t>
  </si>
  <si>
    <t>数学</t>
  </si>
  <si>
    <t>英语</t>
  </si>
  <si>
    <t>物理</t>
  </si>
  <si>
    <t>化学</t>
  </si>
  <si>
    <t>地理</t>
  </si>
  <si>
    <t>历史</t>
  </si>
  <si>
    <t>G150101</t>
  </si>
  <si>
    <t>孙三观</t>
  </si>
  <si>
    <t>吴冲虚</t>
  </si>
  <si>
    <t>张三泮</t>
  </si>
  <si>
    <t>倪天虹</t>
  </si>
  <si>
    <t>王保保</t>
  </si>
  <si>
    <t>姓名</t>
    <phoneticPr fontId="2" type="noConversion"/>
  </si>
  <si>
    <t>语文</t>
    <phoneticPr fontId="2" type="noConversion"/>
  </si>
  <si>
    <t>数学</t>
    <phoneticPr fontId="2" type="noConversion"/>
  </si>
  <si>
    <t>英语</t>
    <phoneticPr fontId="2" type="noConversion"/>
  </si>
  <si>
    <t>物理</t>
    <phoneticPr fontId="2" type="noConversion"/>
  </si>
  <si>
    <t>化学</t>
    <phoneticPr fontId="2" type="noConversion"/>
  </si>
  <si>
    <t>地理</t>
    <phoneticPr fontId="2" type="noConversion"/>
  </si>
  <si>
    <t>历史</t>
    <phoneticPr fontId="2" type="noConversion"/>
  </si>
  <si>
    <t>G150201</t>
    <phoneticPr fontId="2" type="noConversion"/>
  </si>
  <si>
    <t>刘芳亮</t>
  </si>
  <si>
    <t>G150202</t>
  </si>
  <si>
    <t>曲非烟</t>
    <phoneticPr fontId="2" type="noConversion"/>
  </si>
  <si>
    <t>G150203</t>
  </si>
  <si>
    <t>全金发</t>
  </si>
  <si>
    <t>G150204</t>
  </si>
  <si>
    <t>汤祖德</t>
  </si>
  <si>
    <t>G150205</t>
  </si>
  <si>
    <t>王琪</t>
  </si>
  <si>
    <t>G150206</t>
  </si>
  <si>
    <t>陈玄风</t>
  </si>
  <si>
    <t>G150207</t>
  </si>
  <si>
    <t>王进宝</t>
  </si>
  <si>
    <t>G150208</t>
  </si>
  <si>
    <t>陆乘风</t>
  </si>
  <si>
    <t>G150209</t>
  </si>
  <si>
    <t>华伯基</t>
    <phoneticPr fontId="2" type="noConversion"/>
  </si>
  <si>
    <t>G150210</t>
  </si>
  <si>
    <t>尹克西</t>
  </si>
  <si>
    <t>G150211</t>
  </si>
  <si>
    <t>司空玄</t>
  </si>
  <si>
    <t>G150212</t>
  </si>
  <si>
    <t>杨康</t>
  </si>
  <si>
    <t>G150213</t>
  </si>
  <si>
    <t>史季强</t>
  </si>
  <si>
    <t>G150214</t>
  </si>
  <si>
    <t>赤温和</t>
    <phoneticPr fontId="2" type="noConversion"/>
  </si>
  <si>
    <t>G150215</t>
  </si>
  <si>
    <t>邝天雄</t>
  </si>
  <si>
    <t>G150216</t>
  </si>
  <si>
    <t>朱聪</t>
  </si>
  <si>
    <t>G150217</t>
  </si>
  <si>
    <t>关明梅</t>
  </si>
  <si>
    <t>G150218</t>
  </si>
  <si>
    <t>史松</t>
  </si>
  <si>
    <t>G150219</t>
  </si>
  <si>
    <t>刘双儿</t>
    <phoneticPr fontId="2" type="noConversion"/>
  </si>
  <si>
    <t>G150220</t>
  </si>
  <si>
    <t>陆冠英</t>
  </si>
  <si>
    <t>G150221</t>
  </si>
  <si>
    <t>冯难敌</t>
  </si>
  <si>
    <t>G150222</t>
  </si>
  <si>
    <t>莫大名</t>
    <phoneticPr fontId="2" type="noConversion"/>
  </si>
  <si>
    <t>G150223</t>
  </si>
  <si>
    <t>宁中则</t>
  </si>
  <si>
    <t>G150224</t>
  </si>
  <si>
    <t>乐厚</t>
  </si>
  <si>
    <t>G150225</t>
  </si>
  <si>
    <t>安小慧</t>
  </si>
  <si>
    <t>G150226</t>
  </si>
  <si>
    <t>令狐冲</t>
  </si>
  <si>
    <t>G150227</t>
  </si>
  <si>
    <t>齐云</t>
  </si>
  <si>
    <t>G150228</t>
  </si>
  <si>
    <t>龙骏</t>
  </si>
  <si>
    <t>G150229</t>
  </si>
  <si>
    <t>白振</t>
  </si>
  <si>
    <t>G150230</t>
  </si>
  <si>
    <t>史小翠</t>
  </si>
  <si>
    <t>G150301</t>
  </si>
  <si>
    <t>巴郎星</t>
  </si>
  <si>
    <t>G150302</t>
  </si>
  <si>
    <t>王武通</t>
  </si>
  <si>
    <t>G150303</t>
  </si>
  <si>
    <t>白熊</t>
  </si>
  <si>
    <t>G150304</t>
  </si>
  <si>
    <t>孙老三</t>
  </si>
  <si>
    <t>G150305</t>
  </si>
  <si>
    <t>史孟龙</t>
  </si>
  <si>
    <t>G150306</t>
  </si>
  <si>
    <t>李莫愁</t>
  </si>
  <si>
    <t>G150307</t>
  </si>
  <si>
    <t>兆惠</t>
  </si>
  <si>
    <t>G150308</t>
  </si>
  <si>
    <t>李可秀</t>
  </si>
  <si>
    <t>G150309</t>
  </si>
  <si>
    <t>成璜</t>
  </si>
  <si>
    <t>G150310</t>
  </si>
  <si>
    <t>达尔巴</t>
  </si>
  <si>
    <t>G150311</t>
  </si>
  <si>
    <t>刘处玄</t>
  </si>
  <si>
    <t>G150312</t>
  </si>
  <si>
    <t>孙克通</t>
  </si>
  <si>
    <t>G150313</t>
  </si>
  <si>
    <t>齐自勉</t>
  </si>
  <si>
    <t>G150314</t>
  </si>
  <si>
    <t>安健刚</t>
  </si>
  <si>
    <t>G150315</t>
  </si>
  <si>
    <t>成自学</t>
  </si>
  <si>
    <t>G150316</t>
  </si>
  <si>
    <t>西门雪</t>
  </si>
  <si>
    <t>G150317</t>
  </si>
  <si>
    <t>鲁坤</t>
  </si>
  <si>
    <t>G150318</t>
  </si>
  <si>
    <t>于小谦</t>
  </si>
  <si>
    <t>G150319</t>
  </si>
  <si>
    <t>平威</t>
  </si>
  <si>
    <t>G150320</t>
  </si>
  <si>
    <t>汤和</t>
  </si>
  <si>
    <t>G150321</t>
  </si>
  <si>
    <t>司徒千钟</t>
  </si>
  <si>
    <t>G150322</t>
  </si>
  <si>
    <t>史红石</t>
  </si>
  <si>
    <t>G150323</t>
  </si>
  <si>
    <t>王维扬</t>
  </si>
  <si>
    <t>G150324</t>
  </si>
  <si>
    <t>安奉天</t>
  </si>
  <si>
    <t>G150325</t>
  </si>
  <si>
    <t>刘培生</t>
  </si>
  <si>
    <t>G150326</t>
  </si>
  <si>
    <t>东方启明</t>
  </si>
  <si>
    <t>G150327</t>
  </si>
  <si>
    <t>平旺先</t>
  </si>
  <si>
    <t>G150328</t>
  </si>
  <si>
    <t>安剑清</t>
  </si>
  <si>
    <t>G150329</t>
  </si>
  <si>
    <t>贝锦仪</t>
  </si>
  <si>
    <t>G150330</t>
  </si>
  <si>
    <t>G150401</t>
    <phoneticPr fontId="2" type="noConversion"/>
  </si>
  <si>
    <t>陈明禹</t>
  </si>
  <si>
    <t>G150402</t>
  </si>
  <si>
    <t>古若般</t>
  </si>
  <si>
    <t>G150403</t>
  </si>
  <si>
    <t>殷仲翔</t>
  </si>
  <si>
    <t>G150404</t>
  </si>
  <si>
    <t>福康安</t>
  </si>
  <si>
    <t>G150405</t>
  </si>
  <si>
    <t>赵子昂</t>
    <phoneticPr fontId="2" type="noConversion"/>
  </si>
  <si>
    <t>G150406</t>
  </si>
  <si>
    <t>孙刚峰</t>
  </si>
  <si>
    <t>G150407</t>
  </si>
  <si>
    <t>吕小妹</t>
  </si>
  <si>
    <t>G150408</t>
  </si>
  <si>
    <t>钟四娘</t>
  </si>
  <si>
    <t>G150409</t>
  </si>
  <si>
    <t>易吉</t>
  </si>
  <si>
    <t>G150410</t>
  </si>
  <si>
    <t>钟阿四</t>
  </si>
  <si>
    <t>G150411</t>
  </si>
  <si>
    <t>凤南天</t>
  </si>
  <si>
    <t>G150412</t>
  </si>
  <si>
    <t>戚芳</t>
  </si>
  <si>
    <t>G150413</t>
  </si>
  <si>
    <t>尹章垓</t>
  </si>
  <si>
    <t>G150414</t>
  </si>
  <si>
    <t>沈平平</t>
  </si>
  <si>
    <t>G150415</t>
  </si>
  <si>
    <t>桃红</t>
    <phoneticPr fontId="2" type="noConversion"/>
  </si>
  <si>
    <t>G150416</t>
  </si>
  <si>
    <t>耿天霜</t>
  </si>
  <si>
    <t>G150417</t>
  </si>
  <si>
    <t>高令书</t>
    <phoneticPr fontId="2" type="noConversion"/>
  </si>
  <si>
    <t>G150418</t>
  </si>
  <si>
    <t>梅侍画</t>
    <phoneticPr fontId="2" type="noConversion"/>
  </si>
  <si>
    <t>G150419</t>
  </si>
  <si>
    <t>侯建平</t>
  </si>
  <si>
    <t>G150420</t>
  </si>
  <si>
    <t>凌退思</t>
  </si>
  <si>
    <t>G150421</t>
  </si>
  <si>
    <t>戚长发</t>
  </si>
  <si>
    <t>G150422</t>
  </si>
  <si>
    <t>菊青</t>
  </si>
  <si>
    <t>G150423</t>
  </si>
  <si>
    <t>梅念笙</t>
  </si>
  <si>
    <t>G150424</t>
  </si>
  <si>
    <t>史叔刚</t>
  </si>
  <si>
    <t>G150425</t>
  </si>
  <si>
    <t>冯兰剑</t>
  </si>
  <si>
    <t>G150426</t>
  </si>
  <si>
    <t>古笃诚</t>
  </si>
  <si>
    <t>G150427</t>
  </si>
  <si>
    <t>过彦之</t>
  </si>
  <si>
    <t>G150428</t>
  </si>
  <si>
    <t>石清露</t>
  </si>
  <si>
    <t>G150429</t>
  </si>
  <si>
    <t>吴青烈</t>
  </si>
  <si>
    <t>G150430</t>
  </si>
  <si>
    <t>白寒松</t>
  </si>
  <si>
    <t>总分</t>
  </si>
  <si>
    <t>总分</t>
    <phoneticPr fontId="2" type="noConversion"/>
  </si>
  <si>
    <t>班级平均分</t>
    <phoneticPr fontId="2" type="noConversion"/>
  </si>
  <si>
    <t>班级排名</t>
  </si>
  <si>
    <t>班级排名</t>
    <phoneticPr fontId="2" type="noConversion"/>
  </si>
  <si>
    <t>学号</t>
    <phoneticPr fontId="2" type="noConversion"/>
  </si>
  <si>
    <t>学号</t>
    <phoneticPr fontId="2" type="noConversion"/>
  </si>
  <si>
    <t>学号</t>
    <phoneticPr fontId="2" type="noConversion"/>
  </si>
  <si>
    <t>年级排名</t>
    <phoneticPr fontId="2" type="noConversion"/>
  </si>
  <si>
    <t>班级对应表</t>
    <phoneticPr fontId="2" type="noConversion"/>
  </si>
  <si>
    <t>序号</t>
    <phoneticPr fontId="2" type="noConversion"/>
  </si>
  <si>
    <t>班级</t>
    <phoneticPr fontId="2" type="noConversion"/>
  </si>
  <si>
    <t>一班</t>
    <phoneticPr fontId="2" type="noConversion"/>
  </si>
  <si>
    <t>01</t>
    <phoneticPr fontId="2" type="noConversion"/>
  </si>
  <si>
    <t>02</t>
    <phoneticPr fontId="2" type="noConversion"/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</si>
  <si>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</si>
  <si>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</si>
  <si>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</si>
  <si>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</si>
  <si>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</si>
  <si>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</si>
  <si>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</si>
  <si>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</si>
  <si>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</si>
  <si>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</si>
  <si>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</si>
  <si>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</si>
  <si>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</si>
  <si>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二班</t>
    <phoneticPr fontId="2" type="noConversion"/>
  </si>
  <si>
    <t>三班</t>
    <phoneticPr fontId="2" type="noConversion"/>
  </si>
  <si>
    <t>四班</t>
    <phoneticPr fontId="2" type="noConversion"/>
  </si>
  <si>
    <t>五班</t>
    <phoneticPr fontId="2" type="noConversion"/>
  </si>
  <si>
    <t>六班</t>
    <phoneticPr fontId="2" type="noConversion"/>
  </si>
  <si>
    <t>七班</t>
    <phoneticPr fontId="2" type="noConversion"/>
  </si>
  <si>
    <t>八班</t>
    <phoneticPr fontId="2" type="noConversion"/>
  </si>
  <si>
    <t>九班</t>
    <phoneticPr fontId="2" type="noConversion"/>
  </si>
  <si>
    <t>十班</t>
    <phoneticPr fontId="2" type="noConversion"/>
  </si>
  <si>
    <t>十一班</t>
    <phoneticPr fontId="2" type="noConversion"/>
  </si>
  <si>
    <t>十二班</t>
    <phoneticPr fontId="2" type="noConversion"/>
  </si>
  <si>
    <t>十三班</t>
    <phoneticPr fontId="2" type="noConversion"/>
  </si>
  <si>
    <t>十四班</t>
    <phoneticPr fontId="2" type="noConversion"/>
  </si>
  <si>
    <t>十五班</t>
    <phoneticPr fontId="2" type="noConversion"/>
  </si>
  <si>
    <t>列1</t>
  </si>
  <si>
    <t>班级</t>
  </si>
  <si>
    <t>班级</t>
    <phoneticPr fontId="2" type="noConversion"/>
  </si>
  <si>
    <t>数学</t>
    <phoneticPr fontId="2" type="noConversion"/>
  </si>
  <si>
    <t>物理</t>
    <phoneticPr fontId="2" type="noConversion"/>
  </si>
  <si>
    <t>化学</t>
    <phoneticPr fontId="2" type="noConversion"/>
  </si>
  <si>
    <t>英语</t>
    <phoneticPr fontId="2" type="noConversion"/>
  </si>
  <si>
    <t>历史</t>
    <phoneticPr fontId="2" type="noConversion"/>
  </si>
  <si>
    <t>地理</t>
    <phoneticPr fontId="2" type="noConversion"/>
  </si>
  <si>
    <t>语文平均值</t>
    <phoneticPr fontId="2" type="noConversion"/>
  </si>
  <si>
    <t>总分平均值</t>
    <phoneticPr fontId="2" type="noConversion"/>
  </si>
  <si>
    <t>&gt;=110</t>
    <phoneticPr fontId="2" type="noConversion"/>
  </si>
  <si>
    <t>&gt;=90</t>
    <phoneticPr fontId="2" type="noConversion"/>
  </si>
  <si>
    <t>&gt;90</t>
    <phoneticPr fontId="2" type="noConversion"/>
  </si>
  <si>
    <t>姓名</t>
    <phoneticPr fontId="2" type="noConversion"/>
  </si>
  <si>
    <t>班级</t>
    <phoneticPr fontId="2" type="noConversion"/>
  </si>
  <si>
    <t>总分</t>
    <phoneticPr fontId="2" type="noConversion"/>
  </si>
  <si>
    <t>年级排名</t>
  </si>
  <si>
    <t>年级排名</t>
    <phoneticPr fontId="2" type="noConversion"/>
  </si>
  <si>
    <t>三班</t>
  </si>
  <si>
    <t>一班</t>
  </si>
  <si>
    <t>二班</t>
  </si>
  <si>
    <t>高令书</t>
  </si>
  <si>
    <t>四班</t>
  </si>
  <si>
    <t>第1名</t>
  </si>
  <si>
    <t>第2名</t>
  </si>
  <si>
    <t>G150401</t>
  </si>
  <si>
    <t>G150201</t>
  </si>
  <si>
    <t>第3名</t>
  </si>
  <si>
    <t>第4名</t>
  </si>
  <si>
    <t>第5名</t>
  </si>
  <si>
    <t>第6名</t>
  </si>
  <si>
    <t>莫大名</t>
  </si>
  <si>
    <t>第7名</t>
  </si>
  <si>
    <t>第8名</t>
  </si>
  <si>
    <t>第9名</t>
  </si>
  <si>
    <t>第10名</t>
  </si>
  <si>
    <t>第11名</t>
  </si>
  <si>
    <t>刘双儿</t>
  </si>
  <si>
    <t>曲非烟</t>
  </si>
  <si>
    <t>第14名</t>
  </si>
  <si>
    <t>赵子昂</t>
  </si>
  <si>
    <t>第15名</t>
  </si>
  <si>
    <t>第12名</t>
  </si>
  <si>
    <t>第13名</t>
  </si>
  <si>
    <t>第16名</t>
  </si>
  <si>
    <t>第17名</t>
  </si>
  <si>
    <t>第18名</t>
  </si>
  <si>
    <t>第19名</t>
  </si>
  <si>
    <t>第20名</t>
  </si>
  <si>
    <t>第21名</t>
  </si>
  <si>
    <t>第22名</t>
  </si>
  <si>
    <t>第23名</t>
  </si>
  <si>
    <t>第24名</t>
  </si>
  <si>
    <t>桃红</t>
  </si>
  <si>
    <t>第25名</t>
  </si>
  <si>
    <t>赤温和</t>
  </si>
  <si>
    <t>第26名</t>
  </si>
  <si>
    <t>第27名</t>
  </si>
  <si>
    <t>第28名</t>
  </si>
  <si>
    <t>第29名</t>
  </si>
  <si>
    <t>华伯基</t>
  </si>
  <si>
    <t>第30名</t>
  </si>
  <si>
    <t>梅侍画</t>
  </si>
  <si>
    <t>一班 平均值</t>
  </si>
  <si>
    <t>二班 平均值</t>
  </si>
  <si>
    <t>三班 平均值</t>
  </si>
  <si>
    <t>四班 平均值</t>
  </si>
  <si>
    <t>一班 最大值</t>
  </si>
  <si>
    <t>二班 最大值</t>
  </si>
  <si>
    <t>三班 最大值</t>
  </si>
  <si>
    <t>四班 最大值</t>
  </si>
  <si>
    <t>一班 最小值</t>
  </si>
  <si>
    <t>二班 最小值</t>
  </si>
  <si>
    <t>三班 最小值</t>
  </si>
  <si>
    <t>四班 最小值</t>
  </si>
  <si>
    <t>年级最低分</t>
    <phoneticPr fontId="2" type="noConversion"/>
  </si>
  <si>
    <t>年级最高分</t>
    <phoneticPr fontId="2" type="noConversion"/>
  </si>
  <si>
    <t>年级平均分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</si>
</sst>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[Red][&gt;=108]0.0_ ;[Green][&lt;72]0.0_ ;0.0_ "/>
    <numFmt numFmtId="178" formatCode="[Red][&gt;=95]0.0_ ;[Green][&lt;60]0.0_ ;0.0_ "/>
  </numFmts>
  <fonts count="10" x14ac:knownFonts="1">
    <font>
      <sz val="11"/>
      <color theme="1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color theme="1"/>
      <name val="宋体"/>
      <family val="2"/>
      <charset val="134"/>
      <scheme val="minor"/>
    </font>
    <font>
      <sz val="9"/>
      <color theme="1"/>
      <name val="宋体"/>
      <family val="3"/>
      <charset val="134"/>
      <scheme val="minor"/>
    </font>
    <font>
      <b/>
      <sz val="9"/>
      <color theme="1"/>
      <name val="宋体"/>
      <family val="3"/>
      <charset val="134"/>
      <scheme val="minor"/>
    </font>
    <font>
      <sz val="14"/>
      <color theme="1"/>
      <name val="宋体"/>
      <family val="2"/>
      <charset val="134"/>
      <scheme val="minor"/>
    </font>
    <font>
      <sz val="14"/>
      <color theme="1"/>
      <name val="宋体"/>
      <family val="3"/>
      <charset val="134"/>
      <scheme val="minor"/>
    </font>
    <font>
      <b/>
      <sz val="9"/>
      <color theme="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176" fontId="1" fillId="0" borderId="0" xfId="0" applyNumberFormat="1" applyFont="1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177" fontId="5" fillId="0" borderId="0" xfId="0" applyNumberFormat="1" applyFont="1" applyBorder="1">
      <alignment vertical="center"/>
    </xf>
    <xf numFmtId="178" fontId="5" fillId="0" borderId="0" xfId="0" applyNumberFormat="1" applyFont="1" applyBorder="1">
      <alignment vertical="center"/>
    </xf>
    <xf numFmtId="0" fontId="4" fillId="0" borderId="0" xfId="0" applyFont="1" applyBorder="1">
      <alignment vertical="center"/>
    </xf>
    <xf numFmtId="0" fontId="5" fillId="0" borderId="5" xfId="0" applyFont="1" applyBorder="1" applyAlignment="1">
      <alignment horizontal="center" vertical="center"/>
    </xf>
    <xf numFmtId="176" fontId="6" fillId="0" borderId="6" xfId="0" applyNumberFormat="1" applyFont="1" applyBorder="1" applyAlignment="1">
      <alignment horizontal="center" vertical="center"/>
    </xf>
    <xf numFmtId="176" fontId="6" fillId="0" borderId="7" xfId="0" applyNumberFormat="1" applyFont="1" applyBorder="1" applyAlignment="1">
      <alignment horizontal="center" vertical="center"/>
    </xf>
    <xf numFmtId="176" fontId="6" fillId="0" borderId="7" xfId="0" applyNumberFormat="1" applyFont="1" applyBorder="1">
      <alignment vertical="center"/>
    </xf>
    <xf numFmtId="176" fontId="6" fillId="0" borderId="8" xfId="0" applyNumberFormat="1" applyFont="1" applyBorder="1" applyAlignment="1">
      <alignment horizontal="center" vertical="center"/>
    </xf>
    <xf numFmtId="176" fontId="4" fillId="0" borderId="0" xfId="0" applyNumberFormat="1" applyFont="1">
      <alignment vertical="center"/>
    </xf>
    <xf numFmtId="176" fontId="5" fillId="0" borderId="0" xfId="0" applyNumberFormat="1" applyFont="1">
      <alignment vertical="center"/>
    </xf>
    <xf numFmtId="49" fontId="0" fillId="0" borderId="0" xfId="0" applyNumberFormat="1" applyAlignment="1">
      <alignment horizontal="center" vertical="center"/>
    </xf>
    <xf numFmtId="49" fontId="8" fillId="0" borderId="0" xfId="0" applyNumberFormat="1" applyFont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0" fontId="3" fillId="0" borderId="0" xfId="0" applyFont="1">
      <alignment vertical="center"/>
    </xf>
    <xf numFmtId="0" fontId="9" fillId="0" borderId="0" xfId="0" applyFont="1">
      <alignment vertical="center"/>
    </xf>
  </cellXfs>
  <cellStyles count="1">
    <cellStyle name="常规" xfId="0" builtinId="0"/>
  </cellStyles>
  <dxfs count="29">
    <dxf>
      <fill>
        <patternFill patternType="solid">
          <bgColor theme="7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7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宋体"/>
        <scheme val="minor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宋体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宋体"/>
        <scheme val="minor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宋体"/>
        <scheme val="minor"/>
      </font>
      <numFmt numFmtId="30" formatCode="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宋体"/>
        <scheme val="minor"/>
      </font>
      <numFmt numFmtId="176" formatCode="0.00_ "/>
    </dxf>
    <dxf>
      <font>
        <strike val="0"/>
        <outline val="0"/>
        <shadow val="0"/>
        <u val="none"/>
        <vertAlign val="baseline"/>
        <sz val="9"/>
        <color theme="1"/>
        <name val="宋体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宋体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宋体"/>
        <scheme val="minor"/>
      </font>
      <numFmt numFmtId="176" formatCode="0.00_ "/>
    </dxf>
    <dxf>
      <font>
        <strike val="0"/>
        <outline val="0"/>
        <shadow val="0"/>
        <u val="none"/>
        <vertAlign val="baseline"/>
        <sz val="9"/>
        <color theme="1"/>
        <name val="宋体"/>
        <scheme val="minor"/>
      </font>
      <numFmt numFmtId="176" formatCode="0.00_ "/>
    </dxf>
    <dxf>
      <font>
        <strike val="0"/>
        <outline val="0"/>
        <shadow val="0"/>
        <u val="none"/>
        <vertAlign val="baseline"/>
        <sz val="9"/>
        <color theme="1"/>
        <name val="宋体"/>
        <scheme val="minor"/>
      </font>
      <numFmt numFmtId="176" formatCode="0.00_ "/>
    </dxf>
    <dxf>
      <font>
        <strike val="0"/>
        <outline val="0"/>
        <shadow val="0"/>
        <u val="none"/>
        <vertAlign val="baseline"/>
        <sz val="9"/>
        <color theme="1"/>
        <name val="宋体"/>
        <scheme val="minor"/>
      </font>
      <numFmt numFmtId="176" formatCode="0.00_ "/>
    </dxf>
    <dxf>
      <font>
        <strike val="0"/>
        <outline val="0"/>
        <shadow val="0"/>
        <u val="none"/>
        <vertAlign val="baseline"/>
        <sz val="9"/>
        <color theme="1"/>
        <name val="宋体"/>
        <scheme val="minor"/>
      </font>
      <numFmt numFmtId="176" formatCode="0.00_ "/>
    </dxf>
    <dxf>
      <font>
        <strike val="0"/>
        <outline val="0"/>
        <shadow val="0"/>
        <u val="none"/>
        <vertAlign val="baseline"/>
        <sz val="9"/>
        <color theme="1"/>
        <name val="宋体"/>
        <scheme val="minor"/>
      </font>
      <numFmt numFmtId="176" formatCode="0.00_ "/>
    </dxf>
    <dxf>
      <font>
        <strike val="0"/>
        <outline val="0"/>
        <shadow val="0"/>
        <u val="none"/>
        <vertAlign val="baseline"/>
        <sz val="9"/>
        <color theme="1"/>
        <name val="宋体"/>
        <scheme val="minor"/>
      </font>
      <numFmt numFmtId="176" formatCode="0.00_ "/>
    </dxf>
    <dxf>
      <font>
        <strike val="0"/>
        <outline val="0"/>
        <shadow val="0"/>
        <u val="none"/>
        <vertAlign val="baseline"/>
        <sz val="9"/>
        <color theme="1"/>
        <name val="宋体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宋体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宋体"/>
        <scheme val="minor"/>
      </font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 sz="2000"/>
            </a:pPr>
            <a:r>
              <a:rPr lang="zh-CN" altLang="en-US" sz="2000" b="1">
                <a:latin typeface="Microsoft YaHei UI" pitchFamily="34" charset="-122"/>
                <a:ea typeface="Microsoft YaHei UI" pitchFamily="34" charset="-122"/>
              </a:rPr>
              <a:t>各科班级平均分比较图</a:t>
            </a:r>
            <a:endParaRPr lang="zh-CN" sz="2000" b="1">
              <a:latin typeface="Microsoft YaHei UI" pitchFamily="34" charset="-122"/>
              <a:ea typeface="Microsoft YaHei UI" pitchFamily="34" charset="-122"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分类汇总!$C$34</c:f>
              <c:strCache>
                <c:ptCount val="1"/>
                <c:pt idx="0">
                  <c:v>一班 平均值</c:v>
                </c:pt>
              </c:strCache>
            </c:strRef>
          </c:tx>
          <c:invertIfNegative val="0"/>
          <c:cat>
            <c:strRef>
              <c:f>分类汇总!$D$1:$J$1</c:f>
              <c:strCache>
                <c:ptCount val="7"/>
                <c:pt idx="0">
                  <c:v>语文</c:v>
                </c:pt>
                <c:pt idx="1">
                  <c:v>数学</c:v>
                </c:pt>
                <c:pt idx="2">
                  <c:v>英语</c:v>
                </c:pt>
                <c:pt idx="3">
                  <c:v>物理</c:v>
                </c:pt>
                <c:pt idx="4">
                  <c:v>化学</c:v>
                </c:pt>
                <c:pt idx="5">
                  <c:v>地理</c:v>
                </c:pt>
                <c:pt idx="6">
                  <c:v>历史</c:v>
                </c:pt>
              </c:strCache>
            </c:strRef>
          </c:cat>
          <c:val>
            <c:numRef>
              <c:f>分类汇总!$D$34:$J$34</c:f>
              <c:numCache>
                <c:formatCode>0.00_ </c:formatCode>
                <c:ptCount val="7"/>
                <c:pt idx="0">
                  <c:v>94.65</c:v>
                </c:pt>
                <c:pt idx="1">
                  <c:v>91.933333333333337</c:v>
                </c:pt>
                <c:pt idx="2">
                  <c:v>92.566666666666663</c:v>
                </c:pt>
                <c:pt idx="3">
                  <c:v>82.5</c:v>
                </c:pt>
                <c:pt idx="4">
                  <c:v>81.233333333333334</c:v>
                </c:pt>
                <c:pt idx="5">
                  <c:v>78.933333333333337</c:v>
                </c:pt>
                <c:pt idx="6">
                  <c:v>80.833333333333329</c:v>
                </c:pt>
              </c:numCache>
            </c:numRef>
          </c:val>
        </c:ser>
        <c:ser>
          <c:idx val="1"/>
          <c:order val="1"/>
          <c:tx>
            <c:strRef>
              <c:f>分类汇总!$C$67</c:f>
              <c:strCache>
                <c:ptCount val="1"/>
                <c:pt idx="0">
                  <c:v>二班 平均值</c:v>
                </c:pt>
              </c:strCache>
            </c:strRef>
          </c:tx>
          <c:invertIfNegative val="0"/>
          <c:cat>
            <c:strRef>
              <c:f>分类汇总!$D$1:$J$1</c:f>
              <c:strCache>
                <c:ptCount val="7"/>
                <c:pt idx="0">
                  <c:v>语文</c:v>
                </c:pt>
                <c:pt idx="1">
                  <c:v>数学</c:v>
                </c:pt>
                <c:pt idx="2">
                  <c:v>英语</c:v>
                </c:pt>
                <c:pt idx="3">
                  <c:v>物理</c:v>
                </c:pt>
                <c:pt idx="4">
                  <c:v>化学</c:v>
                </c:pt>
                <c:pt idx="5">
                  <c:v>地理</c:v>
                </c:pt>
                <c:pt idx="6">
                  <c:v>历史</c:v>
                </c:pt>
              </c:strCache>
            </c:strRef>
          </c:cat>
          <c:val>
            <c:numRef>
              <c:f>分类汇总!$D$67:$J$67</c:f>
              <c:numCache>
                <c:formatCode>0.00_ </c:formatCode>
                <c:ptCount val="7"/>
                <c:pt idx="0">
                  <c:v>90.766666666666666</c:v>
                </c:pt>
                <c:pt idx="1">
                  <c:v>98.733333333333334</c:v>
                </c:pt>
                <c:pt idx="2">
                  <c:v>92.683333333333337</c:v>
                </c:pt>
                <c:pt idx="3">
                  <c:v>80.05</c:v>
                </c:pt>
                <c:pt idx="4">
                  <c:v>86</c:v>
                </c:pt>
                <c:pt idx="5">
                  <c:v>85.266666666666666</c:v>
                </c:pt>
                <c:pt idx="6">
                  <c:v>83.566666666666663</c:v>
                </c:pt>
              </c:numCache>
            </c:numRef>
          </c:val>
        </c:ser>
        <c:ser>
          <c:idx val="2"/>
          <c:order val="2"/>
          <c:tx>
            <c:strRef>
              <c:f>分类汇总!$C$100</c:f>
              <c:strCache>
                <c:ptCount val="1"/>
                <c:pt idx="0">
                  <c:v>三班 平均值</c:v>
                </c:pt>
              </c:strCache>
            </c:strRef>
          </c:tx>
          <c:invertIfNegative val="0"/>
          <c:cat>
            <c:strRef>
              <c:f>分类汇总!$D$1:$J$1</c:f>
              <c:strCache>
                <c:ptCount val="7"/>
                <c:pt idx="0">
                  <c:v>语文</c:v>
                </c:pt>
                <c:pt idx="1">
                  <c:v>数学</c:v>
                </c:pt>
                <c:pt idx="2">
                  <c:v>英语</c:v>
                </c:pt>
                <c:pt idx="3">
                  <c:v>物理</c:v>
                </c:pt>
                <c:pt idx="4">
                  <c:v>化学</c:v>
                </c:pt>
                <c:pt idx="5">
                  <c:v>地理</c:v>
                </c:pt>
                <c:pt idx="6">
                  <c:v>历史</c:v>
                </c:pt>
              </c:strCache>
            </c:strRef>
          </c:cat>
          <c:val>
            <c:numRef>
              <c:f>分类汇总!$D$100:$J$100</c:f>
              <c:numCache>
                <c:formatCode>0.00_ </c:formatCode>
                <c:ptCount val="7"/>
                <c:pt idx="0">
                  <c:v>89.583333333333329</c:v>
                </c:pt>
                <c:pt idx="1">
                  <c:v>96.05</c:v>
                </c:pt>
                <c:pt idx="2">
                  <c:v>92.666666666666671</c:v>
                </c:pt>
                <c:pt idx="3">
                  <c:v>83.63333333333334</c:v>
                </c:pt>
                <c:pt idx="4">
                  <c:v>79.36666666666666</c:v>
                </c:pt>
                <c:pt idx="5">
                  <c:v>81.8</c:v>
                </c:pt>
                <c:pt idx="6">
                  <c:v>83.266666666666666</c:v>
                </c:pt>
              </c:numCache>
            </c:numRef>
          </c:val>
        </c:ser>
        <c:ser>
          <c:idx val="3"/>
          <c:order val="3"/>
          <c:tx>
            <c:strRef>
              <c:f>分类汇总!$C$133</c:f>
              <c:strCache>
                <c:ptCount val="1"/>
                <c:pt idx="0">
                  <c:v>四班 平均值</c:v>
                </c:pt>
              </c:strCache>
            </c:strRef>
          </c:tx>
          <c:invertIfNegative val="0"/>
          <c:cat>
            <c:strRef>
              <c:f>分类汇总!$D$1:$J$1</c:f>
              <c:strCache>
                <c:ptCount val="7"/>
                <c:pt idx="0">
                  <c:v>语文</c:v>
                </c:pt>
                <c:pt idx="1">
                  <c:v>数学</c:v>
                </c:pt>
                <c:pt idx="2">
                  <c:v>英语</c:v>
                </c:pt>
                <c:pt idx="3">
                  <c:v>物理</c:v>
                </c:pt>
                <c:pt idx="4">
                  <c:v>化学</c:v>
                </c:pt>
                <c:pt idx="5">
                  <c:v>地理</c:v>
                </c:pt>
                <c:pt idx="6">
                  <c:v>历史</c:v>
                </c:pt>
              </c:strCache>
            </c:strRef>
          </c:cat>
          <c:val>
            <c:numRef>
              <c:f>分类汇总!$D$133:$J$133</c:f>
              <c:numCache>
                <c:formatCode>0.00_ </c:formatCode>
                <c:ptCount val="7"/>
                <c:pt idx="0">
                  <c:v>92.016666666666666</c:v>
                </c:pt>
                <c:pt idx="1">
                  <c:v>96.466666666666669</c:v>
                </c:pt>
                <c:pt idx="2">
                  <c:v>95.13333333333334</c:v>
                </c:pt>
                <c:pt idx="3">
                  <c:v>83.033333333333331</c:v>
                </c:pt>
                <c:pt idx="4">
                  <c:v>85.2</c:v>
                </c:pt>
                <c:pt idx="5">
                  <c:v>83.7</c:v>
                </c:pt>
                <c:pt idx="6">
                  <c:v>79.2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376688128"/>
        <c:axId val="48221568"/>
      </c:barChart>
      <c:barChart>
        <c:barDir val="col"/>
        <c:grouping val="clustered"/>
        <c:varyColors val="0"/>
        <c:ser>
          <c:idx val="4"/>
          <c:order val="4"/>
          <c:tx>
            <c:strRef>
              <c:f>分类汇总!$C$136</c:f>
              <c:strCache>
                <c:ptCount val="1"/>
                <c:pt idx="0">
                  <c:v>年级平均分</c:v>
                </c:pt>
              </c:strCache>
            </c:strRef>
          </c:tx>
          <c:spPr>
            <a:noFill/>
            <a:ln w="25400">
              <a:solidFill>
                <a:schemeClr val="tx1"/>
              </a:solidFill>
              <a:prstDash val="sysDot"/>
              <a:miter lim="800000"/>
            </a:ln>
          </c:spPr>
          <c:invertIfNegative val="0"/>
          <c:cat>
            <c:strRef>
              <c:f>分类汇总!$D$1:$J$1</c:f>
              <c:strCache>
                <c:ptCount val="7"/>
                <c:pt idx="0">
                  <c:v>语文</c:v>
                </c:pt>
                <c:pt idx="1">
                  <c:v>数学</c:v>
                </c:pt>
                <c:pt idx="2">
                  <c:v>英语</c:v>
                </c:pt>
                <c:pt idx="3">
                  <c:v>物理</c:v>
                </c:pt>
                <c:pt idx="4">
                  <c:v>化学</c:v>
                </c:pt>
                <c:pt idx="5">
                  <c:v>地理</c:v>
                </c:pt>
                <c:pt idx="6">
                  <c:v>历史</c:v>
                </c:pt>
              </c:strCache>
            </c:strRef>
          </c:cat>
          <c:val>
            <c:numRef>
              <c:f>分类汇总!$D$136:$J$136</c:f>
              <c:numCache>
                <c:formatCode>0.00_ </c:formatCode>
                <c:ptCount val="7"/>
                <c:pt idx="0">
                  <c:v>91.754166666666663</c:v>
                </c:pt>
                <c:pt idx="1">
                  <c:v>95.795833333333334</c:v>
                </c:pt>
                <c:pt idx="2">
                  <c:v>93.262500000000003</c:v>
                </c:pt>
                <c:pt idx="3">
                  <c:v>82.30416666666666</c:v>
                </c:pt>
                <c:pt idx="4">
                  <c:v>82.95</c:v>
                </c:pt>
                <c:pt idx="5">
                  <c:v>82.424999999999997</c:v>
                </c:pt>
                <c:pt idx="6">
                  <c:v>81.716666666666669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384110592"/>
        <c:axId val="48218112"/>
      </c:barChart>
      <c:lineChart>
        <c:grouping val="standard"/>
        <c:varyColors val="0"/>
        <c:ser>
          <c:idx val="5"/>
          <c:order val="5"/>
          <c:tx>
            <c:strRef>
              <c:f>分类汇总!$C$135</c:f>
              <c:strCache>
                <c:ptCount val="1"/>
                <c:pt idx="0">
                  <c:v>年级最高分</c:v>
                </c:pt>
              </c:strCache>
            </c:strRef>
          </c:tx>
          <c:marker>
            <c:symbol val="circle"/>
            <c:size val="7"/>
          </c:marker>
          <c:dLbls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分类汇总!$D$1:$J$1</c:f>
              <c:strCache>
                <c:ptCount val="7"/>
                <c:pt idx="0">
                  <c:v>语文</c:v>
                </c:pt>
                <c:pt idx="1">
                  <c:v>数学</c:v>
                </c:pt>
                <c:pt idx="2">
                  <c:v>英语</c:v>
                </c:pt>
                <c:pt idx="3">
                  <c:v>物理</c:v>
                </c:pt>
                <c:pt idx="4">
                  <c:v>化学</c:v>
                </c:pt>
                <c:pt idx="5">
                  <c:v>地理</c:v>
                </c:pt>
                <c:pt idx="6">
                  <c:v>历史</c:v>
                </c:pt>
              </c:strCache>
            </c:strRef>
          </c:cat>
          <c:val>
            <c:numRef>
              <c:f>分类汇总!$D$135:$J$135</c:f>
              <c:numCache>
                <c:formatCode>0.00_ </c:formatCode>
                <c:ptCount val="7"/>
                <c:pt idx="0">
                  <c:v>119</c:v>
                </c:pt>
                <c:pt idx="1">
                  <c:v>120</c:v>
                </c:pt>
                <c:pt idx="2">
                  <c:v>119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4110592"/>
        <c:axId val="48218112"/>
      </c:lineChart>
      <c:catAx>
        <c:axId val="376688128"/>
        <c:scaling>
          <c:orientation val="minMax"/>
        </c:scaling>
        <c:delete val="0"/>
        <c:axPos val="b"/>
        <c:majorTickMark val="none"/>
        <c:minorTickMark val="none"/>
        <c:tickLblPos val="nextTo"/>
        <c:crossAx val="48221568"/>
        <c:crosses val="autoZero"/>
        <c:auto val="1"/>
        <c:lblAlgn val="ctr"/>
        <c:lblOffset val="100"/>
        <c:noMultiLvlLbl val="0"/>
      </c:catAx>
      <c:valAx>
        <c:axId val="48221568"/>
        <c:scaling>
          <c:orientation val="minMax"/>
        </c:scaling>
        <c:delete val="0"/>
        <c:axPos val="l"/>
        <c:majorGridlines/>
        <c:numFmt formatCode="0.00_ " sourceLinked="1"/>
        <c:majorTickMark val="none"/>
        <c:minorTickMark val="none"/>
        <c:tickLblPos val="nextTo"/>
        <c:crossAx val="376688128"/>
        <c:crosses val="autoZero"/>
        <c:crossBetween val="between"/>
      </c:valAx>
      <c:valAx>
        <c:axId val="48218112"/>
        <c:scaling>
          <c:orientation val="minMax"/>
          <c:max val="120"/>
        </c:scaling>
        <c:delete val="0"/>
        <c:axPos val="r"/>
        <c:numFmt formatCode="0.00_ " sourceLinked="1"/>
        <c:majorTickMark val="out"/>
        <c:minorTickMark val="none"/>
        <c:tickLblPos val="nextTo"/>
        <c:crossAx val="384110592"/>
        <c:crosses val="max"/>
        <c:crossBetween val="between"/>
      </c:valAx>
      <c:catAx>
        <c:axId val="384110592"/>
        <c:scaling>
          <c:orientation val="minMax"/>
        </c:scaling>
        <c:delete val="1"/>
        <c:axPos val="b"/>
        <c:majorTickMark val="out"/>
        <c:minorTickMark val="none"/>
        <c:tickLblPos val="nextTo"/>
        <c:crossAx val="48218112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0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10221" cy="6079191"/>
    <xdr:graphicFrame macro="">
      <xdr:nvGraphicFramePr>
        <xdr:cNvPr id="2" name="图表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id="2" name="汇总" displayName="汇总" ref="A1:M121" totalsRowShown="0" headerRowDxfId="28" dataDxfId="27">
  <autoFilter ref="A1:M121"/>
  <sortState ref="A2:M121">
    <sortCondition ref="M2:M121"/>
    <sortCondition descending="1" ref="D2:D121"/>
    <sortCondition descending="1" ref="E2:E121"/>
  </sortState>
  <tableColumns count="13">
    <tableColumn id="1" name="学号" dataDxfId="26"/>
    <tableColumn id="2" name="姓名" dataDxfId="25"/>
    <tableColumn id="14" name="班级" dataDxfId="10">
      <calculatedColumnFormula>VLOOKUP(MID(汇总[[#This Row],[学号]],4,2),班级对应表[],2,FALSE)</calculatedColumnFormula>
    </tableColumn>
    <tableColumn id="3" name="语文" dataDxfId="24"/>
    <tableColumn id="4" name="数学" dataDxfId="23"/>
    <tableColumn id="5" name="英语" dataDxfId="22"/>
    <tableColumn id="6" name="物理" dataDxfId="21"/>
    <tableColumn id="7" name="化学" dataDxfId="20"/>
    <tableColumn id="8" name="地理" dataDxfId="19"/>
    <tableColumn id="9" name="历史" dataDxfId="18"/>
    <tableColumn id="10" name="总分" dataDxfId="17"/>
    <tableColumn id="11" name="班级排名" dataDxfId="16"/>
    <tableColumn id="12" name="年级排名" dataDxfId="15">
      <calculatedColumnFormula>RANK(汇总[[#This Row],[总分]],汇总[总分])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班级对应表" displayName="班级对应表" ref="A1:B17" totalsRowShown="0" headerRowDxfId="11" dataDxfId="12">
  <autoFilter ref="A1:B17"/>
  <tableColumns count="2">
    <tableColumn id="1" name="班级对应表" dataDxfId="14"/>
    <tableColumn id="2" name="列1" dataDxfId="1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表3" displayName="表3" ref="D2:K4" totalsRowShown="0">
  <autoFilter ref="D2:K4"/>
  <tableColumns count="8">
    <tableColumn id="1" name="数学"/>
    <tableColumn id="2" name="物理"/>
    <tableColumn id="3" name="化学"/>
    <tableColumn id="4" name="英语"/>
    <tableColumn id="5" name="历史"/>
    <tableColumn id="6" name="地理"/>
    <tableColumn id="7" name="语文平均值">
      <calculatedColumnFormula>全年级!D2&gt;AVERAGE(汇总[语文])</calculatedColumnFormula>
    </tableColumn>
    <tableColumn id="8" name="总分平均值">
      <calculatedColumnFormula>全年级!K2&gt;AVERAGE(汇总[总分])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workbookViewId="0">
      <selection activeCell="B39" sqref="B39"/>
    </sheetView>
  </sheetViews>
  <sheetFormatPr defaultRowHeight="13.5" x14ac:dyDescent="0.15"/>
  <cols>
    <col min="1" max="1" width="9.875" style="2" customWidth="1"/>
    <col min="2" max="2" width="11" style="2" bestFit="1" customWidth="1"/>
    <col min="3" max="9" width="9.125" bestFit="1" customWidth="1"/>
    <col min="10" max="10" width="9.625" bestFit="1" customWidth="1"/>
    <col min="11" max="11" width="10.125" style="2" customWidth="1"/>
  </cols>
  <sheetData>
    <row r="1" spans="1:11" s="5" customFormat="1" ht="15.95" customHeight="1" x14ac:dyDescent="0.15">
      <c r="A1" s="6" t="s">
        <v>261</v>
      </c>
      <c r="B1" s="7" t="s">
        <v>55</v>
      </c>
      <c r="C1" s="7" t="s">
        <v>56</v>
      </c>
      <c r="D1" s="7" t="s">
        <v>57</v>
      </c>
      <c r="E1" s="7" t="s">
        <v>58</v>
      </c>
      <c r="F1" s="7" t="s">
        <v>59</v>
      </c>
      <c r="G1" s="7" t="s">
        <v>60</v>
      </c>
      <c r="H1" s="7" t="s">
        <v>61</v>
      </c>
      <c r="I1" s="7" t="s">
        <v>62</v>
      </c>
      <c r="J1" s="7" t="s">
        <v>257</v>
      </c>
      <c r="K1" s="8" t="s">
        <v>260</v>
      </c>
    </row>
    <row r="2" spans="1:11" ht="15.95" customHeight="1" x14ac:dyDescent="0.15">
      <c r="A2" s="9" t="s">
        <v>63</v>
      </c>
      <c r="B2" s="10" t="s">
        <v>0</v>
      </c>
      <c r="C2" s="11">
        <v>99</v>
      </c>
      <c r="D2" s="11">
        <v>98</v>
      </c>
      <c r="E2" s="11">
        <v>101</v>
      </c>
      <c r="F2" s="12">
        <v>95</v>
      </c>
      <c r="G2" s="12">
        <v>91</v>
      </c>
      <c r="H2" s="12">
        <v>95</v>
      </c>
      <c r="I2" s="12">
        <v>78</v>
      </c>
      <c r="J2" s="13">
        <f>SUM(C2:I2)</f>
        <v>657</v>
      </c>
      <c r="K2" s="14" t="str">
        <f>"第"&amp;_xlfn.RANK.EQ(J2,$J$2:$J$31)&amp;"名"</f>
        <v>第5名</v>
      </c>
    </row>
    <row r="3" spans="1:11" ht="15.95" customHeight="1" x14ac:dyDescent="0.15">
      <c r="A3" s="9" t="s">
        <v>1</v>
      </c>
      <c r="B3" s="10" t="s">
        <v>2</v>
      </c>
      <c r="C3" s="11">
        <v>78</v>
      </c>
      <c r="D3" s="11">
        <v>95</v>
      </c>
      <c r="E3" s="11">
        <v>94</v>
      </c>
      <c r="F3" s="12">
        <v>82</v>
      </c>
      <c r="G3" s="12">
        <v>90</v>
      </c>
      <c r="H3" s="12">
        <v>93</v>
      </c>
      <c r="I3" s="12">
        <v>94</v>
      </c>
      <c r="J3" s="13">
        <f t="shared" ref="J3:J31" si="0">SUM(C3:I3)</f>
        <v>626</v>
      </c>
      <c r="K3" s="14" t="str">
        <f t="shared" ref="K3:K31" si="1">"第"&amp;_xlfn.RANK.EQ(J3,$J$2:$J$31)&amp;"名"</f>
        <v>第10名</v>
      </c>
    </row>
    <row r="4" spans="1:11" ht="15.95" customHeight="1" x14ac:dyDescent="0.15">
      <c r="A4" s="9" t="s">
        <v>3</v>
      </c>
      <c r="B4" s="10" t="s">
        <v>4</v>
      </c>
      <c r="C4" s="11">
        <v>84</v>
      </c>
      <c r="D4" s="11">
        <v>100</v>
      </c>
      <c r="E4" s="11">
        <v>97</v>
      </c>
      <c r="F4" s="12">
        <v>87</v>
      </c>
      <c r="G4" s="12">
        <v>78</v>
      </c>
      <c r="H4" s="12">
        <v>89</v>
      </c>
      <c r="I4" s="12">
        <v>93</v>
      </c>
      <c r="J4" s="13">
        <f t="shared" si="0"/>
        <v>628</v>
      </c>
      <c r="K4" s="14" t="str">
        <f t="shared" si="1"/>
        <v>第8名</v>
      </c>
    </row>
    <row r="5" spans="1:11" ht="15.95" customHeight="1" x14ac:dyDescent="0.15">
      <c r="A5" s="9" t="s">
        <v>5</v>
      </c>
      <c r="B5" s="10" t="s">
        <v>6</v>
      </c>
      <c r="C5" s="11">
        <v>101</v>
      </c>
      <c r="D5" s="11">
        <v>110</v>
      </c>
      <c r="E5" s="11">
        <v>102</v>
      </c>
      <c r="F5" s="12">
        <v>93</v>
      </c>
      <c r="G5" s="12">
        <v>95</v>
      </c>
      <c r="H5" s="12">
        <v>92</v>
      </c>
      <c r="I5" s="12">
        <v>88</v>
      </c>
      <c r="J5" s="13">
        <f t="shared" si="0"/>
        <v>681</v>
      </c>
      <c r="K5" s="14" t="str">
        <f t="shared" si="1"/>
        <v>第3名</v>
      </c>
    </row>
    <row r="6" spans="1:11" ht="15.95" customHeight="1" x14ac:dyDescent="0.15">
      <c r="A6" s="9" t="s">
        <v>7</v>
      </c>
      <c r="B6" s="10" t="s">
        <v>8</v>
      </c>
      <c r="C6" s="11">
        <v>91.5</v>
      </c>
      <c r="D6" s="11">
        <v>89</v>
      </c>
      <c r="E6" s="11">
        <v>94</v>
      </c>
      <c r="F6" s="12">
        <v>92</v>
      </c>
      <c r="G6" s="12">
        <v>91</v>
      </c>
      <c r="H6" s="12">
        <v>86</v>
      </c>
      <c r="I6" s="12">
        <v>86</v>
      </c>
      <c r="J6" s="13">
        <f t="shared" si="0"/>
        <v>629.5</v>
      </c>
      <c r="K6" s="14" t="str">
        <f t="shared" si="1"/>
        <v>第7名</v>
      </c>
    </row>
    <row r="7" spans="1:11" ht="15.95" customHeight="1" x14ac:dyDescent="0.15">
      <c r="A7" s="9" t="s">
        <v>9</v>
      </c>
      <c r="B7" s="10" t="s">
        <v>10</v>
      </c>
      <c r="C7" s="11">
        <v>105</v>
      </c>
      <c r="D7" s="11">
        <v>102</v>
      </c>
      <c r="E7" s="11">
        <v>102.5</v>
      </c>
      <c r="F7" s="12">
        <v>90</v>
      </c>
      <c r="G7" s="12">
        <v>87</v>
      </c>
      <c r="H7" s="12">
        <v>95</v>
      </c>
      <c r="I7" s="12">
        <v>93</v>
      </c>
      <c r="J7" s="13">
        <f t="shared" si="0"/>
        <v>674.5</v>
      </c>
      <c r="K7" s="14" t="str">
        <f t="shared" si="1"/>
        <v>第4名</v>
      </c>
    </row>
    <row r="8" spans="1:11" ht="15.95" customHeight="1" x14ac:dyDescent="0.15">
      <c r="A8" s="9" t="s">
        <v>11</v>
      </c>
      <c r="B8" s="10" t="s">
        <v>12</v>
      </c>
      <c r="C8" s="11">
        <v>82</v>
      </c>
      <c r="D8" s="11">
        <v>78</v>
      </c>
      <c r="E8" s="11">
        <v>72</v>
      </c>
      <c r="F8" s="12">
        <v>98</v>
      </c>
      <c r="G8" s="12">
        <v>58</v>
      </c>
      <c r="H8" s="12">
        <v>90</v>
      </c>
      <c r="I8" s="12">
        <v>72</v>
      </c>
      <c r="J8" s="13">
        <f t="shared" si="0"/>
        <v>550</v>
      </c>
      <c r="K8" s="14" t="str">
        <f t="shared" si="1"/>
        <v>第25名</v>
      </c>
    </row>
    <row r="9" spans="1:11" ht="15.95" customHeight="1" x14ac:dyDescent="0.15">
      <c r="A9" s="9" t="s">
        <v>13</v>
      </c>
      <c r="B9" s="10" t="s">
        <v>14</v>
      </c>
      <c r="C9" s="11">
        <v>89</v>
      </c>
      <c r="D9" s="11">
        <v>87</v>
      </c>
      <c r="E9" s="11">
        <v>96</v>
      </c>
      <c r="F9" s="12">
        <v>98</v>
      </c>
      <c r="G9" s="12">
        <v>65</v>
      </c>
      <c r="H9" s="12">
        <v>71</v>
      </c>
      <c r="I9" s="12">
        <v>78</v>
      </c>
      <c r="J9" s="13">
        <f t="shared" si="0"/>
        <v>584</v>
      </c>
      <c r="K9" s="14" t="str">
        <f t="shared" si="1"/>
        <v>第17名</v>
      </c>
    </row>
    <row r="10" spans="1:11" ht="15.95" customHeight="1" x14ac:dyDescent="0.15">
      <c r="A10" s="9" t="s">
        <v>15</v>
      </c>
      <c r="B10" s="10" t="s">
        <v>16</v>
      </c>
      <c r="C10" s="11">
        <v>100</v>
      </c>
      <c r="D10" s="11">
        <v>112</v>
      </c>
      <c r="E10" s="11">
        <v>92.5</v>
      </c>
      <c r="F10" s="12">
        <v>66</v>
      </c>
      <c r="G10" s="12">
        <v>93</v>
      </c>
      <c r="H10" s="12">
        <v>64</v>
      </c>
      <c r="I10" s="12">
        <v>60</v>
      </c>
      <c r="J10" s="13">
        <f t="shared" si="0"/>
        <v>587.5</v>
      </c>
      <c r="K10" s="14" t="str">
        <f t="shared" si="1"/>
        <v>第16名</v>
      </c>
    </row>
    <row r="11" spans="1:11" ht="15.95" customHeight="1" x14ac:dyDescent="0.15">
      <c r="A11" s="9" t="s">
        <v>17</v>
      </c>
      <c r="B11" s="10" t="s">
        <v>18</v>
      </c>
      <c r="C11" s="11">
        <v>106</v>
      </c>
      <c r="D11" s="11">
        <v>102</v>
      </c>
      <c r="E11" s="11">
        <v>85</v>
      </c>
      <c r="F11" s="12">
        <v>79</v>
      </c>
      <c r="G11" s="12">
        <v>70</v>
      </c>
      <c r="H11" s="12">
        <v>93</v>
      </c>
      <c r="I11" s="12">
        <v>88</v>
      </c>
      <c r="J11" s="13">
        <f t="shared" si="0"/>
        <v>623</v>
      </c>
      <c r="K11" s="14" t="str">
        <f t="shared" si="1"/>
        <v>第11名</v>
      </c>
    </row>
    <row r="12" spans="1:11" ht="15.95" customHeight="1" x14ac:dyDescent="0.15">
      <c r="A12" s="9" t="s">
        <v>19</v>
      </c>
      <c r="B12" s="10" t="s">
        <v>20</v>
      </c>
      <c r="C12" s="11">
        <v>115</v>
      </c>
      <c r="D12" s="11">
        <v>83</v>
      </c>
      <c r="E12" s="11">
        <v>99</v>
      </c>
      <c r="F12" s="12">
        <v>90</v>
      </c>
      <c r="G12" s="12">
        <v>89</v>
      </c>
      <c r="H12" s="12">
        <v>80</v>
      </c>
      <c r="I12" s="12">
        <v>94</v>
      </c>
      <c r="J12" s="13">
        <f t="shared" si="0"/>
        <v>650</v>
      </c>
      <c r="K12" s="14" t="str">
        <f t="shared" si="1"/>
        <v>第6名</v>
      </c>
    </row>
    <row r="13" spans="1:11" ht="15.95" customHeight="1" x14ac:dyDescent="0.15">
      <c r="A13" s="9" t="s">
        <v>21</v>
      </c>
      <c r="B13" s="10" t="s">
        <v>22</v>
      </c>
      <c r="C13" s="11">
        <v>77</v>
      </c>
      <c r="D13" s="11">
        <v>97</v>
      </c>
      <c r="E13" s="11">
        <v>105</v>
      </c>
      <c r="F13" s="12">
        <v>85</v>
      </c>
      <c r="G13" s="12">
        <v>76</v>
      </c>
      <c r="H13" s="12">
        <v>94</v>
      </c>
      <c r="I13" s="12">
        <v>84</v>
      </c>
      <c r="J13" s="13">
        <f t="shared" si="0"/>
        <v>618</v>
      </c>
      <c r="K13" s="14" t="str">
        <f t="shared" si="1"/>
        <v>第13名</v>
      </c>
    </row>
    <row r="14" spans="1:11" ht="15.95" customHeight="1" x14ac:dyDescent="0.15">
      <c r="A14" s="9" t="s">
        <v>23</v>
      </c>
      <c r="B14" s="10" t="s">
        <v>24</v>
      </c>
      <c r="C14" s="11">
        <v>73</v>
      </c>
      <c r="D14" s="11">
        <v>78</v>
      </c>
      <c r="E14" s="11">
        <v>84</v>
      </c>
      <c r="F14" s="12">
        <v>58</v>
      </c>
      <c r="G14" s="12">
        <v>97</v>
      </c>
      <c r="H14" s="12">
        <v>66</v>
      </c>
      <c r="I14" s="12">
        <v>85</v>
      </c>
      <c r="J14" s="13">
        <f t="shared" si="0"/>
        <v>541</v>
      </c>
      <c r="K14" s="14" t="str">
        <f t="shared" si="1"/>
        <v>第29名</v>
      </c>
    </row>
    <row r="15" spans="1:11" ht="15.95" customHeight="1" x14ac:dyDescent="0.15">
      <c r="A15" s="9" t="s">
        <v>25</v>
      </c>
      <c r="B15" s="10" t="s">
        <v>64</v>
      </c>
      <c r="C15" s="11">
        <v>105</v>
      </c>
      <c r="D15" s="11">
        <v>81</v>
      </c>
      <c r="E15" s="11">
        <v>81</v>
      </c>
      <c r="F15" s="12">
        <v>62</v>
      </c>
      <c r="G15" s="12">
        <v>68</v>
      </c>
      <c r="H15" s="12">
        <v>83</v>
      </c>
      <c r="I15" s="12">
        <v>84</v>
      </c>
      <c r="J15" s="13">
        <f t="shared" si="0"/>
        <v>564</v>
      </c>
      <c r="K15" s="14" t="str">
        <f t="shared" si="1"/>
        <v>第22名</v>
      </c>
    </row>
    <row r="16" spans="1:11" ht="15.95" customHeight="1" x14ac:dyDescent="0.15">
      <c r="A16" s="9" t="s">
        <v>26</v>
      </c>
      <c r="B16" s="10" t="s">
        <v>65</v>
      </c>
      <c r="C16" s="11">
        <v>52</v>
      </c>
      <c r="D16" s="11">
        <v>108</v>
      </c>
      <c r="E16" s="11">
        <v>82</v>
      </c>
      <c r="F16" s="12">
        <v>77</v>
      </c>
      <c r="G16" s="12">
        <v>91</v>
      </c>
      <c r="H16" s="12">
        <v>78</v>
      </c>
      <c r="I16" s="12">
        <v>71</v>
      </c>
      <c r="J16" s="13">
        <f t="shared" si="0"/>
        <v>559</v>
      </c>
      <c r="K16" s="14" t="str">
        <f t="shared" si="1"/>
        <v>第23名</v>
      </c>
    </row>
    <row r="17" spans="1:11" ht="15.95" customHeight="1" x14ac:dyDescent="0.15">
      <c r="A17" s="9" t="s">
        <v>27</v>
      </c>
      <c r="B17" s="10" t="s">
        <v>28</v>
      </c>
      <c r="C17" s="11">
        <v>105</v>
      </c>
      <c r="D17" s="11">
        <v>84</v>
      </c>
      <c r="E17" s="11">
        <v>63</v>
      </c>
      <c r="F17" s="12">
        <v>81</v>
      </c>
      <c r="G17" s="12">
        <v>93</v>
      </c>
      <c r="H17" s="12">
        <v>68</v>
      </c>
      <c r="I17" s="12">
        <v>90</v>
      </c>
      <c r="J17" s="13">
        <f t="shared" si="0"/>
        <v>584</v>
      </c>
      <c r="K17" s="14" t="str">
        <f t="shared" si="1"/>
        <v>第17名</v>
      </c>
    </row>
    <row r="18" spans="1:11" ht="15.95" customHeight="1" x14ac:dyDescent="0.15">
      <c r="A18" s="9" t="s">
        <v>29</v>
      </c>
      <c r="B18" s="10" t="s">
        <v>66</v>
      </c>
      <c r="C18" s="11">
        <v>96</v>
      </c>
      <c r="D18" s="11">
        <v>65</v>
      </c>
      <c r="E18" s="11">
        <v>99</v>
      </c>
      <c r="F18" s="12">
        <v>86</v>
      </c>
      <c r="G18" s="12">
        <v>68</v>
      </c>
      <c r="H18" s="12">
        <v>60</v>
      </c>
      <c r="I18" s="12">
        <v>71</v>
      </c>
      <c r="J18" s="13">
        <f t="shared" si="0"/>
        <v>545</v>
      </c>
      <c r="K18" s="14" t="str">
        <f t="shared" si="1"/>
        <v>第28名</v>
      </c>
    </row>
    <row r="19" spans="1:11" ht="15.95" customHeight="1" x14ac:dyDescent="0.15">
      <c r="A19" s="9" t="s">
        <v>30</v>
      </c>
      <c r="B19" s="10" t="s">
        <v>31</v>
      </c>
      <c r="C19" s="11">
        <v>62</v>
      </c>
      <c r="D19" s="11">
        <v>90</v>
      </c>
      <c r="E19" s="11">
        <v>105</v>
      </c>
      <c r="F19" s="12">
        <v>70</v>
      </c>
      <c r="G19" s="12">
        <v>92</v>
      </c>
      <c r="H19" s="12">
        <v>62</v>
      </c>
      <c r="I19" s="12">
        <v>87</v>
      </c>
      <c r="J19" s="13">
        <f t="shared" si="0"/>
        <v>568</v>
      </c>
      <c r="K19" s="14" t="str">
        <f t="shared" si="1"/>
        <v>第21名</v>
      </c>
    </row>
    <row r="20" spans="1:11" ht="15.95" customHeight="1" x14ac:dyDescent="0.15">
      <c r="A20" s="9" t="s">
        <v>32</v>
      </c>
      <c r="B20" s="10" t="s">
        <v>33</v>
      </c>
      <c r="C20" s="11">
        <v>107</v>
      </c>
      <c r="D20" s="11">
        <v>97</v>
      </c>
      <c r="E20" s="11">
        <v>54</v>
      </c>
      <c r="F20" s="12">
        <v>96</v>
      </c>
      <c r="G20" s="12">
        <v>59</v>
      </c>
      <c r="H20" s="12">
        <v>75</v>
      </c>
      <c r="I20" s="12">
        <v>62</v>
      </c>
      <c r="J20" s="13">
        <f t="shared" si="0"/>
        <v>550</v>
      </c>
      <c r="K20" s="14" t="str">
        <f t="shared" si="1"/>
        <v>第25名</v>
      </c>
    </row>
    <row r="21" spans="1:11" ht="15.95" customHeight="1" x14ac:dyDescent="0.15">
      <c r="A21" s="9" t="s">
        <v>34</v>
      </c>
      <c r="B21" s="10" t="s">
        <v>35</v>
      </c>
      <c r="C21" s="11">
        <v>71</v>
      </c>
      <c r="D21" s="11">
        <v>94</v>
      </c>
      <c r="E21" s="11">
        <v>111</v>
      </c>
      <c r="F21" s="12">
        <v>99</v>
      </c>
      <c r="G21" s="12">
        <v>75</v>
      </c>
      <c r="H21" s="12">
        <v>63</v>
      </c>
      <c r="I21" s="12">
        <v>71</v>
      </c>
      <c r="J21" s="13">
        <f t="shared" si="0"/>
        <v>584</v>
      </c>
      <c r="K21" s="14" t="str">
        <f t="shared" si="1"/>
        <v>第17名</v>
      </c>
    </row>
    <row r="22" spans="1:11" ht="15.95" customHeight="1" x14ac:dyDescent="0.15">
      <c r="A22" s="9" t="s">
        <v>36</v>
      </c>
      <c r="B22" s="10" t="s">
        <v>37</v>
      </c>
      <c r="C22" s="11">
        <v>87</v>
      </c>
      <c r="D22" s="11">
        <v>52</v>
      </c>
      <c r="E22" s="11">
        <v>97</v>
      </c>
      <c r="F22" s="12">
        <v>83</v>
      </c>
      <c r="G22" s="12">
        <v>73</v>
      </c>
      <c r="H22" s="12">
        <v>80</v>
      </c>
      <c r="I22" s="12">
        <v>75</v>
      </c>
      <c r="J22" s="13">
        <f t="shared" si="0"/>
        <v>547</v>
      </c>
      <c r="K22" s="14" t="str">
        <f t="shared" si="1"/>
        <v>第27名</v>
      </c>
    </row>
    <row r="23" spans="1:11" ht="15.95" customHeight="1" x14ac:dyDescent="0.15">
      <c r="A23" s="9" t="s">
        <v>38</v>
      </c>
      <c r="B23" s="10" t="s">
        <v>39</v>
      </c>
      <c r="C23" s="11">
        <v>104</v>
      </c>
      <c r="D23" s="11">
        <v>102</v>
      </c>
      <c r="E23" s="11">
        <v>93</v>
      </c>
      <c r="F23" s="12">
        <v>93</v>
      </c>
      <c r="G23" s="12">
        <v>78</v>
      </c>
      <c r="H23" s="12">
        <v>78</v>
      </c>
      <c r="I23" s="12">
        <v>79</v>
      </c>
      <c r="J23" s="13">
        <f t="shared" si="0"/>
        <v>627</v>
      </c>
      <c r="K23" s="14" t="str">
        <f t="shared" si="1"/>
        <v>第9名</v>
      </c>
    </row>
    <row r="24" spans="1:11" ht="15.95" customHeight="1" x14ac:dyDescent="0.15">
      <c r="A24" s="9" t="s">
        <v>40</v>
      </c>
      <c r="B24" s="10" t="s">
        <v>67</v>
      </c>
      <c r="C24" s="11">
        <v>110</v>
      </c>
      <c r="D24" s="11">
        <v>116</v>
      </c>
      <c r="E24" s="11">
        <v>107</v>
      </c>
      <c r="F24" s="12">
        <v>98</v>
      </c>
      <c r="G24" s="12">
        <v>95</v>
      </c>
      <c r="H24" s="12">
        <v>90</v>
      </c>
      <c r="I24" s="12">
        <v>98</v>
      </c>
      <c r="J24" s="13">
        <f t="shared" si="0"/>
        <v>714</v>
      </c>
      <c r="K24" s="14" t="str">
        <f t="shared" si="1"/>
        <v>第1名</v>
      </c>
    </row>
    <row r="25" spans="1:11" ht="15.95" customHeight="1" x14ac:dyDescent="0.15">
      <c r="A25" s="9" t="s">
        <v>41</v>
      </c>
      <c r="B25" s="10" t="s">
        <v>42</v>
      </c>
      <c r="C25" s="11">
        <v>89</v>
      </c>
      <c r="D25" s="11">
        <v>88</v>
      </c>
      <c r="E25" s="11">
        <v>85</v>
      </c>
      <c r="F25" s="12">
        <v>56</v>
      </c>
      <c r="G25" s="12">
        <v>67</v>
      </c>
      <c r="H25" s="12">
        <v>57</v>
      </c>
      <c r="I25" s="12">
        <v>79</v>
      </c>
      <c r="J25" s="13">
        <f t="shared" si="0"/>
        <v>521</v>
      </c>
      <c r="K25" s="14" t="str">
        <f t="shared" si="1"/>
        <v>第30名</v>
      </c>
    </row>
    <row r="26" spans="1:11" ht="15.95" customHeight="1" x14ac:dyDescent="0.15">
      <c r="A26" s="9" t="s">
        <v>43</v>
      </c>
      <c r="B26" s="10" t="s">
        <v>44</v>
      </c>
      <c r="C26" s="11">
        <v>106</v>
      </c>
      <c r="D26" s="11">
        <v>103</v>
      </c>
      <c r="E26" s="11">
        <v>92</v>
      </c>
      <c r="F26" s="12">
        <v>55</v>
      </c>
      <c r="G26" s="12">
        <v>91</v>
      </c>
      <c r="H26" s="12">
        <v>85</v>
      </c>
      <c r="I26" s="12">
        <v>82</v>
      </c>
      <c r="J26" s="13">
        <f t="shared" si="0"/>
        <v>614</v>
      </c>
      <c r="K26" s="14" t="str">
        <f t="shared" si="1"/>
        <v>第14名</v>
      </c>
    </row>
    <row r="27" spans="1:11" ht="15.95" customHeight="1" x14ac:dyDescent="0.15">
      <c r="A27" s="9" t="s">
        <v>45</v>
      </c>
      <c r="B27" s="10" t="s">
        <v>46</v>
      </c>
      <c r="C27" s="11">
        <v>105</v>
      </c>
      <c r="D27" s="11">
        <v>119</v>
      </c>
      <c r="E27" s="11">
        <v>110</v>
      </c>
      <c r="F27" s="12">
        <v>97</v>
      </c>
      <c r="G27" s="12">
        <v>96</v>
      </c>
      <c r="H27" s="12">
        <v>93</v>
      </c>
      <c r="I27" s="12">
        <v>94</v>
      </c>
      <c r="J27" s="13">
        <f t="shared" si="0"/>
        <v>714</v>
      </c>
      <c r="K27" s="14" t="str">
        <f t="shared" si="1"/>
        <v>第1名</v>
      </c>
    </row>
    <row r="28" spans="1:11" ht="15.95" customHeight="1" x14ac:dyDescent="0.15">
      <c r="A28" s="9" t="s">
        <v>47</v>
      </c>
      <c r="B28" s="10" t="s">
        <v>48</v>
      </c>
      <c r="C28" s="11">
        <v>117</v>
      </c>
      <c r="D28" s="11">
        <v>96</v>
      </c>
      <c r="E28" s="11">
        <v>84</v>
      </c>
      <c r="F28" s="12">
        <v>64</v>
      </c>
      <c r="G28" s="12">
        <v>91</v>
      </c>
      <c r="H28" s="12">
        <v>73</v>
      </c>
      <c r="I28" s="12">
        <v>95</v>
      </c>
      <c r="J28" s="13">
        <f t="shared" si="0"/>
        <v>620</v>
      </c>
      <c r="K28" s="14" t="str">
        <f t="shared" si="1"/>
        <v>第12名</v>
      </c>
    </row>
    <row r="29" spans="1:11" ht="15.95" customHeight="1" x14ac:dyDescent="0.15">
      <c r="A29" s="9" t="s">
        <v>49</v>
      </c>
      <c r="B29" s="10" t="s">
        <v>68</v>
      </c>
      <c r="C29" s="11">
        <v>104</v>
      </c>
      <c r="D29" s="11">
        <v>91</v>
      </c>
      <c r="E29" s="11">
        <v>82</v>
      </c>
      <c r="F29" s="12">
        <v>87</v>
      </c>
      <c r="G29" s="12">
        <v>84</v>
      </c>
      <c r="H29" s="12">
        <v>65</v>
      </c>
      <c r="I29" s="12">
        <v>60</v>
      </c>
      <c r="J29" s="13">
        <f t="shared" si="0"/>
        <v>573</v>
      </c>
      <c r="K29" s="14" t="str">
        <f t="shared" si="1"/>
        <v>第20名</v>
      </c>
    </row>
    <row r="30" spans="1:11" ht="15.95" customHeight="1" x14ac:dyDescent="0.15">
      <c r="A30" s="9" t="s">
        <v>50</v>
      </c>
      <c r="B30" s="10" t="s">
        <v>51</v>
      </c>
      <c r="C30" s="11">
        <v>117</v>
      </c>
      <c r="D30" s="11">
        <v>58</v>
      </c>
      <c r="E30" s="11">
        <v>97</v>
      </c>
      <c r="F30" s="12">
        <v>82</v>
      </c>
      <c r="G30" s="12">
        <v>62</v>
      </c>
      <c r="H30" s="12">
        <v>78</v>
      </c>
      <c r="I30" s="12">
        <v>62</v>
      </c>
      <c r="J30" s="13">
        <f t="shared" si="0"/>
        <v>556</v>
      </c>
      <c r="K30" s="14" t="str">
        <f t="shared" si="1"/>
        <v>第24名</v>
      </c>
    </row>
    <row r="31" spans="1:11" ht="15.95" customHeight="1" x14ac:dyDescent="0.15">
      <c r="A31" s="9" t="s">
        <v>52</v>
      </c>
      <c r="B31" s="10" t="s">
        <v>53</v>
      </c>
      <c r="C31" s="11">
        <v>102</v>
      </c>
      <c r="D31" s="11">
        <v>83</v>
      </c>
      <c r="E31" s="11">
        <v>111</v>
      </c>
      <c r="F31" s="12">
        <v>76</v>
      </c>
      <c r="G31" s="12">
        <v>74</v>
      </c>
      <c r="H31" s="12">
        <v>72</v>
      </c>
      <c r="I31" s="12">
        <v>72</v>
      </c>
      <c r="J31" s="13">
        <f t="shared" si="0"/>
        <v>590</v>
      </c>
      <c r="K31" s="14" t="str">
        <f t="shared" si="1"/>
        <v>第15名</v>
      </c>
    </row>
    <row r="32" spans="1:11" s="1" customFormat="1" ht="15.95" customHeight="1" x14ac:dyDescent="0.15">
      <c r="A32" s="15"/>
      <c r="B32" s="16" t="s">
        <v>258</v>
      </c>
      <c r="C32" s="17">
        <f>AVERAGE(C2:C31)</f>
        <v>94.65</v>
      </c>
      <c r="D32" s="17">
        <f t="shared" ref="D32:J32" si="2">AVERAGE(D2:D31)</f>
        <v>91.933333333333337</v>
      </c>
      <c r="E32" s="17">
        <f t="shared" si="2"/>
        <v>92.566666666666663</v>
      </c>
      <c r="F32" s="17">
        <f t="shared" si="2"/>
        <v>82.5</v>
      </c>
      <c r="G32" s="17">
        <f t="shared" si="2"/>
        <v>81.233333333333334</v>
      </c>
      <c r="H32" s="17">
        <f t="shared" si="2"/>
        <v>78.933333333333337</v>
      </c>
      <c r="I32" s="17">
        <f t="shared" si="2"/>
        <v>80.833333333333329</v>
      </c>
      <c r="J32" s="17">
        <f t="shared" si="2"/>
        <v>602.65</v>
      </c>
      <c r="K32" s="18"/>
    </row>
  </sheetData>
  <phoneticPr fontId="2" type="noConversion"/>
  <conditionalFormatting sqref="A1:K32">
    <cfRule type="expression" dxfId="9" priority="1">
      <formula>MOD(ROW(),2)=0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zoomScaleNormal="100" workbookViewId="0">
      <selection activeCell="A2" sqref="A2:K31"/>
    </sheetView>
  </sheetViews>
  <sheetFormatPr defaultRowHeight="13.5" x14ac:dyDescent="0.15"/>
  <cols>
    <col min="1" max="1" width="9.875" style="2" customWidth="1"/>
    <col min="2" max="2" width="11" style="2" bestFit="1" customWidth="1"/>
    <col min="3" max="9" width="9.125" bestFit="1" customWidth="1"/>
    <col min="10" max="10" width="9.625" bestFit="1" customWidth="1"/>
    <col min="11" max="11" width="10.125" style="2" customWidth="1"/>
  </cols>
  <sheetData>
    <row r="1" spans="1:11" s="5" customFormat="1" ht="15.95" customHeight="1" x14ac:dyDescent="0.15">
      <c r="A1" s="6" t="s">
        <v>262</v>
      </c>
      <c r="B1" s="7" t="s">
        <v>69</v>
      </c>
      <c r="C1" s="7" t="s">
        <v>70</v>
      </c>
      <c r="D1" s="7" t="s">
        <v>71</v>
      </c>
      <c r="E1" s="7" t="s">
        <v>72</v>
      </c>
      <c r="F1" s="7" t="s">
        <v>73</v>
      </c>
      <c r="G1" s="7" t="s">
        <v>74</v>
      </c>
      <c r="H1" s="7" t="s">
        <v>75</v>
      </c>
      <c r="I1" s="7" t="s">
        <v>76</v>
      </c>
      <c r="J1" s="7" t="s">
        <v>257</v>
      </c>
      <c r="K1" s="8" t="s">
        <v>260</v>
      </c>
    </row>
    <row r="2" spans="1:11" ht="15.95" customHeight="1" x14ac:dyDescent="0.15">
      <c r="A2" s="9" t="s">
        <v>77</v>
      </c>
      <c r="B2" s="10" t="s">
        <v>78</v>
      </c>
      <c r="C2" s="11">
        <v>109.5</v>
      </c>
      <c r="D2" s="11">
        <v>107</v>
      </c>
      <c r="E2" s="11">
        <v>106</v>
      </c>
      <c r="F2" s="12">
        <v>99</v>
      </c>
      <c r="G2" s="12">
        <v>93</v>
      </c>
      <c r="H2" s="12">
        <v>94</v>
      </c>
      <c r="I2" s="12">
        <v>95</v>
      </c>
      <c r="J2" s="13">
        <f>SUM(C2:I2)</f>
        <v>703.5</v>
      </c>
      <c r="K2" s="14" t="str">
        <f>"第"&amp;_xlfn.RANK.EQ(J2,$J$2:$J$31)&amp;"名"</f>
        <v>第3名</v>
      </c>
    </row>
    <row r="3" spans="1:11" ht="15.95" customHeight="1" x14ac:dyDescent="0.15">
      <c r="A3" s="9" t="s">
        <v>79</v>
      </c>
      <c r="B3" s="10" t="s">
        <v>80</v>
      </c>
      <c r="C3" s="11">
        <v>86</v>
      </c>
      <c r="D3" s="11">
        <v>107</v>
      </c>
      <c r="E3" s="11">
        <v>89</v>
      </c>
      <c r="F3" s="12">
        <v>88</v>
      </c>
      <c r="G3" s="12">
        <v>92</v>
      </c>
      <c r="H3" s="12">
        <v>88</v>
      </c>
      <c r="I3" s="12">
        <v>89</v>
      </c>
      <c r="J3" s="13">
        <f t="shared" ref="J3:J31" si="0">SUM(C3:I3)</f>
        <v>639</v>
      </c>
      <c r="K3" s="14" t="str">
        <f t="shared" ref="K3:K31" si="1">"第"&amp;_xlfn.RANK.EQ(J3,$J$2:$J$31)&amp;"名"</f>
        <v>第11名</v>
      </c>
    </row>
    <row r="4" spans="1:11" ht="15.95" customHeight="1" x14ac:dyDescent="0.15">
      <c r="A4" s="9" t="s">
        <v>81</v>
      </c>
      <c r="B4" s="10" t="s">
        <v>82</v>
      </c>
      <c r="C4" s="11">
        <v>93</v>
      </c>
      <c r="D4" s="11">
        <v>99</v>
      </c>
      <c r="E4" s="11">
        <v>92</v>
      </c>
      <c r="F4" s="12">
        <v>86</v>
      </c>
      <c r="G4" s="12">
        <v>86</v>
      </c>
      <c r="H4" s="12">
        <v>75</v>
      </c>
      <c r="I4" s="12">
        <v>92</v>
      </c>
      <c r="J4" s="13">
        <f t="shared" si="0"/>
        <v>623</v>
      </c>
      <c r="K4" s="14" t="str">
        <f t="shared" si="1"/>
        <v>第16名</v>
      </c>
    </row>
    <row r="5" spans="1:11" ht="15.95" customHeight="1" x14ac:dyDescent="0.15">
      <c r="A5" s="9" t="s">
        <v>83</v>
      </c>
      <c r="B5" s="10" t="s">
        <v>84</v>
      </c>
      <c r="C5" s="11">
        <v>95.5</v>
      </c>
      <c r="D5" s="11">
        <v>92</v>
      </c>
      <c r="E5" s="11">
        <v>96</v>
      </c>
      <c r="F5" s="12">
        <v>84</v>
      </c>
      <c r="G5" s="12">
        <v>95</v>
      </c>
      <c r="H5" s="12">
        <v>91</v>
      </c>
      <c r="I5" s="12">
        <v>92</v>
      </c>
      <c r="J5" s="13">
        <f t="shared" si="0"/>
        <v>645.5</v>
      </c>
      <c r="K5" s="14" t="str">
        <f t="shared" si="1"/>
        <v>第10名</v>
      </c>
    </row>
    <row r="6" spans="1:11" ht="15.95" customHeight="1" x14ac:dyDescent="0.15">
      <c r="A6" s="9" t="s">
        <v>85</v>
      </c>
      <c r="B6" s="10" t="s">
        <v>86</v>
      </c>
      <c r="C6" s="11">
        <v>103.5</v>
      </c>
      <c r="D6" s="11">
        <v>115</v>
      </c>
      <c r="E6" s="11">
        <v>112</v>
      </c>
      <c r="F6" s="12">
        <v>95</v>
      </c>
      <c r="G6" s="12">
        <v>96</v>
      </c>
      <c r="H6" s="12">
        <v>92</v>
      </c>
      <c r="I6" s="12">
        <v>96</v>
      </c>
      <c r="J6" s="13">
        <f t="shared" si="0"/>
        <v>709.5</v>
      </c>
      <c r="K6" s="14" t="str">
        <f t="shared" si="1"/>
        <v>第1名</v>
      </c>
    </row>
    <row r="7" spans="1:11" ht="15.95" customHeight="1" x14ac:dyDescent="0.15">
      <c r="A7" s="9" t="s">
        <v>87</v>
      </c>
      <c r="B7" s="10" t="s">
        <v>88</v>
      </c>
      <c r="C7" s="11">
        <v>100.5</v>
      </c>
      <c r="D7" s="11">
        <v>103</v>
      </c>
      <c r="E7" s="11">
        <v>104</v>
      </c>
      <c r="F7" s="12">
        <v>88</v>
      </c>
      <c r="G7" s="12">
        <v>89</v>
      </c>
      <c r="H7" s="12">
        <v>87</v>
      </c>
      <c r="I7" s="12">
        <v>90</v>
      </c>
      <c r="J7" s="13">
        <f t="shared" si="0"/>
        <v>661.5</v>
      </c>
      <c r="K7" s="14" t="str">
        <f t="shared" si="1"/>
        <v>第8名</v>
      </c>
    </row>
    <row r="8" spans="1:11" ht="15.95" customHeight="1" x14ac:dyDescent="0.15">
      <c r="A8" s="9" t="s">
        <v>89</v>
      </c>
      <c r="B8" s="10" t="s">
        <v>90</v>
      </c>
      <c r="C8" s="11">
        <v>86</v>
      </c>
      <c r="D8" s="11">
        <v>111</v>
      </c>
      <c r="E8" s="11">
        <v>117</v>
      </c>
      <c r="F8" s="12">
        <v>64</v>
      </c>
      <c r="G8" s="12">
        <v>77</v>
      </c>
      <c r="H8" s="12">
        <v>96</v>
      </c>
      <c r="I8" s="12">
        <v>72</v>
      </c>
      <c r="J8" s="13">
        <f t="shared" si="0"/>
        <v>623</v>
      </c>
      <c r="K8" s="14" t="str">
        <f t="shared" si="1"/>
        <v>第16名</v>
      </c>
    </row>
    <row r="9" spans="1:11" ht="15.95" customHeight="1" x14ac:dyDescent="0.15">
      <c r="A9" s="9" t="s">
        <v>91</v>
      </c>
      <c r="B9" s="10" t="s">
        <v>92</v>
      </c>
      <c r="C9" s="11">
        <v>94</v>
      </c>
      <c r="D9" s="11">
        <v>96</v>
      </c>
      <c r="E9" s="11">
        <v>103</v>
      </c>
      <c r="F9" s="12">
        <v>85</v>
      </c>
      <c r="G9" s="12">
        <v>99</v>
      </c>
      <c r="H9" s="12">
        <v>86</v>
      </c>
      <c r="I9" s="12">
        <v>73</v>
      </c>
      <c r="J9" s="13">
        <f t="shared" si="0"/>
        <v>636</v>
      </c>
      <c r="K9" s="14" t="str">
        <f t="shared" si="1"/>
        <v>第14名</v>
      </c>
    </row>
    <row r="10" spans="1:11" ht="15.95" customHeight="1" x14ac:dyDescent="0.15">
      <c r="A10" s="9" t="s">
        <v>93</v>
      </c>
      <c r="B10" s="10" t="s">
        <v>94</v>
      </c>
      <c r="C10" s="11">
        <v>58</v>
      </c>
      <c r="D10" s="11">
        <v>91</v>
      </c>
      <c r="E10" s="11">
        <v>90</v>
      </c>
      <c r="F10" s="12">
        <v>71</v>
      </c>
      <c r="G10" s="12">
        <v>63</v>
      </c>
      <c r="H10" s="12">
        <v>82</v>
      </c>
      <c r="I10" s="12">
        <v>78</v>
      </c>
      <c r="J10" s="13">
        <f t="shared" si="0"/>
        <v>533</v>
      </c>
      <c r="K10" s="14" t="str">
        <f t="shared" si="1"/>
        <v>第30名</v>
      </c>
    </row>
    <row r="11" spans="1:11" ht="15.95" customHeight="1" x14ac:dyDescent="0.15">
      <c r="A11" s="9" t="s">
        <v>95</v>
      </c>
      <c r="B11" s="10" t="s">
        <v>96</v>
      </c>
      <c r="C11" s="11">
        <v>62</v>
      </c>
      <c r="D11" s="11">
        <v>100</v>
      </c>
      <c r="E11" s="11">
        <v>77</v>
      </c>
      <c r="F11" s="12">
        <v>78</v>
      </c>
      <c r="G11" s="12">
        <v>55</v>
      </c>
      <c r="H11" s="12">
        <v>86</v>
      </c>
      <c r="I11" s="12">
        <v>78</v>
      </c>
      <c r="J11" s="13">
        <f t="shared" si="0"/>
        <v>536</v>
      </c>
      <c r="K11" s="14" t="str">
        <f t="shared" si="1"/>
        <v>第28名</v>
      </c>
    </row>
    <row r="12" spans="1:11" ht="15.95" customHeight="1" x14ac:dyDescent="0.15">
      <c r="A12" s="9" t="s">
        <v>97</v>
      </c>
      <c r="B12" s="10" t="s">
        <v>98</v>
      </c>
      <c r="C12" s="11">
        <v>90</v>
      </c>
      <c r="D12" s="11">
        <v>97</v>
      </c>
      <c r="E12" s="11">
        <v>80</v>
      </c>
      <c r="F12" s="12">
        <v>72</v>
      </c>
      <c r="G12" s="12">
        <v>87</v>
      </c>
      <c r="H12" s="12">
        <v>87</v>
      </c>
      <c r="I12" s="12">
        <v>60</v>
      </c>
      <c r="J12" s="13">
        <f t="shared" si="0"/>
        <v>573</v>
      </c>
      <c r="K12" s="14" t="str">
        <f t="shared" si="1"/>
        <v>第22名</v>
      </c>
    </row>
    <row r="13" spans="1:11" ht="15.95" customHeight="1" x14ac:dyDescent="0.15">
      <c r="A13" s="9" t="s">
        <v>99</v>
      </c>
      <c r="B13" s="10" t="s">
        <v>100</v>
      </c>
      <c r="C13" s="11">
        <v>94</v>
      </c>
      <c r="D13" s="11">
        <v>103</v>
      </c>
      <c r="E13" s="11">
        <v>105</v>
      </c>
      <c r="F13" s="12">
        <v>87</v>
      </c>
      <c r="G13" s="12">
        <v>99</v>
      </c>
      <c r="H13" s="12">
        <v>83</v>
      </c>
      <c r="I13" s="12">
        <v>88</v>
      </c>
      <c r="J13" s="13">
        <f t="shared" si="0"/>
        <v>659</v>
      </c>
      <c r="K13" s="14" t="str">
        <f t="shared" si="1"/>
        <v>第9名</v>
      </c>
    </row>
    <row r="14" spans="1:11" ht="15.95" customHeight="1" x14ac:dyDescent="0.15">
      <c r="A14" s="9" t="s">
        <v>101</v>
      </c>
      <c r="B14" s="10" t="s">
        <v>102</v>
      </c>
      <c r="C14" s="11">
        <v>116</v>
      </c>
      <c r="D14" s="11">
        <v>113</v>
      </c>
      <c r="E14" s="11">
        <v>60</v>
      </c>
      <c r="F14" s="12">
        <v>79</v>
      </c>
      <c r="G14" s="12">
        <v>83</v>
      </c>
      <c r="H14" s="12">
        <v>90</v>
      </c>
      <c r="I14" s="12">
        <v>98</v>
      </c>
      <c r="J14" s="13">
        <f t="shared" si="0"/>
        <v>639</v>
      </c>
      <c r="K14" s="14" t="str">
        <f t="shared" si="1"/>
        <v>第11名</v>
      </c>
    </row>
    <row r="15" spans="1:11" ht="15.95" customHeight="1" x14ac:dyDescent="0.15">
      <c r="A15" s="9" t="s">
        <v>103</v>
      </c>
      <c r="B15" s="10" t="s">
        <v>104</v>
      </c>
      <c r="C15" s="11">
        <v>84</v>
      </c>
      <c r="D15" s="11">
        <v>74</v>
      </c>
      <c r="E15" s="11">
        <v>73</v>
      </c>
      <c r="F15" s="12">
        <v>68</v>
      </c>
      <c r="G15" s="12">
        <v>98</v>
      </c>
      <c r="H15" s="12">
        <v>83</v>
      </c>
      <c r="I15" s="12">
        <v>88</v>
      </c>
      <c r="J15" s="13">
        <f t="shared" si="0"/>
        <v>568</v>
      </c>
      <c r="K15" s="14" t="str">
        <f t="shared" si="1"/>
        <v>第23名</v>
      </c>
    </row>
    <row r="16" spans="1:11" ht="15.95" customHeight="1" x14ac:dyDescent="0.15">
      <c r="A16" s="9" t="s">
        <v>105</v>
      </c>
      <c r="B16" s="10" t="s">
        <v>106</v>
      </c>
      <c r="C16" s="11">
        <v>75</v>
      </c>
      <c r="D16" s="11">
        <v>61</v>
      </c>
      <c r="E16" s="11">
        <v>106</v>
      </c>
      <c r="F16" s="12">
        <v>70</v>
      </c>
      <c r="G16" s="12">
        <v>74</v>
      </c>
      <c r="H16" s="12">
        <v>85</v>
      </c>
      <c r="I16" s="12">
        <v>79</v>
      </c>
      <c r="J16" s="13">
        <f t="shared" si="0"/>
        <v>550</v>
      </c>
      <c r="K16" s="14" t="str">
        <f t="shared" si="1"/>
        <v>第25名</v>
      </c>
    </row>
    <row r="17" spans="1:11" ht="15.95" customHeight="1" x14ac:dyDescent="0.15">
      <c r="A17" s="9" t="s">
        <v>107</v>
      </c>
      <c r="B17" s="10" t="s">
        <v>108</v>
      </c>
      <c r="C17" s="11">
        <v>91</v>
      </c>
      <c r="D17" s="11">
        <v>101</v>
      </c>
      <c r="E17" s="11">
        <v>111</v>
      </c>
      <c r="F17" s="12">
        <v>82</v>
      </c>
      <c r="G17" s="12">
        <v>89</v>
      </c>
      <c r="H17" s="12">
        <v>73</v>
      </c>
      <c r="I17" s="12">
        <v>85</v>
      </c>
      <c r="J17" s="13">
        <f t="shared" si="0"/>
        <v>632</v>
      </c>
      <c r="K17" s="14" t="str">
        <f t="shared" si="1"/>
        <v>第15名</v>
      </c>
    </row>
    <row r="18" spans="1:11" ht="15.95" customHeight="1" x14ac:dyDescent="0.15">
      <c r="A18" s="9" t="s">
        <v>109</v>
      </c>
      <c r="B18" s="10" t="s">
        <v>110</v>
      </c>
      <c r="C18" s="11">
        <v>113</v>
      </c>
      <c r="D18" s="11">
        <v>118</v>
      </c>
      <c r="E18" s="11">
        <v>107</v>
      </c>
      <c r="F18" s="12">
        <v>96</v>
      </c>
      <c r="G18" s="12">
        <v>88</v>
      </c>
      <c r="H18" s="12">
        <v>91</v>
      </c>
      <c r="I18" s="12">
        <v>94</v>
      </c>
      <c r="J18" s="13">
        <f t="shared" si="0"/>
        <v>707</v>
      </c>
      <c r="K18" s="14" t="str">
        <f t="shared" si="1"/>
        <v>第2名</v>
      </c>
    </row>
    <row r="19" spans="1:11" ht="15.95" customHeight="1" x14ac:dyDescent="0.15">
      <c r="A19" s="9" t="s">
        <v>111</v>
      </c>
      <c r="B19" s="10" t="s">
        <v>112</v>
      </c>
      <c r="C19" s="11">
        <v>86</v>
      </c>
      <c r="D19" s="11">
        <v>97</v>
      </c>
      <c r="E19" s="11">
        <v>89</v>
      </c>
      <c r="F19" s="12">
        <v>72</v>
      </c>
      <c r="G19" s="12">
        <v>88</v>
      </c>
      <c r="H19" s="12">
        <v>54</v>
      </c>
      <c r="I19" s="12">
        <v>93</v>
      </c>
      <c r="J19" s="13">
        <f t="shared" si="0"/>
        <v>579</v>
      </c>
      <c r="K19" s="14" t="str">
        <f t="shared" si="1"/>
        <v>第20名</v>
      </c>
    </row>
    <row r="20" spans="1:11" ht="15.95" customHeight="1" x14ac:dyDescent="0.15">
      <c r="A20" s="9" t="s">
        <v>113</v>
      </c>
      <c r="B20" s="10" t="s">
        <v>114</v>
      </c>
      <c r="C20" s="11">
        <v>90</v>
      </c>
      <c r="D20" s="11">
        <v>92</v>
      </c>
      <c r="E20" s="11">
        <v>79</v>
      </c>
      <c r="F20" s="12">
        <v>89</v>
      </c>
      <c r="G20" s="12">
        <v>91</v>
      </c>
      <c r="H20" s="12">
        <v>100</v>
      </c>
      <c r="I20" s="12">
        <v>98</v>
      </c>
      <c r="J20" s="13">
        <f t="shared" si="0"/>
        <v>639</v>
      </c>
      <c r="K20" s="14" t="str">
        <f t="shared" si="1"/>
        <v>第11名</v>
      </c>
    </row>
    <row r="21" spans="1:11" ht="15.95" customHeight="1" x14ac:dyDescent="0.15">
      <c r="A21" s="9" t="s">
        <v>115</v>
      </c>
      <c r="B21" s="10" t="s">
        <v>116</v>
      </c>
      <c r="C21" s="11">
        <v>94</v>
      </c>
      <c r="D21" s="11">
        <v>55</v>
      </c>
      <c r="E21" s="11">
        <v>72</v>
      </c>
      <c r="F21" s="12">
        <v>80</v>
      </c>
      <c r="G21" s="12">
        <v>70</v>
      </c>
      <c r="H21" s="12">
        <v>84</v>
      </c>
      <c r="I21" s="12">
        <v>82</v>
      </c>
      <c r="J21" s="13">
        <f t="shared" si="0"/>
        <v>537</v>
      </c>
      <c r="K21" s="14" t="str">
        <f t="shared" si="1"/>
        <v>第27名</v>
      </c>
    </row>
    <row r="22" spans="1:11" ht="15.95" customHeight="1" x14ac:dyDescent="0.15">
      <c r="A22" s="9" t="s">
        <v>117</v>
      </c>
      <c r="B22" s="10" t="s">
        <v>118</v>
      </c>
      <c r="C22" s="11">
        <v>109</v>
      </c>
      <c r="D22" s="11">
        <v>93</v>
      </c>
      <c r="E22" s="11">
        <v>67</v>
      </c>
      <c r="F22" s="12">
        <v>82</v>
      </c>
      <c r="G22" s="12">
        <v>80</v>
      </c>
      <c r="H22" s="12">
        <v>89</v>
      </c>
      <c r="I22" s="12">
        <v>85</v>
      </c>
      <c r="J22" s="13">
        <f t="shared" si="0"/>
        <v>605</v>
      </c>
      <c r="K22" s="14" t="str">
        <f t="shared" si="1"/>
        <v>第19名</v>
      </c>
    </row>
    <row r="23" spans="1:11" ht="15.95" customHeight="1" x14ac:dyDescent="0.15">
      <c r="A23" s="9" t="s">
        <v>119</v>
      </c>
      <c r="B23" s="10" t="s">
        <v>120</v>
      </c>
      <c r="C23" s="11">
        <v>100</v>
      </c>
      <c r="D23" s="11">
        <v>99</v>
      </c>
      <c r="E23" s="11">
        <v>106</v>
      </c>
      <c r="F23" s="12">
        <v>89</v>
      </c>
      <c r="G23" s="12">
        <v>83</v>
      </c>
      <c r="H23" s="12">
        <v>97</v>
      </c>
      <c r="I23" s="12">
        <v>88</v>
      </c>
      <c r="J23" s="13">
        <f t="shared" si="0"/>
        <v>662</v>
      </c>
      <c r="K23" s="14" t="str">
        <f t="shared" si="1"/>
        <v>第7名</v>
      </c>
    </row>
    <row r="24" spans="1:11" ht="15.95" customHeight="1" x14ac:dyDescent="0.15">
      <c r="A24" s="9" t="s">
        <v>121</v>
      </c>
      <c r="B24" s="10" t="s">
        <v>122</v>
      </c>
      <c r="C24" s="11">
        <v>72</v>
      </c>
      <c r="D24" s="11">
        <v>99</v>
      </c>
      <c r="E24" s="11">
        <v>73</v>
      </c>
      <c r="F24" s="12">
        <v>57</v>
      </c>
      <c r="G24" s="12">
        <v>78</v>
      </c>
      <c r="H24" s="12">
        <v>78</v>
      </c>
      <c r="I24" s="12">
        <v>77</v>
      </c>
      <c r="J24" s="13">
        <f t="shared" si="0"/>
        <v>534</v>
      </c>
      <c r="K24" s="14" t="str">
        <f t="shared" si="1"/>
        <v>第29名</v>
      </c>
    </row>
    <row r="25" spans="1:11" ht="15.95" customHeight="1" x14ac:dyDescent="0.15">
      <c r="A25" s="9" t="s">
        <v>123</v>
      </c>
      <c r="B25" s="10" t="s">
        <v>124</v>
      </c>
      <c r="C25" s="11">
        <v>102</v>
      </c>
      <c r="D25" s="11">
        <v>110</v>
      </c>
      <c r="E25" s="11">
        <v>109.5</v>
      </c>
      <c r="F25" s="12">
        <v>85</v>
      </c>
      <c r="G25" s="12">
        <v>91</v>
      </c>
      <c r="H25" s="12">
        <v>91</v>
      </c>
      <c r="I25" s="12">
        <v>92</v>
      </c>
      <c r="J25" s="13">
        <f t="shared" si="0"/>
        <v>680.5</v>
      </c>
      <c r="K25" s="14" t="str">
        <f t="shared" si="1"/>
        <v>第4名</v>
      </c>
    </row>
    <row r="26" spans="1:11" ht="15.95" customHeight="1" x14ac:dyDescent="0.15">
      <c r="A26" s="9" t="s">
        <v>125</v>
      </c>
      <c r="B26" s="10" t="s">
        <v>126</v>
      </c>
      <c r="C26" s="11">
        <v>112</v>
      </c>
      <c r="D26" s="11">
        <v>97</v>
      </c>
      <c r="E26" s="11">
        <v>64</v>
      </c>
      <c r="F26" s="12">
        <v>69</v>
      </c>
      <c r="G26" s="12">
        <v>100</v>
      </c>
      <c r="H26" s="12">
        <v>98</v>
      </c>
      <c r="I26" s="12">
        <v>69</v>
      </c>
      <c r="J26" s="13">
        <f t="shared" si="0"/>
        <v>609</v>
      </c>
      <c r="K26" s="14" t="str">
        <f t="shared" si="1"/>
        <v>第18名</v>
      </c>
    </row>
    <row r="27" spans="1:11" ht="15.95" customHeight="1" x14ac:dyDescent="0.15">
      <c r="A27" s="9" t="s">
        <v>127</v>
      </c>
      <c r="B27" s="10" t="s">
        <v>128</v>
      </c>
      <c r="C27" s="11">
        <v>97</v>
      </c>
      <c r="D27" s="11">
        <v>117</v>
      </c>
      <c r="E27" s="11">
        <v>98</v>
      </c>
      <c r="F27" s="12">
        <v>92</v>
      </c>
      <c r="G27" s="12">
        <v>89</v>
      </c>
      <c r="H27" s="12">
        <v>95</v>
      </c>
      <c r="I27" s="12">
        <v>82</v>
      </c>
      <c r="J27" s="13">
        <f t="shared" si="0"/>
        <v>670</v>
      </c>
      <c r="K27" s="14" t="str">
        <f t="shared" si="1"/>
        <v>第6名</v>
      </c>
    </row>
    <row r="28" spans="1:11" ht="15.95" customHeight="1" x14ac:dyDescent="0.15">
      <c r="A28" s="9" t="s">
        <v>129</v>
      </c>
      <c r="B28" s="10" t="s">
        <v>130</v>
      </c>
      <c r="C28" s="11">
        <v>103</v>
      </c>
      <c r="D28" s="11">
        <v>102</v>
      </c>
      <c r="E28" s="11">
        <v>110</v>
      </c>
      <c r="F28" s="12">
        <v>87.5</v>
      </c>
      <c r="G28" s="12">
        <v>97</v>
      </c>
      <c r="H28" s="12">
        <v>92</v>
      </c>
      <c r="I28" s="12">
        <v>89</v>
      </c>
      <c r="J28" s="13">
        <f t="shared" si="0"/>
        <v>680.5</v>
      </c>
      <c r="K28" s="14" t="str">
        <f t="shared" si="1"/>
        <v>第4名</v>
      </c>
    </row>
    <row r="29" spans="1:11" ht="15.95" customHeight="1" x14ac:dyDescent="0.15">
      <c r="A29" s="9" t="s">
        <v>131</v>
      </c>
      <c r="B29" s="10" t="s">
        <v>132</v>
      </c>
      <c r="C29" s="11">
        <v>62</v>
      </c>
      <c r="D29" s="11">
        <v>112</v>
      </c>
      <c r="E29" s="11">
        <v>96</v>
      </c>
      <c r="F29" s="12">
        <v>64</v>
      </c>
      <c r="G29" s="12">
        <v>77</v>
      </c>
      <c r="H29" s="12">
        <v>66</v>
      </c>
      <c r="I29" s="12">
        <v>63</v>
      </c>
      <c r="J29" s="13">
        <f t="shared" si="0"/>
        <v>540</v>
      </c>
      <c r="K29" s="14" t="str">
        <f t="shared" si="1"/>
        <v>第26名</v>
      </c>
    </row>
    <row r="30" spans="1:11" ht="15.95" customHeight="1" x14ac:dyDescent="0.15">
      <c r="A30" s="9" t="s">
        <v>133</v>
      </c>
      <c r="B30" s="10" t="s">
        <v>134</v>
      </c>
      <c r="C30" s="11">
        <v>61</v>
      </c>
      <c r="D30" s="11">
        <v>108</v>
      </c>
      <c r="E30" s="11">
        <v>97</v>
      </c>
      <c r="F30" s="12">
        <v>75</v>
      </c>
      <c r="G30" s="12">
        <v>88</v>
      </c>
      <c r="H30" s="12">
        <v>63</v>
      </c>
      <c r="I30" s="12">
        <v>67</v>
      </c>
      <c r="J30" s="13">
        <f t="shared" si="0"/>
        <v>559</v>
      </c>
      <c r="K30" s="14" t="str">
        <f t="shared" si="1"/>
        <v>第24名</v>
      </c>
    </row>
    <row r="31" spans="1:11" ht="15.95" customHeight="1" x14ac:dyDescent="0.15">
      <c r="A31" s="9" t="s">
        <v>135</v>
      </c>
      <c r="B31" s="10" t="s">
        <v>136</v>
      </c>
      <c r="C31" s="11">
        <v>84</v>
      </c>
      <c r="D31" s="11">
        <v>93</v>
      </c>
      <c r="E31" s="11">
        <v>92</v>
      </c>
      <c r="F31" s="12">
        <v>68</v>
      </c>
      <c r="G31" s="12">
        <v>85</v>
      </c>
      <c r="H31" s="12">
        <v>82</v>
      </c>
      <c r="I31" s="12">
        <v>75</v>
      </c>
      <c r="J31" s="13">
        <f t="shared" si="0"/>
        <v>579</v>
      </c>
      <c r="K31" s="14" t="str">
        <f t="shared" si="1"/>
        <v>第20名</v>
      </c>
    </row>
    <row r="32" spans="1:11" s="1" customFormat="1" ht="15.95" customHeight="1" x14ac:dyDescent="0.15">
      <c r="A32" s="15"/>
      <c r="B32" s="16" t="s">
        <v>258</v>
      </c>
      <c r="C32" s="17">
        <f>AVERAGE(C2:C31)</f>
        <v>90.766666666666666</v>
      </c>
      <c r="D32" s="17">
        <f t="shared" ref="D32:J32" si="2">AVERAGE(D2:D31)</f>
        <v>98.733333333333334</v>
      </c>
      <c r="E32" s="17">
        <f t="shared" si="2"/>
        <v>92.683333333333337</v>
      </c>
      <c r="F32" s="17">
        <f t="shared" si="2"/>
        <v>80.05</v>
      </c>
      <c r="G32" s="17">
        <f t="shared" si="2"/>
        <v>86</v>
      </c>
      <c r="H32" s="17">
        <f t="shared" si="2"/>
        <v>85.266666666666666</v>
      </c>
      <c r="I32" s="17">
        <f t="shared" si="2"/>
        <v>83.566666666666663</v>
      </c>
      <c r="J32" s="17">
        <f t="shared" si="2"/>
        <v>617.06666666666672</v>
      </c>
      <c r="K32" s="18"/>
    </row>
  </sheetData>
  <phoneticPr fontId="2" type="noConversion"/>
  <conditionalFormatting sqref="A1:I31">
    <cfRule type="expression" dxfId="8" priority="3">
      <formula>MOD(ROW(),2)=0</formula>
    </cfRule>
  </conditionalFormatting>
  <conditionalFormatting sqref="J1:K31">
    <cfRule type="expression" dxfId="7" priority="2">
      <formula>MOD(ROW(),2)=0</formula>
    </cfRule>
  </conditionalFormatting>
  <conditionalFormatting sqref="A32:K32">
    <cfRule type="expression" dxfId="6" priority="1">
      <formula>MOD(ROW(),2)=0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workbookViewId="0">
      <selection activeCell="A2" sqref="A2:K31"/>
    </sheetView>
  </sheetViews>
  <sheetFormatPr defaultRowHeight="13.5" x14ac:dyDescent="0.15"/>
  <cols>
    <col min="1" max="1" width="9.875" style="2" customWidth="1"/>
    <col min="2" max="2" width="11" style="2" bestFit="1" customWidth="1"/>
    <col min="3" max="9" width="9.125" bestFit="1" customWidth="1"/>
    <col min="10" max="10" width="9.625" bestFit="1" customWidth="1"/>
    <col min="11" max="11" width="10.125" style="2" customWidth="1"/>
  </cols>
  <sheetData>
    <row r="1" spans="1:11" s="5" customFormat="1" ht="15.95" customHeight="1" x14ac:dyDescent="0.15">
      <c r="A1" s="6" t="s">
        <v>262</v>
      </c>
      <c r="B1" s="7" t="s">
        <v>55</v>
      </c>
      <c r="C1" s="7" t="s">
        <v>56</v>
      </c>
      <c r="D1" s="7" t="s">
        <v>57</v>
      </c>
      <c r="E1" s="7" t="s">
        <v>58</v>
      </c>
      <c r="F1" s="7" t="s">
        <v>59</v>
      </c>
      <c r="G1" s="7" t="s">
        <v>60</v>
      </c>
      <c r="H1" s="7" t="s">
        <v>61</v>
      </c>
      <c r="I1" s="7" t="s">
        <v>62</v>
      </c>
      <c r="J1" s="7" t="s">
        <v>257</v>
      </c>
      <c r="K1" s="8" t="s">
        <v>260</v>
      </c>
    </row>
    <row r="2" spans="1:11" ht="15.95" customHeight="1" x14ac:dyDescent="0.15">
      <c r="A2" s="9" t="s">
        <v>137</v>
      </c>
      <c r="B2" s="10" t="s">
        <v>138</v>
      </c>
      <c r="C2" s="11">
        <v>99</v>
      </c>
      <c r="D2" s="11">
        <v>98</v>
      </c>
      <c r="E2" s="11">
        <v>101</v>
      </c>
      <c r="F2" s="12">
        <v>95</v>
      </c>
      <c r="G2" s="12">
        <v>91</v>
      </c>
      <c r="H2" s="12">
        <v>95</v>
      </c>
      <c r="I2" s="12">
        <v>80</v>
      </c>
      <c r="J2" s="13">
        <f>SUM(C2:I2)</f>
        <v>659</v>
      </c>
      <c r="K2" s="14" t="str">
        <f>"第"&amp;_xlfn.RANK.EQ(J2,$J$2:$J$31)&amp;"名"</f>
        <v>第4名</v>
      </c>
    </row>
    <row r="3" spans="1:11" ht="15.95" customHeight="1" x14ac:dyDescent="0.15">
      <c r="A3" s="9" t="s">
        <v>139</v>
      </c>
      <c r="B3" s="10" t="s">
        <v>140</v>
      </c>
      <c r="C3" s="11">
        <v>88</v>
      </c>
      <c r="D3" s="11">
        <v>95</v>
      </c>
      <c r="E3" s="11">
        <v>94</v>
      </c>
      <c r="F3" s="12">
        <v>82</v>
      </c>
      <c r="G3" s="12">
        <v>90</v>
      </c>
      <c r="H3" s="12">
        <v>93</v>
      </c>
      <c r="I3" s="12">
        <v>84</v>
      </c>
      <c r="J3" s="13">
        <f t="shared" ref="J3:J31" si="0">SUM(C3:I3)</f>
        <v>626</v>
      </c>
      <c r="K3" s="14" t="str">
        <f t="shared" ref="K3:K31" si="1">"第"&amp;_xlfn.RANK.EQ(J3,$J$2:$J$31)&amp;"名"</f>
        <v>第12名</v>
      </c>
    </row>
    <row r="4" spans="1:11" ht="15.95" customHeight="1" x14ac:dyDescent="0.15">
      <c r="A4" s="9" t="s">
        <v>141</v>
      </c>
      <c r="B4" s="10" t="s">
        <v>142</v>
      </c>
      <c r="C4" s="11">
        <v>84</v>
      </c>
      <c r="D4" s="11">
        <v>100</v>
      </c>
      <c r="E4" s="11">
        <v>97</v>
      </c>
      <c r="F4" s="12">
        <v>87</v>
      </c>
      <c r="G4" s="12">
        <v>78</v>
      </c>
      <c r="H4" s="12">
        <v>89</v>
      </c>
      <c r="I4" s="12">
        <v>93</v>
      </c>
      <c r="J4" s="13">
        <f t="shared" si="0"/>
        <v>628</v>
      </c>
      <c r="K4" s="14" t="str">
        <f t="shared" si="1"/>
        <v>第11名</v>
      </c>
    </row>
    <row r="5" spans="1:11" ht="15.95" customHeight="1" x14ac:dyDescent="0.15">
      <c r="A5" s="9" t="s">
        <v>143</v>
      </c>
      <c r="B5" s="10" t="s">
        <v>144</v>
      </c>
      <c r="C5" s="11">
        <v>109</v>
      </c>
      <c r="D5" s="11">
        <v>112</v>
      </c>
      <c r="E5" s="11">
        <v>112</v>
      </c>
      <c r="F5" s="12">
        <v>98</v>
      </c>
      <c r="G5" s="12">
        <v>95</v>
      </c>
      <c r="H5" s="12">
        <v>92</v>
      </c>
      <c r="I5" s="12">
        <v>96</v>
      </c>
      <c r="J5" s="13">
        <f t="shared" si="0"/>
        <v>714</v>
      </c>
      <c r="K5" s="14" t="str">
        <f t="shared" si="1"/>
        <v>第2名</v>
      </c>
    </row>
    <row r="6" spans="1:11" ht="15.95" customHeight="1" x14ac:dyDescent="0.15">
      <c r="A6" s="9" t="s">
        <v>145</v>
      </c>
      <c r="B6" s="10" t="s">
        <v>146</v>
      </c>
      <c r="C6" s="11">
        <v>91.5</v>
      </c>
      <c r="D6" s="11">
        <v>89</v>
      </c>
      <c r="E6" s="11">
        <v>94</v>
      </c>
      <c r="F6" s="12">
        <v>92</v>
      </c>
      <c r="G6" s="12">
        <v>91</v>
      </c>
      <c r="H6" s="12">
        <v>86</v>
      </c>
      <c r="I6" s="12">
        <v>86</v>
      </c>
      <c r="J6" s="13">
        <f t="shared" si="0"/>
        <v>629.5</v>
      </c>
      <c r="K6" s="14" t="str">
        <f t="shared" si="1"/>
        <v>第10名</v>
      </c>
    </row>
    <row r="7" spans="1:11" ht="15.95" customHeight="1" x14ac:dyDescent="0.15">
      <c r="A7" s="9" t="s">
        <v>147</v>
      </c>
      <c r="B7" s="10" t="s">
        <v>148</v>
      </c>
      <c r="C7" s="11">
        <v>101</v>
      </c>
      <c r="D7" s="11">
        <v>94</v>
      </c>
      <c r="E7" s="11">
        <v>99</v>
      </c>
      <c r="F7" s="12">
        <v>90</v>
      </c>
      <c r="G7" s="12">
        <v>87</v>
      </c>
      <c r="H7" s="12">
        <v>95</v>
      </c>
      <c r="I7" s="12">
        <v>93</v>
      </c>
      <c r="J7" s="13">
        <f t="shared" si="0"/>
        <v>659</v>
      </c>
      <c r="K7" s="14" t="str">
        <f t="shared" si="1"/>
        <v>第4名</v>
      </c>
    </row>
    <row r="8" spans="1:11" ht="15.95" customHeight="1" x14ac:dyDescent="0.15">
      <c r="A8" s="9" t="s">
        <v>149</v>
      </c>
      <c r="B8" s="10" t="s">
        <v>150</v>
      </c>
      <c r="C8" s="11">
        <v>94</v>
      </c>
      <c r="D8" s="11">
        <v>118</v>
      </c>
      <c r="E8" s="11">
        <v>93</v>
      </c>
      <c r="F8" s="12">
        <v>95</v>
      </c>
      <c r="G8" s="12">
        <v>85</v>
      </c>
      <c r="H8" s="12">
        <v>76</v>
      </c>
      <c r="I8" s="12">
        <v>80</v>
      </c>
      <c r="J8" s="13">
        <f t="shared" si="0"/>
        <v>641</v>
      </c>
      <c r="K8" s="14" t="str">
        <f t="shared" si="1"/>
        <v>第6名</v>
      </c>
    </row>
    <row r="9" spans="1:11" ht="15.95" customHeight="1" x14ac:dyDescent="0.15">
      <c r="A9" s="9" t="s">
        <v>151</v>
      </c>
      <c r="B9" s="10" t="s">
        <v>152</v>
      </c>
      <c r="C9" s="11">
        <v>81</v>
      </c>
      <c r="D9" s="11">
        <v>91</v>
      </c>
      <c r="E9" s="11">
        <v>88</v>
      </c>
      <c r="F9" s="12">
        <v>84</v>
      </c>
      <c r="G9" s="12">
        <v>68</v>
      </c>
      <c r="H9" s="12">
        <v>66</v>
      </c>
      <c r="I9" s="12">
        <v>71</v>
      </c>
      <c r="J9" s="13">
        <f t="shared" si="0"/>
        <v>549</v>
      </c>
      <c r="K9" s="14" t="str">
        <f t="shared" si="1"/>
        <v>第28名</v>
      </c>
    </row>
    <row r="10" spans="1:11" ht="15.95" customHeight="1" x14ac:dyDescent="0.15">
      <c r="A10" s="9" t="s">
        <v>153</v>
      </c>
      <c r="B10" s="10" t="s">
        <v>154</v>
      </c>
      <c r="C10" s="11">
        <v>89</v>
      </c>
      <c r="D10" s="11">
        <v>81</v>
      </c>
      <c r="E10" s="11">
        <v>108</v>
      </c>
      <c r="F10" s="12">
        <v>68</v>
      </c>
      <c r="G10" s="12">
        <v>66</v>
      </c>
      <c r="H10" s="12">
        <v>77</v>
      </c>
      <c r="I10" s="12">
        <v>73</v>
      </c>
      <c r="J10" s="13">
        <f t="shared" si="0"/>
        <v>562</v>
      </c>
      <c r="K10" s="14" t="str">
        <f t="shared" si="1"/>
        <v>第26名</v>
      </c>
    </row>
    <row r="11" spans="1:11" ht="15.95" customHeight="1" x14ac:dyDescent="0.15">
      <c r="A11" s="9" t="s">
        <v>155</v>
      </c>
      <c r="B11" s="10" t="s">
        <v>156</v>
      </c>
      <c r="C11" s="11">
        <v>95</v>
      </c>
      <c r="D11" s="11">
        <v>97</v>
      </c>
      <c r="E11" s="11">
        <v>58</v>
      </c>
      <c r="F11" s="12">
        <v>87</v>
      </c>
      <c r="G11" s="12">
        <v>76</v>
      </c>
      <c r="H11" s="12">
        <v>92</v>
      </c>
      <c r="I11" s="12">
        <v>88</v>
      </c>
      <c r="J11" s="13">
        <f t="shared" si="0"/>
        <v>593</v>
      </c>
      <c r="K11" s="14" t="str">
        <f t="shared" si="1"/>
        <v>第17名</v>
      </c>
    </row>
    <row r="12" spans="1:11" ht="15.95" customHeight="1" x14ac:dyDescent="0.15">
      <c r="A12" s="9" t="s">
        <v>157</v>
      </c>
      <c r="B12" s="10" t="s">
        <v>158</v>
      </c>
      <c r="C12" s="11">
        <v>92.5</v>
      </c>
      <c r="D12" s="11">
        <v>104</v>
      </c>
      <c r="E12" s="11">
        <v>112</v>
      </c>
      <c r="F12" s="12">
        <v>90</v>
      </c>
      <c r="G12" s="12">
        <v>85</v>
      </c>
      <c r="H12" s="12">
        <v>85</v>
      </c>
      <c r="I12" s="12">
        <v>66</v>
      </c>
      <c r="J12" s="13">
        <f t="shared" si="0"/>
        <v>634.5</v>
      </c>
      <c r="K12" s="14" t="str">
        <f t="shared" si="1"/>
        <v>第8名</v>
      </c>
    </row>
    <row r="13" spans="1:11" ht="15.95" customHeight="1" x14ac:dyDescent="0.15">
      <c r="A13" s="9" t="s">
        <v>159</v>
      </c>
      <c r="B13" s="10" t="s">
        <v>160</v>
      </c>
      <c r="C13" s="11">
        <v>68</v>
      </c>
      <c r="D13" s="11">
        <v>108</v>
      </c>
      <c r="E13" s="11">
        <v>64</v>
      </c>
      <c r="F13" s="12">
        <v>71</v>
      </c>
      <c r="G13" s="12">
        <v>97</v>
      </c>
      <c r="H13" s="12">
        <v>93</v>
      </c>
      <c r="I13" s="12">
        <v>99</v>
      </c>
      <c r="J13" s="13">
        <f t="shared" si="0"/>
        <v>600</v>
      </c>
      <c r="K13" s="14" t="str">
        <f t="shared" si="1"/>
        <v>第15名</v>
      </c>
    </row>
    <row r="14" spans="1:11" ht="15.95" customHeight="1" x14ac:dyDescent="0.15">
      <c r="A14" s="9" t="s">
        <v>161</v>
      </c>
      <c r="B14" s="10" t="s">
        <v>162</v>
      </c>
      <c r="C14" s="11">
        <v>112</v>
      </c>
      <c r="D14" s="11">
        <v>70</v>
      </c>
      <c r="E14" s="11">
        <v>79</v>
      </c>
      <c r="F14" s="12">
        <v>64</v>
      </c>
      <c r="G14" s="12">
        <v>67</v>
      </c>
      <c r="H14" s="12">
        <v>75</v>
      </c>
      <c r="I14" s="12">
        <v>96</v>
      </c>
      <c r="J14" s="13">
        <f t="shared" si="0"/>
        <v>563</v>
      </c>
      <c r="K14" s="14" t="str">
        <f t="shared" si="1"/>
        <v>第25名</v>
      </c>
    </row>
    <row r="15" spans="1:11" ht="15.95" customHeight="1" x14ac:dyDescent="0.15">
      <c r="A15" s="9" t="s">
        <v>163</v>
      </c>
      <c r="B15" s="10" t="s">
        <v>164</v>
      </c>
      <c r="C15" s="11">
        <v>98</v>
      </c>
      <c r="D15" s="11">
        <v>97</v>
      </c>
      <c r="E15" s="11">
        <v>119</v>
      </c>
      <c r="F15" s="12">
        <v>98</v>
      </c>
      <c r="G15" s="12">
        <v>63</v>
      </c>
      <c r="H15" s="12">
        <v>99</v>
      </c>
      <c r="I15" s="12">
        <v>97</v>
      </c>
      <c r="J15" s="13">
        <f t="shared" si="0"/>
        <v>671</v>
      </c>
      <c r="K15" s="14" t="str">
        <f t="shared" si="1"/>
        <v>第3名</v>
      </c>
    </row>
    <row r="16" spans="1:11" ht="15.95" customHeight="1" x14ac:dyDescent="0.15">
      <c r="A16" s="9" t="s">
        <v>165</v>
      </c>
      <c r="B16" s="10" t="s">
        <v>166</v>
      </c>
      <c r="C16" s="11">
        <v>94.5</v>
      </c>
      <c r="D16" s="11">
        <v>85.5</v>
      </c>
      <c r="E16" s="11">
        <v>90.5</v>
      </c>
      <c r="F16" s="12">
        <v>75</v>
      </c>
      <c r="G16" s="12">
        <v>87</v>
      </c>
      <c r="H16" s="12">
        <v>74</v>
      </c>
      <c r="I16" s="12">
        <v>61</v>
      </c>
      <c r="J16" s="13">
        <f t="shared" si="0"/>
        <v>567.5</v>
      </c>
      <c r="K16" s="14" t="str">
        <f t="shared" si="1"/>
        <v>第24名</v>
      </c>
    </row>
    <row r="17" spans="1:11" ht="15.95" customHeight="1" x14ac:dyDescent="0.15">
      <c r="A17" s="9" t="s">
        <v>167</v>
      </c>
      <c r="B17" s="10" t="s">
        <v>168</v>
      </c>
      <c r="C17" s="11">
        <v>112</v>
      </c>
      <c r="D17" s="11">
        <v>120</v>
      </c>
      <c r="E17" s="11">
        <v>104</v>
      </c>
      <c r="F17" s="12">
        <v>95</v>
      </c>
      <c r="G17" s="12">
        <v>97</v>
      </c>
      <c r="H17" s="12">
        <v>96</v>
      </c>
      <c r="I17" s="12">
        <v>95</v>
      </c>
      <c r="J17" s="13">
        <f t="shared" si="0"/>
        <v>719</v>
      </c>
      <c r="K17" s="14" t="str">
        <f t="shared" si="1"/>
        <v>第1名</v>
      </c>
    </row>
    <row r="18" spans="1:11" ht="15.95" customHeight="1" x14ac:dyDescent="0.15">
      <c r="A18" s="9" t="s">
        <v>169</v>
      </c>
      <c r="B18" s="10" t="s">
        <v>170</v>
      </c>
      <c r="C18" s="11">
        <v>85</v>
      </c>
      <c r="D18" s="11">
        <v>116</v>
      </c>
      <c r="E18" s="11">
        <v>69</v>
      </c>
      <c r="F18" s="12">
        <v>74</v>
      </c>
      <c r="G18" s="12">
        <v>72</v>
      </c>
      <c r="H18" s="12">
        <v>82</v>
      </c>
      <c r="I18" s="12">
        <v>98</v>
      </c>
      <c r="J18" s="13">
        <f t="shared" si="0"/>
        <v>596</v>
      </c>
      <c r="K18" s="14" t="str">
        <f t="shared" si="1"/>
        <v>第16名</v>
      </c>
    </row>
    <row r="19" spans="1:11" ht="15.95" customHeight="1" x14ac:dyDescent="0.15">
      <c r="A19" s="9" t="s">
        <v>171</v>
      </c>
      <c r="B19" s="10" t="s">
        <v>172</v>
      </c>
      <c r="C19" s="11">
        <v>86</v>
      </c>
      <c r="D19" s="11">
        <v>109</v>
      </c>
      <c r="E19" s="11">
        <v>81</v>
      </c>
      <c r="F19" s="12">
        <v>90</v>
      </c>
      <c r="G19" s="12">
        <v>65</v>
      </c>
      <c r="H19" s="12">
        <v>60</v>
      </c>
      <c r="I19" s="12">
        <v>87</v>
      </c>
      <c r="J19" s="13">
        <f t="shared" si="0"/>
        <v>578</v>
      </c>
      <c r="K19" s="14" t="str">
        <f t="shared" si="1"/>
        <v>第21名</v>
      </c>
    </row>
    <row r="20" spans="1:11" ht="15.95" customHeight="1" x14ac:dyDescent="0.15">
      <c r="A20" s="9" t="s">
        <v>173</v>
      </c>
      <c r="B20" s="10" t="s">
        <v>174</v>
      </c>
      <c r="C20" s="11">
        <v>90</v>
      </c>
      <c r="D20" s="11">
        <v>87</v>
      </c>
      <c r="E20" s="11">
        <v>97</v>
      </c>
      <c r="F20" s="12">
        <v>79</v>
      </c>
      <c r="G20" s="12">
        <v>74</v>
      </c>
      <c r="H20" s="12">
        <v>61</v>
      </c>
      <c r="I20" s="12">
        <v>87</v>
      </c>
      <c r="J20" s="13">
        <f t="shared" si="0"/>
        <v>575</v>
      </c>
      <c r="K20" s="14" t="str">
        <f t="shared" si="1"/>
        <v>第22名</v>
      </c>
    </row>
    <row r="21" spans="1:11" ht="15.95" customHeight="1" x14ac:dyDescent="0.15">
      <c r="A21" s="9" t="s">
        <v>175</v>
      </c>
      <c r="B21" s="10" t="s">
        <v>176</v>
      </c>
      <c r="C21" s="11">
        <v>58</v>
      </c>
      <c r="D21" s="11">
        <v>83</v>
      </c>
      <c r="E21" s="11">
        <v>95</v>
      </c>
      <c r="F21" s="12">
        <v>77</v>
      </c>
      <c r="G21" s="12">
        <v>86</v>
      </c>
      <c r="H21" s="12">
        <v>75</v>
      </c>
      <c r="I21" s="12">
        <v>76</v>
      </c>
      <c r="J21" s="13">
        <f t="shared" si="0"/>
        <v>550</v>
      </c>
      <c r="K21" s="14" t="str">
        <f t="shared" si="1"/>
        <v>第27名</v>
      </c>
    </row>
    <row r="22" spans="1:11" ht="15.95" customHeight="1" x14ac:dyDescent="0.15">
      <c r="A22" s="9" t="s">
        <v>177</v>
      </c>
      <c r="B22" s="10" t="s">
        <v>178</v>
      </c>
      <c r="C22" s="11">
        <v>61</v>
      </c>
      <c r="D22" s="11">
        <v>91</v>
      </c>
      <c r="E22" s="11">
        <v>98</v>
      </c>
      <c r="F22" s="12">
        <v>55</v>
      </c>
      <c r="G22" s="12">
        <v>75</v>
      </c>
      <c r="H22" s="12">
        <v>91</v>
      </c>
      <c r="I22" s="12">
        <v>60</v>
      </c>
      <c r="J22" s="13">
        <f t="shared" si="0"/>
        <v>531</v>
      </c>
      <c r="K22" s="14" t="str">
        <f t="shared" si="1"/>
        <v>第29名</v>
      </c>
    </row>
    <row r="23" spans="1:11" ht="15.95" customHeight="1" x14ac:dyDescent="0.15">
      <c r="A23" s="9" t="s">
        <v>179</v>
      </c>
      <c r="B23" s="10" t="s">
        <v>180</v>
      </c>
      <c r="C23" s="11">
        <v>101</v>
      </c>
      <c r="D23" s="11">
        <v>59</v>
      </c>
      <c r="E23" s="11">
        <v>92</v>
      </c>
      <c r="F23" s="12">
        <v>74</v>
      </c>
      <c r="G23" s="12">
        <v>82</v>
      </c>
      <c r="H23" s="12">
        <v>85</v>
      </c>
      <c r="I23" s="12">
        <v>94</v>
      </c>
      <c r="J23" s="13">
        <f t="shared" si="0"/>
        <v>587</v>
      </c>
      <c r="K23" s="14" t="str">
        <f t="shared" si="1"/>
        <v>第19名</v>
      </c>
    </row>
    <row r="24" spans="1:11" ht="15.95" customHeight="1" x14ac:dyDescent="0.15">
      <c r="A24" s="9" t="s">
        <v>181</v>
      </c>
      <c r="B24" s="10" t="s">
        <v>182</v>
      </c>
      <c r="C24" s="11">
        <v>83</v>
      </c>
      <c r="D24" s="11">
        <v>102</v>
      </c>
      <c r="E24" s="11">
        <v>104</v>
      </c>
      <c r="F24" s="12">
        <v>94</v>
      </c>
      <c r="G24" s="12">
        <v>86</v>
      </c>
      <c r="H24" s="12">
        <v>81</v>
      </c>
      <c r="I24" s="12">
        <v>89</v>
      </c>
      <c r="J24" s="13">
        <f t="shared" si="0"/>
        <v>639</v>
      </c>
      <c r="K24" s="14" t="str">
        <f t="shared" si="1"/>
        <v>第7名</v>
      </c>
    </row>
    <row r="25" spans="1:11" ht="15.95" customHeight="1" x14ac:dyDescent="0.15">
      <c r="A25" s="9" t="s">
        <v>183</v>
      </c>
      <c r="B25" s="10" t="s">
        <v>184</v>
      </c>
      <c r="C25" s="11">
        <v>88</v>
      </c>
      <c r="D25" s="11">
        <v>93</v>
      </c>
      <c r="E25" s="11">
        <v>104</v>
      </c>
      <c r="F25" s="12">
        <v>85</v>
      </c>
      <c r="G25" s="12">
        <v>75</v>
      </c>
      <c r="H25" s="12">
        <v>84</v>
      </c>
      <c r="I25" s="12">
        <v>82</v>
      </c>
      <c r="J25" s="13">
        <f t="shared" si="0"/>
        <v>611</v>
      </c>
      <c r="K25" s="14" t="str">
        <f t="shared" si="1"/>
        <v>第13名</v>
      </c>
    </row>
    <row r="26" spans="1:11" ht="15.95" customHeight="1" x14ac:dyDescent="0.15">
      <c r="A26" s="9" t="s">
        <v>185</v>
      </c>
      <c r="B26" s="10" t="s">
        <v>186</v>
      </c>
      <c r="C26" s="11">
        <v>59</v>
      </c>
      <c r="D26" s="11">
        <v>77</v>
      </c>
      <c r="E26" s="11">
        <v>67</v>
      </c>
      <c r="F26" s="12">
        <v>75</v>
      </c>
      <c r="G26" s="12">
        <v>81</v>
      </c>
      <c r="H26" s="12">
        <v>79</v>
      </c>
      <c r="I26" s="12">
        <v>85</v>
      </c>
      <c r="J26" s="13">
        <f t="shared" si="0"/>
        <v>523</v>
      </c>
      <c r="K26" s="14" t="str">
        <f t="shared" si="1"/>
        <v>第30名</v>
      </c>
    </row>
    <row r="27" spans="1:11" ht="15.95" customHeight="1" x14ac:dyDescent="0.15">
      <c r="A27" s="9" t="s">
        <v>187</v>
      </c>
      <c r="B27" s="10" t="s">
        <v>188</v>
      </c>
      <c r="C27" s="11">
        <v>100</v>
      </c>
      <c r="D27" s="11">
        <v>108</v>
      </c>
      <c r="E27" s="11">
        <v>111.5</v>
      </c>
      <c r="F27" s="12">
        <v>85</v>
      </c>
      <c r="G27" s="12">
        <v>78</v>
      </c>
      <c r="H27" s="12">
        <v>89</v>
      </c>
      <c r="I27" s="12">
        <v>63</v>
      </c>
      <c r="J27" s="13">
        <f t="shared" si="0"/>
        <v>634.5</v>
      </c>
      <c r="K27" s="14" t="str">
        <f t="shared" si="1"/>
        <v>第8名</v>
      </c>
    </row>
    <row r="28" spans="1:11" ht="15.95" customHeight="1" x14ac:dyDescent="0.15">
      <c r="A28" s="9" t="s">
        <v>189</v>
      </c>
      <c r="B28" s="10" t="s">
        <v>190</v>
      </c>
      <c r="C28" s="11">
        <v>89</v>
      </c>
      <c r="D28" s="11">
        <v>95</v>
      </c>
      <c r="E28" s="11">
        <v>67</v>
      </c>
      <c r="F28" s="12">
        <v>81</v>
      </c>
      <c r="G28" s="12">
        <v>92</v>
      </c>
      <c r="H28" s="12">
        <v>63</v>
      </c>
      <c r="I28" s="12">
        <v>88</v>
      </c>
      <c r="J28" s="13">
        <f t="shared" si="0"/>
        <v>575</v>
      </c>
      <c r="K28" s="14" t="str">
        <f t="shared" si="1"/>
        <v>第22名</v>
      </c>
    </row>
    <row r="29" spans="1:11" ht="15.95" customHeight="1" x14ac:dyDescent="0.15">
      <c r="A29" s="9" t="s">
        <v>191</v>
      </c>
      <c r="B29" s="10" t="s">
        <v>192</v>
      </c>
      <c r="C29" s="11">
        <v>93</v>
      </c>
      <c r="D29" s="11">
        <v>98</v>
      </c>
      <c r="E29" s="11">
        <v>102</v>
      </c>
      <c r="F29" s="12">
        <v>91</v>
      </c>
      <c r="G29" s="12">
        <v>56</v>
      </c>
      <c r="H29" s="12">
        <v>75</v>
      </c>
      <c r="I29" s="12">
        <v>90</v>
      </c>
      <c r="J29" s="13">
        <f t="shared" si="0"/>
        <v>605</v>
      </c>
      <c r="K29" s="14" t="str">
        <f t="shared" si="1"/>
        <v>第14名</v>
      </c>
    </row>
    <row r="30" spans="1:11" ht="15.95" customHeight="1" x14ac:dyDescent="0.15">
      <c r="A30" s="9" t="s">
        <v>193</v>
      </c>
      <c r="B30" s="10" t="s">
        <v>194</v>
      </c>
      <c r="C30" s="11">
        <v>99</v>
      </c>
      <c r="D30" s="11">
        <v>109</v>
      </c>
      <c r="E30" s="11">
        <v>88</v>
      </c>
      <c r="F30" s="12">
        <v>87</v>
      </c>
      <c r="G30" s="12">
        <v>62</v>
      </c>
      <c r="H30" s="12">
        <v>78</v>
      </c>
      <c r="I30" s="12">
        <v>66</v>
      </c>
      <c r="J30" s="13">
        <f t="shared" si="0"/>
        <v>589</v>
      </c>
      <c r="K30" s="14" t="str">
        <f t="shared" si="1"/>
        <v>第18名</v>
      </c>
    </row>
    <row r="31" spans="1:11" ht="15.95" customHeight="1" x14ac:dyDescent="0.15">
      <c r="A31" s="9" t="s">
        <v>195</v>
      </c>
      <c r="B31" s="10" t="s">
        <v>86</v>
      </c>
      <c r="C31" s="11">
        <v>87</v>
      </c>
      <c r="D31" s="11">
        <v>95</v>
      </c>
      <c r="E31" s="11">
        <v>92</v>
      </c>
      <c r="F31" s="12">
        <v>91</v>
      </c>
      <c r="G31" s="12">
        <v>74</v>
      </c>
      <c r="H31" s="12">
        <v>68</v>
      </c>
      <c r="I31" s="12">
        <v>75</v>
      </c>
      <c r="J31" s="13">
        <f t="shared" si="0"/>
        <v>582</v>
      </c>
      <c r="K31" s="14" t="str">
        <f t="shared" si="1"/>
        <v>第20名</v>
      </c>
    </row>
    <row r="32" spans="1:11" s="1" customFormat="1" ht="15.95" customHeight="1" x14ac:dyDescent="0.15">
      <c r="A32" s="15"/>
      <c r="B32" s="16" t="s">
        <v>258</v>
      </c>
      <c r="C32" s="17">
        <f>AVERAGE(C2:C31)</f>
        <v>89.583333333333329</v>
      </c>
      <c r="D32" s="17">
        <f t="shared" ref="D32:J32" si="2">AVERAGE(D2:D31)</f>
        <v>96.05</v>
      </c>
      <c r="E32" s="17">
        <f t="shared" si="2"/>
        <v>92.666666666666671</v>
      </c>
      <c r="F32" s="17">
        <f t="shared" si="2"/>
        <v>83.63333333333334</v>
      </c>
      <c r="G32" s="17">
        <f t="shared" si="2"/>
        <v>79.36666666666666</v>
      </c>
      <c r="H32" s="17">
        <f t="shared" si="2"/>
        <v>81.8</v>
      </c>
      <c r="I32" s="17">
        <f t="shared" si="2"/>
        <v>83.266666666666666</v>
      </c>
      <c r="J32" s="17">
        <f t="shared" si="2"/>
        <v>606.36666666666667</v>
      </c>
      <c r="K32" s="18"/>
    </row>
  </sheetData>
  <phoneticPr fontId="2" type="noConversion"/>
  <conditionalFormatting sqref="A1:I31">
    <cfRule type="expression" dxfId="5" priority="3">
      <formula>MOD(ROW(),2)=0</formula>
    </cfRule>
  </conditionalFormatting>
  <conditionalFormatting sqref="J1:K31">
    <cfRule type="expression" dxfId="4" priority="2">
      <formula>MOD(ROW(),2)=0</formula>
    </cfRule>
  </conditionalFormatting>
  <conditionalFormatting sqref="A32:K32">
    <cfRule type="expression" dxfId="3" priority="1">
      <formula>MOD(ROW(),2)=0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zoomScaleNormal="100" workbookViewId="0">
      <selection activeCell="A2" sqref="A2:K31"/>
    </sheetView>
  </sheetViews>
  <sheetFormatPr defaultRowHeight="13.5" x14ac:dyDescent="0.15"/>
  <cols>
    <col min="1" max="1" width="9.875" style="2" customWidth="1"/>
    <col min="2" max="2" width="11" style="2" bestFit="1" customWidth="1"/>
    <col min="3" max="9" width="9.125" bestFit="1" customWidth="1"/>
    <col min="10" max="10" width="9.625" bestFit="1" customWidth="1"/>
    <col min="11" max="11" width="10.125" style="2" customWidth="1"/>
  </cols>
  <sheetData>
    <row r="1" spans="1:11" s="5" customFormat="1" ht="15.95" customHeight="1" x14ac:dyDescent="0.15">
      <c r="A1" s="6" t="s">
        <v>263</v>
      </c>
      <c r="B1" s="7" t="s">
        <v>69</v>
      </c>
      <c r="C1" s="7" t="s">
        <v>70</v>
      </c>
      <c r="D1" s="7" t="s">
        <v>71</v>
      </c>
      <c r="E1" s="7" t="s">
        <v>72</v>
      </c>
      <c r="F1" s="7" t="s">
        <v>73</v>
      </c>
      <c r="G1" s="7" t="s">
        <v>74</v>
      </c>
      <c r="H1" s="7" t="s">
        <v>75</v>
      </c>
      <c r="I1" s="7" t="s">
        <v>76</v>
      </c>
      <c r="J1" s="7" t="s">
        <v>257</v>
      </c>
      <c r="K1" s="8" t="s">
        <v>260</v>
      </c>
    </row>
    <row r="2" spans="1:11" ht="15.95" customHeight="1" x14ac:dyDescent="0.15">
      <c r="A2" s="9" t="s">
        <v>196</v>
      </c>
      <c r="B2" s="10" t="s">
        <v>197</v>
      </c>
      <c r="C2" s="11">
        <v>107.5</v>
      </c>
      <c r="D2" s="11">
        <v>106</v>
      </c>
      <c r="E2" s="11">
        <v>108</v>
      </c>
      <c r="F2" s="12">
        <v>98</v>
      </c>
      <c r="G2" s="12">
        <v>99</v>
      </c>
      <c r="H2" s="12">
        <v>99</v>
      </c>
      <c r="I2" s="12">
        <v>96</v>
      </c>
      <c r="J2" s="13">
        <f>SUM(C2:I2)</f>
        <v>713.5</v>
      </c>
      <c r="K2" s="14" t="str">
        <f>"第"&amp;_xlfn.RANK.EQ(J2,$J$2:$J$31)&amp;"名"</f>
        <v>第1名</v>
      </c>
    </row>
    <row r="3" spans="1:11" ht="15.95" customHeight="1" x14ac:dyDescent="0.15">
      <c r="A3" s="9" t="s">
        <v>198</v>
      </c>
      <c r="B3" s="10" t="s">
        <v>199</v>
      </c>
      <c r="C3" s="11">
        <v>110</v>
      </c>
      <c r="D3" s="11">
        <v>105</v>
      </c>
      <c r="E3" s="11">
        <v>98</v>
      </c>
      <c r="F3" s="12">
        <v>99</v>
      </c>
      <c r="G3" s="12">
        <v>93</v>
      </c>
      <c r="H3" s="12">
        <v>93</v>
      </c>
      <c r="I3" s="12">
        <v>92</v>
      </c>
      <c r="J3" s="13">
        <f t="shared" ref="J3:J31" si="0">SUM(C3:I3)</f>
        <v>690</v>
      </c>
      <c r="K3" s="14" t="str">
        <f t="shared" ref="K3:K31" si="1">"第"&amp;_xlfn.RANK.EQ(J3,$J$2:$J$31)&amp;"名"</f>
        <v>第3名</v>
      </c>
    </row>
    <row r="4" spans="1:11" ht="15.95" customHeight="1" x14ac:dyDescent="0.15">
      <c r="A4" s="9" t="s">
        <v>200</v>
      </c>
      <c r="B4" s="10" t="s">
        <v>201</v>
      </c>
      <c r="C4" s="11">
        <v>95</v>
      </c>
      <c r="D4" s="11">
        <v>85</v>
      </c>
      <c r="E4" s="11">
        <v>99</v>
      </c>
      <c r="F4" s="12">
        <v>98</v>
      </c>
      <c r="G4" s="12">
        <v>92</v>
      </c>
      <c r="H4" s="12">
        <v>92</v>
      </c>
      <c r="I4" s="12">
        <v>88</v>
      </c>
      <c r="J4" s="13">
        <f t="shared" si="0"/>
        <v>649</v>
      </c>
      <c r="K4" s="14" t="str">
        <f t="shared" si="1"/>
        <v>第9名</v>
      </c>
    </row>
    <row r="5" spans="1:11" ht="15.95" customHeight="1" x14ac:dyDescent="0.15">
      <c r="A5" s="9" t="s">
        <v>202</v>
      </c>
      <c r="B5" s="10" t="s">
        <v>203</v>
      </c>
      <c r="C5" s="11">
        <v>102</v>
      </c>
      <c r="D5" s="11">
        <v>116</v>
      </c>
      <c r="E5" s="11">
        <v>113</v>
      </c>
      <c r="F5" s="12">
        <v>78</v>
      </c>
      <c r="G5" s="12">
        <v>88</v>
      </c>
      <c r="H5" s="12">
        <v>86</v>
      </c>
      <c r="I5" s="12">
        <v>75</v>
      </c>
      <c r="J5" s="13">
        <f t="shared" si="0"/>
        <v>658</v>
      </c>
      <c r="K5" s="14" t="str">
        <f t="shared" si="1"/>
        <v>第7名</v>
      </c>
    </row>
    <row r="6" spans="1:11" ht="15.95" customHeight="1" x14ac:dyDescent="0.15">
      <c r="A6" s="9" t="s">
        <v>204</v>
      </c>
      <c r="B6" s="10" t="s">
        <v>205</v>
      </c>
      <c r="C6" s="11">
        <v>88</v>
      </c>
      <c r="D6" s="11">
        <v>98</v>
      </c>
      <c r="E6" s="11">
        <v>101</v>
      </c>
      <c r="F6" s="12">
        <v>89</v>
      </c>
      <c r="G6" s="12">
        <v>73</v>
      </c>
      <c r="H6" s="12">
        <v>95</v>
      </c>
      <c r="I6" s="12">
        <v>91</v>
      </c>
      <c r="J6" s="13">
        <f t="shared" si="0"/>
        <v>635</v>
      </c>
      <c r="K6" s="14" t="str">
        <f t="shared" si="1"/>
        <v>第11名</v>
      </c>
    </row>
    <row r="7" spans="1:11" ht="15.95" customHeight="1" x14ac:dyDescent="0.15">
      <c r="A7" s="9" t="s">
        <v>206</v>
      </c>
      <c r="B7" s="10" t="s">
        <v>207</v>
      </c>
      <c r="C7" s="11">
        <v>90</v>
      </c>
      <c r="D7" s="11">
        <v>111</v>
      </c>
      <c r="E7" s="11">
        <v>116</v>
      </c>
      <c r="F7" s="12">
        <v>72</v>
      </c>
      <c r="G7" s="12">
        <v>95</v>
      </c>
      <c r="H7" s="12">
        <v>93</v>
      </c>
      <c r="I7" s="12">
        <v>95</v>
      </c>
      <c r="J7" s="13">
        <f t="shared" si="0"/>
        <v>672</v>
      </c>
      <c r="K7" s="14" t="str">
        <f t="shared" si="1"/>
        <v>第5名</v>
      </c>
    </row>
    <row r="8" spans="1:11" ht="15.95" customHeight="1" x14ac:dyDescent="0.15">
      <c r="A8" s="9" t="s">
        <v>208</v>
      </c>
      <c r="B8" s="10" t="s">
        <v>209</v>
      </c>
      <c r="C8" s="11">
        <v>110</v>
      </c>
      <c r="D8" s="11">
        <v>116</v>
      </c>
      <c r="E8" s="11">
        <v>97</v>
      </c>
      <c r="F8" s="12">
        <v>92</v>
      </c>
      <c r="G8" s="12">
        <v>92</v>
      </c>
      <c r="H8" s="12">
        <v>85</v>
      </c>
      <c r="I8" s="12">
        <v>70</v>
      </c>
      <c r="J8" s="13">
        <f t="shared" si="0"/>
        <v>662</v>
      </c>
      <c r="K8" s="14" t="str">
        <f t="shared" si="1"/>
        <v>第6名</v>
      </c>
    </row>
    <row r="9" spans="1:11" ht="15.95" customHeight="1" x14ac:dyDescent="0.15">
      <c r="A9" s="9" t="s">
        <v>210</v>
      </c>
      <c r="B9" s="10" t="s">
        <v>211</v>
      </c>
      <c r="C9" s="11">
        <v>78</v>
      </c>
      <c r="D9" s="11">
        <v>101</v>
      </c>
      <c r="E9" s="11">
        <v>91</v>
      </c>
      <c r="F9" s="12">
        <v>75</v>
      </c>
      <c r="G9" s="12">
        <v>70</v>
      </c>
      <c r="H9" s="12">
        <v>84</v>
      </c>
      <c r="I9" s="12">
        <v>75</v>
      </c>
      <c r="J9" s="13">
        <f t="shared" si="0"/>
        <v>574</v>
      </c>
      <c r="K9" s="14" t="str">
        <f t="shared" si="1"/>
        <v>第23名</v>
      </c>
    </row>
    <row r="10" spans="1:11" ht="15.95" customHeight="1" x14ac:dyDescent="0.15">
      <c r="A10" s="9" t="s">
        <v>212</v>
      </c>
      <c r="B10" s="10" t="s">
        <v>213</v>
      </c>
      <c r="C10" s="11">
        <v>65</v>
      </c>
      <c r="D10" s="11">
        <v>103</v>
      </c>
      <c r="E10" s="11">
        <v>81</v>
      </c>
      <c r="F10" s="12">
        <v>93</v>
      </c>
      <c r="G10" s="12">
        <v>83</v>
      </c>
      <c r="H10" s="12">
        <v>88</v>
      </c>
      <c r="I10" s="12">
        <v>83</v>
      </c>
      <c r="J10" s="13">
        <f t="shared" si="0"/>
        <v>596</v>
      </c>
      <c r="K10" s="14" t="str">
        <f t="shared" si="1"/>
        <v>第20名</v>
      </c>
    </row>
    <row r="11" spans="1:11" ht="15.95" customHeight="1" x14ac:dyDescent="0.15">
      <c r="A11" s="9" t="s">
        <v>214</v>
      </c>
      <c r="B11" s="10" t="s">
        <v>215</v>
      </c>
      <c r="C11" s="11">
        <v>63</v>
      </c>
      <c r="D11" s="11">
        <v>95</v>
      </c>
      <c r="E11" s="11">
        <v>101</v>
      </c>
      <c r="F11" s="12">
        <v>89</v>
      </c>
      <c r="G11" s="12">
        <v>99</v>
      </c>
      <c r="H11" s="12">
        <v>81</v>
      </c>
      <c r="I11" s="12">
        <v>62</v>
      </c>
      <c r="J11" s="13">
        <f t="shared" si="0"/>
        <v>590</v>
      </c>
      <c r="K11" s="14" t="str">
        <f t="shared" si="1"/>
        <v>第21名</v>
      </c>
    </row>
    <row r="12" spans="1:11" ht="15.95" customHeight="1" x14ac:dyDescent="0.15">
      <c r="A12" s="9" t="s">
        <v>216</v>
      </c>
      <c r="B12" s="10" t="s">
        <v>217</v>
      </c>
      <c r="C12" s="11">
        <v>95</v>
      </c>
      <c r="D12" s="11">
        <v>81</v>
      </c>
      <c r="E12" s="11">
        <v>102</v>
      </c>
      <c r="F12" s="12">
        <v>77</v>
      </c>
      <c r="G12" s="12">
        <v>99</v>
      </c>
      <c r="H12" s="12">
        <v>74</v>
      </c>
      <c r="I12" s="12">
        <v>96</v>
      </c>
      <c r="J12" s="13">
        <f t="shared" si="0"/>
        <v>624</v>
      </c>
      <c r="K12" s="14" t="str">
        <f t="shared" si="1"/>
        <v>第14名</v>
      </c>
    </row>
    <row r="13" spans="1:11" ht="15.95" customHeight="1" x14ac:dyDescent="0.15">
      <c r="A13" s="9" t="s">
        <v>218</v>
      </c>
      <c r="B13" s="10" t="s">
        <v>219</v>
      </c>
      <c r="C13" s="11">
        <v>109</v>
      </c>
      <c r="D13" s="11">
        <v>87</v>
      </c>
      <c r="E13" s="11">
        <v>114</v>
      </c>
      <c r="F13" s="12">
        <v>92</v>
      </c>
      <c r="G13" s="12">
        <v>78</v>
      </c>
      <c r="H13" s="12">
        <v>90</v>
      </c>
      <c r="I13" s="12">
        <v>61</v>
      </c>
      <c r="J13" s="13">
        <f t="shared" si="0"/>
        <v>631</v>
      </c>
      <c r="K13" s="14" t="str">
        <f t="shared" si="1"/>
        <v>第12名</v>
      </c>
    </row>
    <row r="14" spans="1:11" ht="15.95" customHeight="1" x14ac:dyDescent="0.15">
      <c r="A14" s="9" t="s">
        <v>220</v>
      </c>
      <c r="B14" s="10" t="s">
        <v>221</v>
      </c>
      <c r="C14" s="11">
        <v>97</v>
      </c>
      <c r="D14" s="11">
        <v>87</v>
      </c>
      <c r="E14" s="11">
        <v>75</v>
      </c>
      <c r="F14" s="12">
        <v>91</v>
      </c>
      <c r="G14" s="12">
        <v>97</v>
      </c>
      <c r="H14" s="12">
        <v>90</v>
      </c>
      <c r="I14" s="12">
        <v>65</v>
      </c>
      <c r="J14" s="13">
        <f t="shared" si="0"/>
        <v>602</v>
      </c>
      <c r="K14" s="14" t="str">
        <f t="shared" si="1"/>
        <v>第19名</v>
      </c>
    </row>
    <row r="15" spans="1:11" ht="15.95" customHeight="1" x14ac:dyDescent="0.15">
      <c r="A15" s="9" t="s">
        <v>222</v>
      </c>
      <c r="B15" s="10" t="s">
        <v>223</v>
      </c>
      <c r="C15" s="11">
        <v>59</v>
      </c>
      <c r="D15" s="11">
        <v>89</v>
      </c>
      <c r="E15" s="11">
        <v>91</v>
      </c>
      <c r="F15" s="12">
        <v>82</v>
      </c>
      <c r="G15" s="12">
        <v>77</v>
      </c>
      <c r="H15" s="12">
        <v>81</v>
      </c>
      <c r="I15" s="12">
        <v>54</v>
      </c>
      <c r="J15" s="13">
        <f t="shared" si="0"/>
        <v>533</v>
      </c>
      <c r="K15" s="14" t="str">
        <f t="shared" si="1"/>
        <v>第28名</v>
      </c>
    </row>
    <row r="16" spans="1:11" ht="15.95" customHeight="1" x14ac:dyDescent="0.15">
      <c r="A16" s="9" t="s">
        <v>224</v>
      </c>
      <c r="B16" s="10" t="s">
        <v>225</v>
      </c>
      <c r="C16" s="11">
        <v>69</v>
      </c>
      <c r="D16" s="11">
        <v>94</v>
      </c>
      <c r="E16" s="11">
        <v>90</v>
      </c>
      <c r="F16" s="12">
        <v>67</v>
      </c>
      <c r="G16" s="12">
        <v>89</v>
      </c>
      <c r="H16" s="12">
        <v>92</v>
      </c>
      <c r="I16" s="12">
        <v>68</v>
      </c>
      <c r="J16" s="13">
        <f t="shared" si="0"/>
        <v>569</v>
      </c>
      <c r="K16" s="14" t="str">
        <f t="shared" si="1"/>
        <v>第25名</v>
      </c>
    </row>
    <row r="17" spans="1:11" ht="15.95" customHeight="1" x14ac:dyDescent="0.15">
      <c r="A17" s="9" t="s">
        <v>226</v>
      </c>
      <c r="B17" s="10" t="s">
        <v>227</v>
      </c>
      <c r="C17" s="11">
        <v>110</v>
      </c>
      <c r="D17" s="11">
        <v>109</v>
      </c>
      <c r="E17" s="11">
        <v>118</v>
      </c>
      <c r="F17" s="12">
        <v>98</v>
      </c>
      <c r="G17" s="12">
        <v>94</v>
      </c>
      <c r="H17" s="12">
        <v>95</v>
      </c>
      <c r="I17" s="12">
        <v>77</v>
      </c>
      <c r="J17" s="13">
        <f t="shared" si="0"/>
        <v>701</v>
      </c>
      <c r="K17" s="14" t="str">
        <f t="shared" si="1"/>
        <v>第2名</v>
      </c>
    </row>
    <row r="18" spans="1:11" ht="15.95" customHeight="1" x14ac:dyDescent="0.15">
      <c r="A18" s="9" t="s">
        <v>228</v>
      </c>
      <c r="B18" s="10" t="s">
        <v>229</v>
      </c>
      <c r="C18" s="11">
        <v>108</v>
      </c>
      <c r="D18" s="11">
        <v>118</v>
      </c>
      <c r="E18" s="11">
        <v>104</v>
      </c>
      <c r="F18" s="12">
        <v>91</v>
      </c>
      <c r="G18" s="12">
        <v>92</v>
      </c>
      <c r="H18" s="12">
        <v>93</v>
      </c>
      <c r="I18" s="12">
        <v>78</v>
      </c>
      <c r="J18" s="13">
        <f t="shared" si="0"/>
        <v>684</v>
      </c>
      <c r="K18" s="14" t="str">
        <f t="shared" si="1"/>
        <v>第4名</v>
      </c>
    </row>
    <row r="19" spans="1:11" ht="15.95" customHeight="1" x14ac:dyDescent="0.15">
      <c r="A19" s="9" t="s">
        <v>230</v>
      </c>
      <c r="B19" s="10" t="s">
        <v>231</v>
      </c>
      <c r="C19" s="11">
        <v>64</v>
      </c>
      <c r="D19" s="11">
        <v>97</v>
      </c>
      <c r="E19" s="11">
        <v>58</v>
      </c>
      <c r="F19" s="12">
        <v>77</v>
      </c>
      <c r="G19" s="12">
        <v>63</v>
      </c>
      <c r="H19" s="12">
        <v>81</v>
      </c>
      <c r="I19" s="12">
        <v>70</v>
      </c>
      <c r="J19" s="13">
        <f t="shared" si="0"/>
        <v>510</v>
      </c>
      <c r="K19" s="14" t="str">
        <f t="shared" si="1"/>
        <v>第30名</v>
      </c>
    </row>
    <row r="20" spans="1:11" ht="15.95" customHeight="1" x14ac:dyDescent="0.15">
      <c r="A20" s="9" t="s">
        <v>232</v>
      </c>
      <c r="B20" s="10" t="s">
        <v>233</v>
      </c>
      <c r="C20" s="11">
        <v>98</v>
      </c>
      <c r="D20" s="11">
        <v>112</v>
      </c>
      <c r="E20" s="11">
        <v>105</v>
      </c>
      <c r="F20" s="12">
        <v>90</v>
      </c>
      <c r="G20" s="12">
        <v>83</v>
      </c>
      <c r="H20" s="12">
        <v>91</v>
      </c>
      <c r="I20" s="12">
        <v>79</v>
      </c>
      <c r="J20" s="13">
        <f t="shared" si="0"/>
        <v>658</v>
      </c>
      <c r="K20" s="14" t="str">
        <f t="shared" si="1"/>
        <v>第7名</v>
      </c>
    </row>
    <row r="21" spans="1:11" ht="15.95" customHeight="1" x14ac:dyDescent="0.15">
      <c r="A21" s="9" t="s">
        <v>234</v>
      </c>
      <c r="B21" s="10" t="s">
        <v>235</v>
      </c>
      <c r="C21" s="11">
        <v>91</v>
      </c>
      <c r="D21" s="11">
        <v>75</v>
      </c>
      <c r="E21" s="11">
        <v>65</v>
      </c>
      <c r="F21" s="12">
        <v>60</v>
      </c>
      <c r="G21" s="12">
        <v>74</v>
      </c>
      <c r="H21" s="12">
        <v>67</v>
      </c>
      <c r="I21" s="12">
        <v>84</v>
      </c>
      <c r="J21" s="13">
        <f t="shared" si="0"/>
        <v>516</v>
      </c>
      <c r="K21" s="14" t="str">
        <f t="shared" si="1"/>
        <v>第29名</v>
      </c>
    </row>
    <row r="22" spans="1:11" ht="15.95" customHeight="1" x14ac:dyDescent="0.15">
      <c r="A22" s="9" t="s">
        <v>236</v>
      </c>
      <c r="B22" s="10" t="s">
        <v>237</v>
      </c>
      <c r="C22" s="11">
        <v>63</v>
      </c>
      <c r="D22" s="11">
        <v>84</v>
      </c>
      <c r="E22" s="11">
        <v>89</v>
      </c>
      <c r="F22" s="12">
        <v>62</v>
      </c>
      <c r="G22" s="12">
        <v>99</v>
      </c>
      <c r="H22" s="12">
        <v>62</v>
      </c>
      <c r="I22" s="12">
        <v>81</v>
      </c>
      <c r="J22" s="13">
        <f t="shared" si="0"/>
        <v>540</v>
      </c>
      <c r="K22" s="14" t="str">
        <f t="shared" si="1"/>
        <v>第27名</v>
      </c>
    </row>
    <row r="23" spans="1:11" ht="15.95" customHeight="1" x14ac:dyDescent="0.15">
      <c r="A23" s="9" t="s">
        <v>238</v>
      </c>
      <c r="B23" s="10" t="s">
        <v>239</v>
      </c>
      <c r="C23" s="11">
        <v>91</v>
      </c>
      <c r="D23" s="11">
        <v>104</v>
      </c>
      <c r="E23" s="11">
        <v>62</v>
      </c>
      <c r="F23" s="12">
        <v>88</v>
      </c>
      <c r="G23" s="12">
        <v>85</v>
      </c>
      <c r="H23" s="12">
        <v>64</v>
      </c>
      <c r="I23" s="12">
        <v>86</v>
      </c>
      <c r="J23" s="13">
        <f t="shared" si="0"/>
        <v>580</v>
      </c>
      <c r="K23" s="14" t="str">
        <f t="shared" si="1"/>
        <v>第22名</v>
      </c>
    </row>
    <row r="24" spans="1:11" ht="15.95" customHeight="1" x14ac:dyDescent="0.15">
      <c r="A24" s="9" t="s">
        <v>240</v>
      </c>
      <c r="B24" s="10" t="s">
        <v>241</v>
      </c>
      <c r="C24" s="11">
        <v>106</v>
      </c>
      <c r="D24" s="11">
        <v>89</v>
      </c>
      <c r="E24" s="11">
        <v>94</v>
      </c>
      <c r="F24" s="12">
        <v>74</v>
      </c>
      <c r="G24" s="12">
        <v>92</v>
      </c>
      <c r="H24" s="12">
        <v>91</v>
      </c>
      <c r="I24" s="12">
        <v>62</v>
      </c>
      <c r="J24" s="13">
        <f t="shared" si="0"/>
        <v>608</v>
      </c>
      <c r="K24" s="14" t="str">
        <f t="shared" si="1"/>
        <v>第18名</v>
      </c>
    </row>
    <row r="25" spans="1:11" ht="15.95" customHeight="1" x14ac:dyDescent="0.15">
      <c r="A25" s="9" t="s">
        <v>242</v>
      </c>
      <c r="B25" s="10" t="s">
        <v>243</v>
      </c>
      <c r="C25" s="11">
        <v>88</v>
      </c>
      <c r="D25" s="11">
        <v>88</v>
      </c>
      <c r="E25" s="11">
        <v>96</v>
      </c>
      <c r="F25" s="12">
        <v>89</v>
      </c>
      <c r="G25" s="12">
        <v>85</v>
      </c>
      <c r="H25" s="12">
        <v>93</v>
      </c>
      <c r="I25" s="12">
        <v>77</v>
      </c>
      <c r="J25" s="13">
        <f t="shared" si="0"/>
        <v>616</v>
      </c>
      <c r="K25" s="14" t="str">
        <f t="shared" si="1"/>
        <v>第16名</v>
      </c>
    </row>
    <row r="26" spans="1:11" ht="15.95" customHeight="1" x14ac:dyDescent="0.15">
      <c r="A26" s="9" t="s">
        <v>244</v>
      </c>
      <c r="B26" s="10" t="s">
        <v>245</v>
      </c>
      <c r="C26" s="11">
        <v>119</v>
      </c>
      <c r="D26" s="11">
        <v>77</v>
      </c>
      <c r="E26" s="11">
        <v>112</v>
      </c>
      <c r="F26" s="12">
        <v>63</v>
      </c>
      <c r="G26" s="12">
        <v>55</v>
      </c>
      <c r="H26" s="12">
        <v>91</v>
      </c>
      <c r="I26" s="12">
        <v>95</v>
      </c>
      <c r="J26" s="13">
        <f t="shared" si="0"/>
        <v>612</v>
      </c>
      <c r="K26" s="14" t="str">
        <f t="shared" si="1"/>
        <v>第17名</v>
      </c>
    </row>
    <row r="27" spans="1:11" ht="15.95" customHeight="1" x14ac:dyDescent="0.15">
      <c r="A27" s="9" t="s">
        <v>246</v>
      </c>
      <c r="B27" s="10" t="s">
        <v>247</v>
      </c>
      <c r="C27" s="11">
        <v>85</v>
      </c>
      <c r="D27" s="11">
        <v>100</v>
      </c>
      <c r="E27" s="11">
        <v>68</v>
      </c>
      <c r="F27" s="12">
        <v>89</v>
      </c>
      <c r="G27" s="12">
        <v>69</v>
      </c>
      <c r="H27" s="12">
        <v>88</v>
      </c>
      <c r="I27" s="12">
        <v>73</v>
      </c>
      <c r="J27" s="13">
        <f t="shared" si="0"/>
        <v>572</v>
      </c>
      <c r="K27" s="14" t="str">
        <f t="shared" si="1"/>
        <v>第24名</v>
      </c>
    </row>
    <row r="28" spans="1:11" ht="15.95" customHeight="1" x14ac:dyDescent="0.15">
      <c r="A28" s="9" t="s">
        <v>248</v>
      </c>
      <c r="B28" s="10" t="s">
        <v>249</v>
      </c>
      <c r="C28" s="11">
        <v>80</v>
      </c>
      <c r="D28" s="11">
        <v>112</v>
      </c>
      <c r="E28" s="11">
        <v>106</v>
      </c>
      <c r="F28" s="12">
        <v>76</v>
      </c>
      <c r="G28" s="12">
        <v>72</v>
      </c>
      <c r="H28" s="12">
        <v>96</v>
      </c>
      <c r="I28" s="12">
        <v>99</v>
      </c>
      <c r="J28" s="13">
        <f t="shared" si="0"/>
        <v>641</v>
      </c>
      <c r="K28" s="14" t="str">
        <f t="shared" si="1"/>
        <v>第10名</v>
      </c>
    </row>
    <row r="29" spans="1:11" ht="15.95" customHeight="1" x14ac:dyDescent="0.15">
      <c r="A29" s="9" t="s">
        <v>250</v>
      </c>
      <c r="B29" s="10" t="s">
        <v>251</v>
      </c>
      <c r="C29" s="11">
        <v>112</v>
      </c>
      <c r="D29" s="11">
        <v>112</v>
      </c>
      <c r="E29" s="11">
        <v>117</v>
      </c>
      <c r="F29" s="12">
        <v>67</v>
      </c>
      <c r="G29" s="12">
        <v>98</v>
      </c>
      <c r="H29" s="12">
        <v>63</v>
      </c>
      <c r="I29" s="12">
        <v>60</v>
      </c>
      <c r="J29" s="13">
        <f t="shared" si="0"/>
        <v>629</v>
      </c>
      <c r="K29" s="14" t="str">
        <f t="shared" si="1"/>
        <v>第13名</v>
      </c>
    </row>
    <row r="30" spans="1:11" ht="15.95" customHeight="1" x14ac:dyDescent="0.15">
      <c r="A30" s="9" t="s">
        <v>252</v>
      </c>
      <c r="B30" s="10" t="s">
        <v>253</v>
      </c>
      <c r="C30" s="11">
        <v>109</v>
      </c>
      <c r="D30" s="11">
        <v>85</v>
      </c>
      <c r="E30" s="11">
        <v>82</v>
      </c>
      <c r="F30" s="12">
        <v>100</v>
      </c>
      <c r="G30" s="12">
        <v>96</v>
      </c>
      <c r="H30" s="12">
        <v>53</v>
      </c>
      <c r="I30" s="12">
        <v>96</v>
      </c>
      <c r="J30" s="13">
        <f t="shared" si="0"/>
        <v>621</v>
      </c>
      <c r="K30" s="14" t="str">
        <f t="shared" si="1"/>
        <v>第15名</v>
      </c>
    </row>
    <row r="31" spans="1:11" ht="15.95" customHeight="1" x14ac:dyDescent="0.15">
      <c r="A31" s="9" t="s">
        <v>254</v>
      </c>
      <c r="B31" s="10" t="s">
        <v>255</v>
      </c>
      <c r="C31" s="11">
        <v>99</v>
      </c>
      <c r="D31" s="11">
        <v>58</v>
      </c>
      <c r="E31" s="11">
        <v>101</v>
      </c>
      <c r="F31" s="12">
        <v>75</v>
      </c>
      <c r="G31" s="12">
        <v>75</v>
      </c>
      <c r="H31" s="12">
        <v>60</v>
      </c>
      <c r="I31" s="12">
        <v>88</v>
      </c>
      <c r="J31" s="13">
        <f t="shared" si="0"/>
        <v>556</v>
      </c>
      <c r="K31" s="14" t="str">
        <f t="shared" si="1"/>
        <v>第26名</v>
      </c>
    </row>
    <row r="32" spans="1:11" s="1" customFormat="1" ht="15.95" customHeight="1" x14ac:dyDescent="0.15">
      <c r="A32" s="15"/>
      <c r="B32" s="16" t="s">
        <v>258</v>
      </c>
      <c r="C32" s="17">
        <f>AVERAGE(C2:C31)</f>
        <v>92.016666666666666</v>
      </c>
      <c r="D32" s="17">
        <f t="shared" ref="D32:J32" si="2">AVERAGE(D2:D31)</f>
        <v>96.466666666666669</v>
      </c>
      <c r="E32" s="17">
        <f t="shared" si="2"/>
        <v>95.13333333333334</v>
      </c>
      <c r="F32" s="17">
        <f t="shared" si="2"/>
        <v>83.033333333333331</v>
      </c>
      <c r="G32" s="17">
        <f t="shared" si="2"/>
        <v>85.2</v>
      </c>
      <c r="H32" s="17">
        <f t="shared" si="2"/>
        <v>83.7</v>
      </c>
      <c r="I32" s="17">
        <f t="shared" si="2"/>
        <v>79.2</v>
      </c>
      <c r="J32" s="17">
        <f t="shared" si="2"/>
        <v>614.75</v>
      </c>
      <c r="K32" s="18"/>
    </row>
  </sheetData>
  <phoneticPr fontId="2" type="noConversion"/>
  <conditionalFormatting sqref="A1:I31">
    <cfRule type="expression" dxfId="2" priority="3">
      <formula>MOD(ROW(),2)=0</formula>
    </cfRule>
  </conditionalFormatting>
  <conditionalFormatting sqref="J1:K31">
    <cfRule type="expression" dxfId="1" priority="2">
      <formula>MOD(ROW(),2)=0</formula>
    </cfRule>
  </conditionalFormatting>
  <conditionalFormatting sqref="A32:K32">
    <cfRule type="expression" dxfId="0" priority="1">
      <formula>MOD(ROW(),2)=0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1"/>
  <sheetViews>
    <sheetView workbookViewId="0">
      <selection sqref="A1:XFD1048576"/>
    </sheetView>
  </sheetViews>
  <sheetFormatPr defaultRowHeight="13.5" x14ac:dyDescent="0.15"/>
  <cols>
    <col min="1" max="1" width="9.75" style="2" bestFit="1" customWidth="1"/>
    <col min="2" max="2" width="9.75" bestFit="1" customWidth="1"/>
    <col min="3" max="3" width="9.75" customWidth="1"/>
    <col min="12" max="12" width="11" style="2" customWidth="1"/>
    <col min="13" max="13" width="11" customWidth="1"/>
  </cols>
  <sheetData>
    <row r="1" spans="1:13" s="2" customFormat="1" x14ac:dyDescent="0.15">
      <c r="A1" s="2" t="s">
        <v>54</v>
      </c>
      <c r="B1" s="2" t="s">
        <v>55</v>
      </c>
      <c r="C1" s="2" t="s">
        <v>300</v>
      </c>
      <c r="D1" s="2" t="s">
        <v>56</v>
      </c>
      <c r="E1" s="2" t="s">
        <v>57</v>
      </c>
      <c r="F1" s="2" t="s">
        <v>58</v>
      </c>
      <c r="G1" s="2" t="s">
        <v>59</v>
      </c>
      <c r="H1" s="2" t="s">
        <v>60</v>
      </c>
      <c r="I1" s="2" t="s">
        <v>61</v>
      </c>
      <c r="J1" s="2" t="s">
        <v>62</v>
      </c>
      <c r="K1" s="2" t="s">
        <v>256</v>
      </c>
      <c r="L1" s="2" t="s">
        <v>259</v>
      </c>
      <c r="M1" s="2" t="s">
        <v>264</v>
      </c>
    </row>
    <row r="2" spans="1:13" x14ac:dyDescent="0.15">
      <c r="A2" s="4" t="str">
        <f>'3班'!A17</f>
        <v>G150316</v>
      </c>
      <c r="B2" s="3" t="str">
        <f>'3班'!B17</f>
        <v>西门雪</v>
      </c>
      <c r="C2" s="3" t="str">
        <f>VLOOKUP(MID(汇总[[#This Row],[学号]],4,2),班级对应表[],2,FALSE)</f>
        <v>三班</v>
      </c>
      <c r="D2" s="19">
        <f>'3班'!C17</f>
        <v>112</v>
      </c>
      <c r="E2" s="19">
        <f>'3班'!D17</f>
        <v>120</v>
      </c>
      <c r="F2" s="19">
        <f>'3班'!E17</f>
        <v>104</v>
      </c>
      <c r="G2" s="19">
        <f>'3班'!F17</f>
        <v>95</v>
      </c>
      <c r="H2" s="19">
        <f>'3班'!G17</f>
        <v>97</v>
      </c>
      <c r="I2" s="19">
        <f>'3班'!H17</f>
        <v>96</v>
      </c>
      <c r="J2" s="19">
        <f>'3班'!I17</f>
        <v>95</v>
      </c>
      <c r="K2" s="3">
        <f>'3班'!J17</f>
        <v>719</v>
      </c>
      <c r="L2" s="4" t="str">
        <f>'3班'!K17</f>
        <v>第1名</v>
      </c>
      <c r="M2" s="20">
        <f>RANK(汇总[[#This Row],[总分]],汇总[总分])</f>
        <v>1</v>
      </c>
    </row>
    <row r="3" spans="1:13" x14ac:dyDescent="0.15">
      <c r="A3" s="4" t="str">
        <f>'1班'!A24</f>
        <v>G150123</v>
      </c>
      <c r="B3" s="3" t="str">
        <f>'1班'!B24</f>
        <v>倪天虹</v>
      </c>
      <c r="C3" s="3" t="str">
        <f>VLOOKUP(MID(汇总[[#This Row],[学号]],4,2),班级对应表[],2,FALSE)</f>
        <v>一班</v>
      </c>
      <c r="D3" s="19">
        <f>'1班'!C24</f>
        <v>110</v>
      </c>
      <c r="E3" s="19">
        <f>'1班'!D24</f>
        <v>116</v>
      </c>
      <c r="F3" s="19">
        <f>'1班'!E24</f>
        <v>107</v>
      </c>
      <c r="G3" s="19">
        <f>'1班'!F24</f>
        <v>98</v>
      </c>
      <c r="H3" s="19">
        <f>'1班'!G24</f>
        <v>95</v>
      </c>
      <c r="I3" s="19">
        <f>'1班'!H24</f>
        <v>90</v>
      </c>
      <c r="J3" s="19">
        <f>'1班'!I24</f>
        <v>98</v>
      </c>
      <c r="K3" s="3">
        <f>'1班'!J24</f>
        <v>714</v>
      </c>
      <c r="L3" s="4" t="str">
        <f>'1班'!K24</f>
        <v>第1名</v>
      </c>
      <c r="M3" s="20">
        <f>RANK(汇总[[#This Row],[总分]],汇总[总分])</f>
        <v>2</v>
      </c>
    </row>
    <row r="4" spans="1:13" x14ac:dyDescent="0.15">
      <c r="A4" s="4" t="str">
        <f>'3班'!A5</f>
        <v>G150304</v>
      </c>
      <c r="B4" s="3" t="str">
        <f>'3班'!B5</f>
        <v>孙老三</v>
      </c>
      <c r="C4" s="3" t="str">
        <f>VLOOKUP(MID(汇总[[#This Row],[学号]],4,2),班级对应表[],2,FALSE)</f>
        <v>三班</v>
      </c>
      <c r="D4" s="19">
        <f>'3班'!C5</f>
        <v>109</v>
      </c>
      <c r="E4" s="19">
        <f>'3班'!D5</f>
        <v>112</v>
      </c>
      <c r="F4" s="19">
        <f>'3班'!E5</f>
        <v>112</v>
      </c>
      <c r="G4" s="19">
        <f>'3班'!F5</f>
        <v>98</v>
      </c>
      <c r="H4" s="19">
        <f>'3班'!G5</f>
        <v>95</v>
      </c>
      <c r="I4" s="19">
        <f>'3班'!H5</f>
        <v>92</v>
      </c>
      <c r="J4" s="19">
        <f>'3班'!I5</f>
        <v>96</v>
      </c>
      <c r="K4" s="3">
        <f>'3班'!J5</f>
        <v>714</v>
      </c>
      <c r="L4" s="4" t="str">
        <f>'3班'!K5</f>
        <v>第2名</v>
      </c>
      <c r="M4" s="20">
        <f>RANK(汇总[[#This Row],[总分]],汇总[总分])</f>
        <v>2</v>
      </c>
    </row>
    <row r="5" spans="1:13" x14ac:dyDescent="0.15">
      <c r="A5" s="4" t="str">
        <f>'1班'!A27</f>
        <v>G150126</v>
      </c>
      <c r="B5" s="3" t="str">
        <f>'1班'!B27</f>
        <v>石中玉</v>
      </c>
      <c r="C5" s="3" t="str">
        <f>VLOOKUP(MID(汇总[[#This Row],[学号]],4,2),班级对应表[],2,FALSE)</f>
        <v>一班</v>
      </c>
      <c r="D5" s="19">
        <f>'1班'!C27</f>
        <v>105</v>
      </c>
      <c r="E5" s="19">
        <f>'1班'!D27</f>
        <v>119</v>
      </c>
      <c r="F5" s="19">
        <f>'1班'!E27</f>
        <v>110</v>
      </c>
      <c r="G5" s="19">
        <f>'1班'!F27</f>
        <v>97</v>
      </c>
      <c r="H5" s="19">
        <f>'1班'!G27</f>
        <v>96</v>
      </c>
      <c r="I5" s="19">
        <f>'1班'!H27</f>
        <v>93</v>
      </c>
      <c r="J5" s="19">
        <f>'1班'!I27</f>
        <v>94</v>
      </c>
      <c r="K5" s="3">
        <f>'1班'!J27</f>
        <v>714</v>
      </c>
      <c r="L5" s="4" t="str">
        <f>'1班'!K27</f>
        <v>第1名</v>
      </c>
      <c r="M5" s="20">
        <f>RANK(汇总[[#This Row],[总分]],汇总[总分])</f>
        <v>2</v>
      </c>
    </row>
    <row r="6" spans="1:13" x14ac:dyDescent="0.15">
      <c r="A6" s="4" t="str">
        <f>'4班'!A2</f>
        <v>G150401</v>
      </c>
      <c r="B6" s="3" t="str">
        <f>'4班'!B2</f>
        <v>陈明禹</v>
      </c>
      <c r="C6" s="3" t="str">
        <f>VLOOKUP(MID(汇总[[#This Row],[学号]],4,2),班级对应表[],2,FALSE)</f>
        <v>四班</v>
      </c>
      <c r="D6" s="19">
        <f>'4班'!C2</f>
        <v>107.5</v>
      </c>
      <c r="E6" s="19">
        <f>'4班'!D2</f>
        <v>106</v>
      </c>
      <c r="F6" s="19">
        <f>'4班'!E2</f>
        <v>108</v>
      </c>
      <c r="G6" s="19">
        <f>'4班'!F2</f>
        <v>98</v>
      </c>
      <c r="H6" s="19">
        <f>'4班'!G2</f>
        <v>99</v>
      </c>
      <c r="I6" s="19">
        <f>'4班'!H2</f>
        <v>99</v>
      </c>
      <c r="J6" s="19">
        <f>'4班'!I2</f>
        <v>96</v>
      </c>
      <c r="K6" s="3">
        <f>'4班'!J2</f>
        <v>713.5</v>
      </c>
      <c r="L6" s="4" t="str">
        <f>'4班'!K2</f>
        <v>第1名</v>
      </c>
      <c r="M6" s="20">
        <f>RANK(汇总[[#This Row],[总分]],汇总[总分])</f>
        <v>5</v>
      </c>
    </row>
    <row r="7" spans="1:13" x14ac:dyDescent="0.15">
      <c r="A7" s="4" t="str">
        <f>'2班'!A6</f>
        <v>G150205</v>
      </c>
      <c r="B7" s="3" t="str">
        <f>'2班'!B6</f>
        <v>王琪</v>
      </c>
      <c r="C7" s="3" t="str">
        <f>VLOOKUP(MID(汇总[[#This Row],[学号]],4,2),班级对应表[],2,FALSE)</f>
        <v>二班</v>
      </c>
      <c r="D7" s="19">
        <f>'2班'!C6</f>
        <v>103.5</v>
      </c>
      <c r="E7" s="19">
        <f>'2班'!D6</f>
        <v>115</v>
      </c>
      <c r="F7" s="19">
        <f>'2班'!E6</f>
        <v>112</v>
      </c>
      <c r="G7" s="19">
        <f>'2班'!F6</f>
        <v>95</v>
      </c>
      <c r="H7" s="19">
        <f>'2班'!G6</f>
        <v>96</v>
      </c>
      <c r="I7" s="19">
        <f>'2班'!H6</f>
        <v>92</v>
      </c>
      <c r="J7" s="19">
        <f>'2班'!I6</f>
        <v>96</v>
      </c>
      <c r="K7" s="3">
        <f>'2班'!J6</f>
        <v>709.5</v>
      </c>
      <c r="L7" s="4" t="str">
        <f>'2班'!K6</f>
        <v>第1名</v>
      </c>
      <c r="M7" s="20">
        <f>RANK(汇总[[#This Row],[总分]],汇总[总分])</f>
        <v>6</v>
      </c>
    </row>
    <row r="8" spans="1:13" x14ac:dyDescent="0.15">
      <c r="A8" s="4" t="str">
        <f>'2班'!A18</f>
        <v>G150217</v>
      </c>
      <c r="B8" s="3" t="str">
        <f>'2班'!B18</f>
        <v>关明梅</v>
      </c>
      <c r="C8" s="3" t="str">
        <f>VLOOKUP(MID(汇总[[#This Row],[学号]],4,2),班级对应表[],2,FALSE)</f>
        <v>二班</v>
      </c>
      <c r="D8" s="19">
        <f>'2班'!C18</f>
        <v>113</v>
      </c>
      <c r="E8" s="19">
        <f>'2班'!D18</f>
        <v>118</v>
      </c>
      <c r="F8" s="19">
        <f>'2班'!E18</f>
        <v>107</v>
      </c>
      <c r="G8" s="19">
        <f>'2班'!F18</f>
        <v>96</v>
      </c>
      <c r="H8" s="19">
        <f>'2班'!G18</f>
        <v>88</v>
      </c>
      <c r="I8" s="19">
        <f>'2班'!H18</f>
        <v>91</v>
      </c>
      <c r="J8" s="19">
        <f>'2班'!I18</f>
        <v>94</v>
      </c>
      <c r="K8" s="3">
        <f>'2班'!J18</f>
        <v>707</v>
      </c>
      <c r="L8" s="4" t="str">
        <f>'2班'!K18</f>
        <v>第2名</v>
      </c>
      <c r="M8" s="20">
        <f>RANK(汇总[[#This Row],[总分]],汇总[总分])</f>
        <v>7</v>
      </c>
    </row>
    <row r="9" spans="1:13" x14ac:dyDescent="0.15">
      <c r="A9" s="4" t="str">
        <f>'2班'!A2</f>
        <v>G150201</v>
      </c>
      <c r="B9" s="3" t="str">
        <f>'2班'!B2</f>
        <v>刘芳亮</v>
      </c>
      <c r="C9" s="3" t="str">
        <f>VLOOKUP(MID(汇总[[#This Row],[学号]],4,2),班级对应表[],2,FALSE)</f>
        <v>二班</v>
      </c>
      <c r="D9" s="19">
        <f>'2班'!C2</f>
        <v>109.5</v>
      </c>
      <c r="E9" s="19">
        <f>'2班'!D2</f>
        <v>107</v>
      </c>
      <c r="F9" s="19">
        <f>'2班'!E2</f>
        <v>106</v>
      </c>
      <c r="G9" s="19">
        <f>'2班'!F2</f>
        <v>99</v>
      </c>
      <c r="H9" s="19">
        <f>'2班'!G2</f>
        <v>93</v>
      </c>
      <c r="I9" s="19">
        <f>'2班'!H2</f>
        <v>94</v>
      </c>
      <c r="J9" s="19">
        <f>'2班'!I2</f>
        <v>95</v>
      </c>
      <c r="K9" s="3">
        <f>'2班'!J2</f>
        <v>703.5</v>
      </c>
      <c r="L9" s="4" t="str">
        <f>'2班'!K2</f>
        <v>第3名</v>
      </c>
      <c r="M9" s="20">
        <f>RANK(汇总[[#This Row],[总分]],汇总[总分])</f>
        <v>8</v>
      </c>
    </row>
    <row r="10" spans="1:13" x14ac:dyDescent="0.15">
      <c r="A10" s="4" t="str">
        <f>'4班'!A17</f>
        <v>G150416</v>
      </c>
      <c r="B10" s="3" t="str">
        <f>'4班'!B17</f>
        <v>耿天霜</v>
      </c>
      <c r="C10" s="3" t="str">
        <f>VLOOKUP(MID(汇总[[#This Row],[学号]],4,2),班级对应表[],2,FALSE)</f>
        <v>四班</v>
      </c>
      <c r="D10" s="19">
        <f>'4班'!C17</f>
        <v>110</v>
      </c>
      <c r="E10" s="19">
        <f>'4班'!D17</f>
        <v>109</v>
      </c>
      <c r="F10" s="19">
        <f>'4班'!E17</f>
        <v>118</v>
      </c>
      <c r="G10" s="19">
        <f>'4班'!F17</f>
        <v>98</v>
      </c>
      <c r="H10" s="19">
        <f>'4班'!G17</f>
        <v>94</v>
      </c>
      <c r="I10" s="19">
        <f>'4班'!H17</f>
        <v>95</v>
      </c>
      <c r="J10" s="19">
        <f>'4班'!I17</f>
        <v>77</v>
      </c>
      <c r="K10" s="3">
        <f>'4班'!J17</f>
        <v>701</v>
      </c>
      <c r="L10" s="4" t="str">
        <f>'4班'!K17</f>
        <v>第2名</v>
      </c>
      <c r="M10" s="20">
        <f>RANK(汇总[[#This Row],[总分]],汇总[总分])</f>
        <v>9</v>
      </c>
    </row>
    <row r="11" spans="1:13" x14ac:dyDescent="0.15">
      <c r="A11" s="4" t="str">
        <f>'4班'!A3</f>
        <v>G150402</v>
      </c>
      <c r="B11" s="3" t="str">
        <f>'4班'!B3</f>
        <v>古若般</v>
      </c>
      <c r="C11" s="3" t="str">
        <f>VLOOKUP(MID(汇总[[#This Row],[学号]],4,2),班级对应表[],2,FALSE)</f>
        <v>四班</v>
      </c>
      <c r="D11" s="19">
        <f>'4班'!C3</f>
        <v>110</v>
      </c>
      <c r="E11" s="19">
        <f>'4班'!D3</f>
        <v>105</v>
      </c>
      <c r="F11" s="19">
        <f>'4班'!E3</f>
        <v>98</v>
      </c>
      <c r="G11" s="19">
        <f>'4班'!F3</f>
        <v>99</v>
      </c>
      <c r="H11" s="19">
        <f>'4班'!G3</f>
        <v>93</v>
      </c>
      <c r="I11" s="19">
        <f>'4班'!H3</f>
        <v>93</v>
      </c>
      <c r="J11" s="19">
        <f>'4班'!I3</f>
        <v>92</v>
      </c>
      <c r="K11" s="3">
        <f>'4班'!J3</f>
        <v>690</v>
      </c>
      <c r="L11" s="4" t="str">
        <f>'4班'!K3</f>
        <v>第3名</v>
      </c>
      <c r="M11" s="20">
        <f>RANK(汇总[[#This Row],[总分]],汇总[总分])</f>
        <v>10</v>
      </c>
    </row>
    <row r="12" spans="1:13" x14ac:dyDescent="0.15">
      <c r="A12" s="4" t="str">
        <f>'4班'!A18</f>
        <v>G150417</v>
      </c>
      <c r="B12" s="3" t="str">
        <f>'4班'!B18</f>
        <v>高令书</v>
      </c>
      <c r="C12" s="3" t="str">
        <f>VLOOKUP(MID(汇总[[#This Row],[学号]],4,2),班级对应表[],2,FALSE)</f>
        <v>四班</v>
      </c>
      <c r="D12" s="19">
        <f>'4班'!C18</f>
        <v>108</v>
      </c>
      <c r="E12" s="19">
        <f>'4班'!D18</f>
        <v>118</v>
      </c>
      <c r="F12" s="19">
        <f>'4班'!E18</f>
        <v>104</v>
      </c>
      <c r="G12" s="19">
        <f>'4班'!F18</f>
        <v>91</v>
      </c>
      <c r="H12" s="19">
        <f>'4班'!G18</f>
        <v>92</v>
      </c>
      <c r="I12" s="19">
        <f>'4班'!H18</f>
        <v>93</v>
      </c>
      <c r="J12" s="19">
        <f>'4班'!I18</f>
        <v>78</v>
      </c>
      <c r="K12" s="3">
        <f>'4班'!J18</f>
        <v>684</v>
      </c>
      <c r="L12" s="4" t="str">
        <f>'4班'!K18</f>
        <v>第4名</v>
      </c>
      <c r="M12" s="20">
        <f>RANK(汇总[[#This Row],[总分]],汇总[总分])</f>
        <v>11</v>
      </c>
    </row>
    <row r="13" spans="1:13" x14ac:dyDescent="0.15">
      <c r="A13" s="4" t="str">
        <f>'1班'!A5</f>
        <v>G150104</v>
      </c>
      <c r="B13" s="3" t="str">
        <f>'1班'!B5</f>
        <v>史伯威</v>
      </c>
      <c r="C13" s="3" t="str">
        <f>VLOOKUP(MID(汇总[[#This Row],[学号]],4,2),班级对应表[],2,FALSE)</f>
        <v>一班</v>
      </c>
      <c r="D13" s="19">
        <f>'1班'!C5</f>
        <v>101</v>
      </c>
      <c r="E13" s="19">
        <f>'1班'!D5</f>
        <v>110</v>
      </c>
      <c r="F13" s="19">
        <f>'1班'!E5</f>
        <v>102</v>
      </c>
      <c r="G13" s="19">
        <f>'1班'!F5</f>
        <v>93</v>
      </c>
      <c r="H13" s="19">
        <f>'1班'!G5</f>
        <v>95</v>
      </c>
      <c r="I13" s="19">
        <f>'1班'!H5</f>
        <v>92</v>
      </c>
      <c r="J13" s="19">
        <f>'1班'!I5</f>
        <v>88</v>
      </c>
      <c r="K13" s="3">
        <f>'1班'!J5</f>
        <v>681</v>
      </c>
      <c r="L13" s="4" t="str">
        <f>'1班'!K5</f>
        <v>第3名</v>
      </c>
      <c r="M13" s="20">
        <f>RANK(汇总[[#This Row],[总分]],汇总[总分])</f>
        <v>12</v>
      </c>
    </row>
    <row r="14" spans="1:13" x14ac:dyDescent="0.15">
      <c r="A14" s="4" t="str">
        <f>'2班'!A28</f>
        <v>G150227</v>
      </c>
      <c r="B14" s="3" t="str">
        <f>'2班'!B28</f>
        <v>齐云</v>
      </c>
      <c r="C14" s="3" t="str">
        <f>VLOOKUP(MID(汇总[[#This Row],[学号]],4,2),班级对应表[],2,FALSE)</f>
        <v>二班</v>
      </c>
      <c r="D14" s="19">
        <f>'2班'!C28</f>
        <v>103</v>
      </c>
      <c r="E14" s="19">
        <f>'2班'!D28</f>
        <v>102</v>
      </c>
      <c r="F14" s="19">
        <f>'2班'!E28</f>
        <v>110</v>
      </c>
      <c r="G14" s="19">
        <f>'2班'!F28</f>
        <v>87.5</v>
      </c>
      <c r="H14" s="19">
        <f>'2班'!G28</f>
        <v>97</v>
      </c>
      <c r="I14" s="19">
        <f>'2班'!H28</f>
        <v>92</v>
      </c>
      <c r="J14" s="19">
        <f>'2班'!I28</f>
        <v>89</v>
      </c>
      <c r="K14" s="3">
        <f>'2班'!J28</f>
        <v>680.5</v>
      </c>
      <c r="L14" s="4" t="str">
        <f>'2班'!K28</f>
        <v>第4名</v>
      </c>
      <c r="M14" s="20">
        <f>RANK(汇总[[#This Row],[总分]],汇总[总分])</f>
        <v>13</v>
      </c>
    </row>
    <row r="15" spans="1:13" x14ac:dyDescent="0.15">
      <c r="A15" s="4" t="str">
        <f>'2班'!A25</f>
        <v>G150224</v>
      </c>
      <c r="B15" s="3" t="str">
        <f>'2班'!B25</f>
        <v>乐厚</v>
      </c>
      <c r="C15" s="3" t="str">
        <f>VLOOKUP(MID(汇总[[#This Row],[学号]],4,2),班级对应表[],2,FALSE)</f>
        <v>二班</v>
      </c>
      <c r="D15" s="19">
        <f>'2班'!C25</f>
        <v>102</v>
      </c>
      <c r="E15" s="19">
        <f>'2班'!D25</f>
        <v>110</v>
      </c>
      <c r="F15" s="19">
        <f>'2班'!E25</f>
        <v>109.5</v>
      </c>
      <c r="G15" s="19">
        <f>'2班'!F25</f>
        <v>85</v>
      </c>
      <c r="H15" s="19">
        <f>'2班'!G25</f>
        <v>91</v>
      </c>
      <c r="I15" s="19">
        <f>'2班'!H25</f>
        <v>91</v>
      </c>
      <c r="J15" s="19">
        <f>'2班'!I25</f>
        <v>92</v>
      </c>
      <c r="K15" s="3">
        <f>'2班'!J25</f>
        <v>680.5</v>
      </c>
      <c r="L15" s="4" t="str">
        <f>'2班'!K25</f>
        <v>第4名</v>
      </c>
      <c r="M15" s="20">
        <f>RANK(汇总[[#This Row],[总分]],汇总[总分])</f>
        <v>13</v>
      </c>
    </row>
    <row r="16" spans="1:13" x14ac:dyDescent="0.15">
      <c r="A16" s="4" t="str">
        <f>'1班'!A7</f>
        <v>G150106</v>
      </c>
      <c r="B16" s="3" t="str">
        <f>'1班'!B7</f>
        <v>朱元璋</v>
      </c>
      <c r="C16" s="3" t="str">
        <f>VLOOKUP(MID(汇总[[#This Row],[学号]],4,2),班级对应表[],2,FALSE)</f>
        <v>一班</v>
      </c>
      <c r="D16" s="19">
        <f>'1班'!C7</f>
        <v>105</v>
      </c>
      <c r="E16" s="19">
        <f>'1班'!D7</f>
        <v>102</v>
      </c>
      <c r="F16" s="19">
        <f>'1班'!E7</f>
        <v>102.5</v>
      </c>
      <c r="G16" s="19">
        <f>'1班'!F7</f>
        <v>90</v>
      </c>
      <c r="H16" s="19">
        <f>'1班'!G7</f>
        <v>87</v>
      </c>
      <c r="I16" s="19">
        <f>'1班'!H7</f>
        <v>95</v>
      </c>
      <c r="J16" s="19">
        <f>'1班'!I7</f>
        <v>93</v>
      </c>
      <c r="K16" s="3">
        <f>'1班'!J7</f>
        <v>674.5</v>
      </c>
      <c r="L16" s="4" t="str">
        <f>'1班'!K7</f>
        <v>第4名</v>
      </c>
      <c r="M16" s="20">
        <f>RANK(汇总[[#This Row],[总分]],汇总[总分])</f>
        <v>15</v>
      </c>
    </row>
    <row r="17" spans="1:13" x14ac:dyDescent="0.15">
      <c r="A17" s="4" t="str">
        <f>'4班'!A7</f>
        <v>G150406</v>
      </c>
      <c r="B17" s="3" t="str">
        <f>'4班'!B7</f>
        <v>孙刚峰</v>
      </c>
      <c r="C17" s="3" t="str">
        <f>VLOOKUP(MID(汇总[[#This Row],[学号]],4,2),班级对应表[],2,FALSE)</f>
        <v>四班</v>
      </c>
      <c r="D17" s="19">
        <f>'4班'!C7</f>
        <v>90</v>
      </c>
      <c r="E17" s="19">
        <f>'4班'!D7</f>
        <v>111</v>
      </c>
      <c r="F17" s="19">
        <f>'4班'!E7</f>
        <v>116</v>
      </c>
      <c r="G17" s="19">
        <f>'4班'!F7</f>
        <v>72</v>
      </c>
      <c r="H17" s="19">
        <f>'4班'!G7</f>
        <v>95</v>
      </c>
      <c r="I17" s="19">
        <f>'4班'!H7</f>
        <v>93</v>
      </c>
      <c r="J17" s="19">
        <f>'4班'!I7</f>
        <v>95</v>
      </c>
      <c r="K17" s="3">
        <f>'4班'!J7</f>
        <v>672</v>
      </c>
      <c r="L17" s="4" t="str">
        <f>'4班'!K7</f>
        <v>第5名</v>
      </c>
      <c r="M17" s="20">
        <f>RANK(汇总[[#This Row],[总分]],汇总[总分])</f>
        <v>16</v>
      </c>
    </row>
    <row r="18" spans="1:13" x14ac:dyDescent="0.15">
      <c r="A18" s="4" t="str">
        <f>'3班'!A15</f>
        <v>G150314</v>
      </c>
      <c r="B18" s="3" t="str">
        <f>'3班'!B15</f>
        <v>安健刚</v>
      </c>
      <c r="C18" s="3" t="str">
        <f>VLOOKUP(MID(汇总[[#This Row],[学号]],4,2),班级对应表[],2,FALSE)</f>
        <v>三班</v>
      </c>
      <c r="D18" s="19">
        <f>'3班'!C15</f>
        <v>98</v>
      </c>
      <c r="E18" s="19">
        <f>'3班'!D15</f>
        <v>97</v>
      </c>
      <c r="F18" s="19">
        <f>'3班'!E15</f>
        <v>119</v>
      </c>
      <c r="G18" s="19">
        <f>'3班'!F15</f>
        <v>98</v>
      </c>
      <c r="H18" s="19">
        <f>'3班'!G15</f>
        <v>63</v>
      </c>
      <c r="I18" s="19">
        <f>'3班'!H15</f>
        <v>99</v>
      </c>
      <c r="J18" s="19">
        <f>'3班'!I15</f>
        <v>97</v>
      </c>
      <c r="K18" s="3">
        <f>'3班'!J15</f>
        <v>671</v>
      </c>
      <c r="L18" s="4" t="str">
        <f>'3班'!K15</f>
        <v>第3名</v>
      </c>
      <c r="M18" s="20">
        <f>RANK(汇总[[#This Row],[总分]],汇总[总分])</f>
        <v>17</v>
      </c>
    </row>
    <row r="19" spans="1:13" x14ac:dyDescent="0.15">
      <c r="A19" s="4" t="str">
        <f>'2班'!A27</f>
        <v>G150226</v>
      </c>
      <c r="B19" s="3" t="str">
        <f>'2班'!B27</f>
        <v>令狐冲</v>
      </c>
      <c r="C19" s="3" t="str">
        <f>VLOOKUP(MID(汇总[[#This Row],[学号]],4,2),班级对应表[],2,FALSE)</f>
        <v>二班</v>
      </c>
      <c r="D19" s="19">
        <f>'2班'!C27</f>
        <v>97</v>
      </c>
      <c r="E19" s="19">
        <f>'2班'!D27</f>
        <v>117</v>
      </c>
      <c r="F19" s="19">
        <f>'2班'!E27</f>
        <v>98</v>
      </c>
      <c r="G19" s="19">
        <f>'2班'!F27</f>
        <v>92</v>
      </c>
      <c r="H19" s="19">
        <f>'2班'!G27</f>
        <v>89</v>
      </c>
      <c r="I19" s="19">
        <f>'2班'!H27</f>
        <v>95</v>
      </c>
      <c r="J19" s="19">
        <f>'2班'!I27</f>
        <v>82</v>
      </c>
      <c r="K19" s="3">
        <f>'2班'!J27</f>
        <v>670</v>
      </c>
      <c r="L19" s="4" t="str">
        <f>'2班'!K27</f>
        <v>第6名</v>
      </c>
      <c r="M19" s="20">
        <f>RANK(汇总[[#This Row],[总分]],汇总[总分])</f>
        <v>18</v>
      </c>
    </row>
    <row r="20" spans="1:13" x14ac:dyDescent="0.15">
      <c r="A20" s="4" t="str">
        <f>'4班'!A8</f>
        <v>G150407</v>
      </c>
      <c r="B20" s="3" t="str">
        <f>'4班'!B8</f>
        <v>吕小妹</v>
      </c>
      <c r="C20" s="3" t="str">
        <f>VLOOKUP(MID(汇总[[#This Row],[学号]],4,2),班级对应表[],2,FALSE)</f>
        <v>四班</v>
      </c>
      <c r="D20" s="19">
        <f>'4班'!C8</f>
        <v>110</v>
      </c>
      <c r="E20" s="19">
        <f>'4班'!D8</f>
        <v>116</v>
      </c>
      <c r="F20" s="19">
        <f>'4班'!E8</f>
        <v>97</v>
      </c>
      <c r="G20" s="19">
        <f>'4班'!F8</f>
        <v>92</v>
      </c>
      <c r="H20" s="19">
        <f>'4班'!G8</f>
        <v>92</v>
      </c>
      <c r="I20" s="19">
        <f>'4班'!H8</f>
        <v>85</v>
      </c>
      <c r="J20" s="19">
        <f>'4班'!I8</f>
        <v>70</v>
      </c>
      <c r="K20" s="3">
        <f>'4班'!J8</f>
        <v>662</v>
      </c>
      <c r="L20" s="4" t="str">
        <f>'4班'!K8</f>
        <v>第6名</v>
      </c>
      <c r="M20" s="20">
        <f>RANK(汇总[[#This Row],[总分]],汇总[总分])</f>
        <v>19</v>
      </c>
    </row>
    <row r="21" spans="1:13" x14ac:dyDescent="0.15">
      <c r="A21" s="4" t="str">
        <f>'2班'!A23</f>
        <v>G150222</v>
      </c>
      <c r="B21" s="3" t="str">
        <f>'2班'!B23</f>
        <v>莫大名</v>
      </c>
      <c r="C21" s="3" t="str">
        <f>VLOOKUP(MID(汇总[[#This Row],[学号]],4,2),班级对应表[],2,FALSE)</f>
        <v>二班</v>
      </c>
      <c r="D21" s="19">
        <f>'2班'!C23</f>
        <v>100</v>
      </c>
      <c r="E21" s="19">
        <f>'2班'!D23</f>
        <v>99</v>
      </c>
      <c r="F21" s="19">
        <f>'2班'!E23</f>
        <v>106</v>
      </c>
      <c r="G21" s="19">
        <f>'2班'!F23</f>
        <v>89</v>
      </c>
      <c r="H21" s="19">
        <f>'2班'!G23</f>
        <v>83</v>
      </c>
      <c r="I21" s="19">
        <f>'2班'!H23</f>
        <v>97</v>
      </c>
      <c r="J21" s="19">
        <f>'2班'!I23</f>
        <v>88</v>
      </c>
      <c r="K21" s="3">
        <f>'2班'!J23</f>
        <v>662</v>
      </c>
      <c r="L21" s="4" t="str">
        <f>'2班'!K23</f>
        <v>第7名</v>
      </c>
      <c r="M21" s="20">
        <f>RANK(汇总[[#This Row],[总分]],汇总[总分])</f>
        <v>19</v>
      </c>
    </row>
    <row r="22" spans="1:13" x14ac:dyDescent="0.15">
      <c r="A22" s="4" t="str">
        <f>'2班'!A7</f>
        <v>G150206</v>
      </c>
      <c r="B22" s="3" t="str">
        <f>'2班'!B7</f>
        <v>陈玄风</v>
      </c>
      <c r="C22" s="3" t="str">
        <f>VLOOKUP(MID(汇总[[#This Row],[学号]],4,2),班级对应表[],2,FALSE)</f>
        <v>二班</v>
      </c>
      <c r="D22" s="19">
        <f>'2班'!C7</f>
        <v>100.5</v>
      </c>
      <c r="E22" s="19">
        <f>'2班'!D7</f>
        <v>103</v>
      </c>
      <c r="F22" s="19">
        <f>'2班'!E7</f>
        <v>104</v>
      </c>
      <c r="G22" s="19">
        <f>'2班'!F7</f>
        <v>88</v>
      </c>
      <c r="H22" s="19">
        <f>'2班'!G7</f>
        <v>89</v>
      </c>
      <c r="I22" s="19">
        <f>'2班'!H7</f>
        <v>87</v>
      </c>
      <c r="J22" s="19">
        <f>'2班'!I7</f>
        <v>90</v>
      </c>
      <c r="K22" s="3">
        <f>'2班'!J7</f>
        <v>661.5</v>
      </c>
      <c r="L22" s="4" t="str">
        <f>'2班'!K7</f>
        <v>第8名</v>
      </c>
      <c r="M22" s="20">
        <f>RANK(汇总[[#This Row],[总分]],汇总[总分])</f>
        <v>21</v>
      </c>
    </row>
    <row r="23" spans="1:13" x14ac:dyDescent="0.15">
      <c r="A23" s="4" t="str">
        <f>'3班'!A7</f>
        <v>G150306</v>
      </c>
      <c r="B23" s="3" t="str">
        <f>'3班'!B7</f>
        <v>李莫愁</v>
      </c>
      <c r="C23" s="3" t="str">
        <f>VLOOKUP(MID(汇总[[#This Row],[学号]],4,2),班级对应表[],2,FALSE)</f>
        <v>三班</v>
      </c>
      <c r="D23" s="19">
        <f>'3班'!C7</f>
        <v>101</v>
      </c>
      <c r="E23" s="19">
        <f>'3班'!D7</f>
        <v>94</v>
      </c>
      <c r="F23" s="19">
        <f>'3班'!E7</f>
        <v>99</v>
      </c>
      <c r="G23" s="19">
        <f>'3班'!F7</f>
        <v>90</v>
      </c>
      <c r="H23" s="19">
        <f>'3班'!G7</f>
        <v>87</v>
      </c>
      <c r="I23" s="19">
        <f>'3班'!H7</f>
        <v>95</v>
      </c>
      <c r="J23" s="19">
        <f>'3班'!I7</f>
        <v>93</v>
      </c>
      <c r="K23" s="3">
        <f>'3班'!J7</f>
        <v>659</v>
      </c>
      <c r="L23" s="4" t="str">
        <f>'3班'!K7</f>
        <v>第4名</v>
      </c>
      <c r="M23" s="20">
        <f>RANK(汇总[[#This Row],[总分]],汇总[总分])</f>
        <v>22</v>
      </c>
    </row>
    <row r="24" spans="1:13" x14ac:dyDescent="0.15">
      <c r="A24" s="4" t="str">
        <f>'3班'!A2</f>
        <v>G150301</v>
      </c>
      <c r="B24" s="3" t="str">
        <f>'3班'!B2</f>
        <v>巴郎星</v>
      </c>
      <c r="C24" s="3" t="str">
        <f>VLOOKUP(MID(汇总[[#This Row],[学号]],4,2),班级对应表[],2,FALSE)</f>
        <v>三班</v>
      </c>
      <c r="D24" s="19">
        <f>'3班'!C2</f>
        <v>99</v>
      </c>
      <c r="E24" s="19">
        <f>'3班'!D2</f>
        <v>98</v>
      </c>
      <c r="F24" s="19">
        <f>'3班'!E2</f>
        <v>101</v>
      </c>
      <c r="G24" s="19">
        <f>'3班'!F2</f>
        <v>95</v>
      </c>
      <c r="H24" s="19">
        <f>'3班'!G2</f>
        <v>91</v>
      </c>
      <c r="I24" s="19">
        <f>'3班'!H2</f>
        <v>95</v>
      </c>
      <c r="J24" s="19">
        <f>'3班'!I2</f>
        <v>80</v>
      </c>
      <c r="K24" s="3">
        <f>'3班'!J2</f>
        <v>659</v>
      </c>
      <c r="L24" s="4" t="str">
        <f>'3班'!K2</f>
        <v>第4名</v>
      </c>
      <c r="M24" s="20">
        <f>RANK(汇总[[#This Row],[总分]],汇总[总分])</f>
        <v>22</v>
      </c>
    </row>
    <row r="25" spans="1:13" x14ac:dyDescent="0.15">
      <c r="A25" s="4" t="str">
        <f>'2班'!A13</f>
        <v>G150212</v>
      </c>
      <c r="B25" s="3" t="str">
        <f>'2班'!B13</f>
        <v>杨康</v>
      </c>
      <c r="C25" s="3" t="str">
        <f>VLOOKUP(MID(汇总[[#This Row],[学号]],4,2),班级对应表[],2,FALSE)</f>
        <v>二班</v>
      </c>
      <c r="D25" s="19">
        <f>'2班'!C13</f>
        <v>94</v>
      </c>
      <c r="E25" s="19">
        <f>'2班'!D13</f>
        <v>103</v>
      </c>
      <c r="F25" s="19">
        <f>'2班'!E13</f>
        <v>105</v>
      </c>
      <c r="G25" s="19">
        <f>'2班'!F13</f>
        <v>87</v>
      </c>
      <c r="H25" s="19">
        <f>'2班'!G13</f>
        <v>99</v>
      </c>
      <c r="I25" s="19">
        <f>'2班'!H13</f>
        <v>83</v>
      </c>
      <c r="J25" s="19">
        <f>'2班'!I13</f>
        <v>88</v>
      </c>
      <c r="K25" s="3">
        <f>'2班'!J13</f>
        <v>659</v>
      </c>
      <c r="L25" s="4" t="str">
        <f>'2班'!K13</f>
        <v>第9名</v>
      </c>
      <c r="M25" s="20">
        <f>RANK(汇总[[#This Row],[总分]],汇总[总分])</f>
        <v>22</v>
      </c>
    </row>
    <row r="26" spans="1:13" x14ac:dyDescent="0.15">
      <c r="A26" s="4" t="str">
        <f>'4班'!A5</f>
        <v>G150404</v>
      </c>
      <c r="B26" s="3" t="str">
        <f>'4班'!B5</f>
        <v>福康安</v>
      </c>
      <c r="C26" s="3" t="str">
        <f>VLOOKUP(MID(汇总[[#This Row],[学号]],4,2),班级对应表[],2,FALSE)</f>
        <v>四班</v>
      </c>
      <c r="D26" s="19">
        <f>'4班'!C5</f>
        <v>102</v>
      </c>
      <c r="E26" s="19">
        <f>'4班'!D5</f>
        <v>116</v>
      </c>
      <c r="F26" s="19">
        <f>'4班'!E5</f>
        <v>113</v>
      </c>
      <c r="G26" s="19">
        <f>'4班'!F5</f>
        <v>78</v>
      </c>
      <c r="H26" s="19">
        <f>'4班'!G5</f>
        <v>88</v>
      </c>
      <c r="I26" s="19">
        <f>'4班'!H5</f>
        <v>86</v>
      </c>
      <c r="J26" s="19">
        <f>'4班'!I5</f>
        <v>75</v>
      </c>
      <c r="K26" s="3">
        <f>'4班'!J5</f>
        <v>658</v>
      </c>
      <c r="L26" s="4" t="str">
        <f>'4班'!K5</f>
        <v>第7名</v>
      </c>
      <c r="M26" s="20">
        <f>RANK(汇总[[#This Row],[总分]],汇总[总分])</f>
        <v>25</v>
      </c>
    </row>
    <row r="27" spans="1:13" x14ac:dyDescent="0.15">
      <c r="A27" s="4" t="str">
        <f>'4班'!A20</f>
        <v>G150419</v>
      </c>
      <c r="B27" s="3" t="str">
        <f>'4班'!B20</f>
        <v>侯建平</v>
      </c>
      <c r="C27" s="3" t="str">
        <f>VLOOKUP(MID(汇总[[#This Row],[学号]],4,2),班级对应表[],2,FALSE)</f>
        <v>四班</v>
      </c>
      <c r="D27" s="19">
        <f>'4班'!C20</f>
        <v>98</v>
      </c>
      <c r="E27" s="19">
        <f>'4班'!D20</f>
        <v>112</v>
      </c>
      <c r="F27" s="19">
        <f>'4班'!E20</f>
        <v>105</v>
      </c>
      <c r="G27" s="19">
        <f>'4班'!F20</f>
        <v>90</v>
      </c>
      <c r="H27" s="19">
        <f>'4班'!G20</f>
        <v>83</v>
      </c>
      <c r="I27" s="19">
        <f>'4班'!H20</f>
        <v>91</v>
      </c>
      <c r="J27" s="19">
        <f>'4班'!I20</f>
        <v>79</v>
      </c>
      <c r="K27" s="3">
        <f>'4班'!J20</f>
        <v>658</v>
      </c>
      <c r="L27" s="4" t="str">
        <f>'4班'!K20</f>
        <v>第7名</v>
      </c>
      <c r="M27" s="20">
        <f>RANK(汇总[[#This Row],[总分]],汇总[总分])</f>
        <v>25</v>
      </c>
    </row>
    <row r="28" spans="1:13" x14ac:dyDescent="0.15">
      <c r="A28" s="4" t="str">
        <f>'1班'!A2</f>
        <v>G150101</v>
      </c>
      <c r="B28" s="3" t="str">
        <f>'1班'!B2</f>
        <v>申志凡</v>
      </c>
      <c r="C28" s="3" t="str">
        <f>VLOOKUP(MID(汇总[[#This Row],[学号]],4,2),班级对应表[],2,FALSE)</f>
        <v>一班</v>
      </c>
      <c r="D28" s="19">
        <f>'1班'!C2</f>
        <v>99</v>
      </c>
      <c r="E28" s="19">
        <f>'1班'!D2</f>
        <v>98</v>
      </c>
      <c r="F28" s="19">
        <f>'1班'!E2</f>
        <v>101</v>
      </c>
      <c r="G28" s="19">
        <f>'1班'!F2</f>
        <v>95</v>
      </c>
      <c r="H28" s="19">
        <f>'1班'!G2</f>
        <v>91</v>
      </c>
      <c r="I28" s="19">
        <f>'1班'!H2</f>
        <v>95</v>
      </c>
      <c r="J28" s="19">
        <f>'1班'!I2</f>
        <v>78</v>
      </c>
      <c r="K28" s="3">
        <f>'1班'!J2</f>
        <v>657</v>
      </c>
      <c r="L28" s="4" t="str">
        <f>'1班'!K2</f>
        <v>第5名</v>
      </c>
      <c r="M28" s="20">
        <f>RANK(汇总[[#This Row],[总分]],汇总[总分])</f>
        <v>27</v>
      </c>
    </row>
    <row r="29" spans="1:13" x14ac:dyDescent="0.15">
      <c r="A29" s="4" t="str">
        <f>'1班'!A12</f>
        <v>G150111</v>
      </c>
      <c r="B29" s="3" t="str">
        <f>'1班'!B12</f>
        <v>吕正平</v>
      </c>
      <c r="C29" s="3" t="str">
        <f>VLOOKUP(MID(汇总[[#This Row],[学号]],4,2),班级对应表[],2,FALSE)</f>
        <v>一班</v>
      </c>
      <c r="D29" s="19">
        <f>'1班'!C12</f>
        <v>115</v>
      </c>
      <c r="E29" s="19">
        <f>'1班'!D12</f>
        <v>83</v>
      </c>
      <c r="F29" s="19">
        <f>'1班'!E12</f>
        <v>99</v>
      </c>
      <c r="G29" s="19">
        <f>'1班'!F12</f>
        <v>90</v>
      </c>
      <c r="H29" s="19">
        <f>'1班'!G12</f>
        <v>89</v>
      </c>
      <c r="I29" s="19">
        <f>'1班'!H12</f>
        <v>80</v>
      </c>
      <c r="J29" s="19">
        <f>'1班'!I12</f>
        <v>94</v>
      </c>
      <c r="K29" s="3">
        <f>'1班'!J12</f>
        <v>650</v>
      </c>
      <c r="L29" s="4" t="str">
        <f>'1班'!K12</f>
        <v>第6名</v>
      </c>
      <c r="M29" s="20">
        <f>RANK(汇总[[#This Row],[总分]],汇总[总分])</f>
        <v>28</v>
      </c>
    </row>
    <row r="30" spans="1:13" x14ac:dyDescent="0.15">
      <c r="A30" s="4" t="str">
        <f>'4班'!A4</f>
        <v>G150403</v>
      </c>
      <c r="B30" s="3" t="str">
        <f>'4班'!B4</f>
        <v>殷仲翔</v>
      </c>
      <c r="C30" s="3" t="str">
        <f>VLOOKUP(MID(汇总[[#This Row],[学号]],4,2),班级对应表[],2,FALSE)</f>
        <v>四班</v>
      </c>
      <c r="D30" s="19">
        <f>'4班'!C4</f>
        <v>95</v>
      </c>
      <c r="E30" s="19">
        <f>'4班'!D4</f>
        <v>85</v>
      </c>
      <c r="F30" s="19">
        <f>'4班'!E4</f>
        <v>99</v>
      </c>
      <c r="G30" s="19">
        <f>'4班'!F4</f>
        <v>98</v>
      </c>
      <c r="H30" s="19">
        <f>'4班'!G4</f>
        <v>92</v>
      </c>
      <c r="I30" s="19">
        <f>'4班'!H4</f>
        <v>92</v>
      </c>
      <c r="J30" s="19">
        <f>'4班'!I4</f>
        <v>88</v>
      </c>
      <c r="K30" s="3">
        <f>'4班'!J4</f>
        <v>649</v>
      </c>
      <c r="L30" s="4" t="str">
        <f>'4班'!K4</f>
        <v>第9名</v>
      </c>
      <c r="M30" s="20">
        <f>RANK(汇总[[#This Row],[总分]],汇总[总分])</f>
        <v>29</v>
      </c>
    </row>
    <row r="31" spans="1:13" x14ac:dyDescent="0.15">
      <c r="A31" s="4" t="str">
        <f>'2班'!A5</f>
        <v>G150204</v>
      </c>
      <c r="B31" s="3" t="str">
        <f>'2班'!B5</f>
        <v>汤祖德</v>
      </c>
      <c r="C31" s="3" t="str">
        <f>VLOOKUP(MID(汇总[[#This Row],[学号]],4,2),班级对应表[],2,FALSE)</f>
        <v>二班</v>
      </c>
      <c r="D31" s="19">
        <f>'2班'!C5</f>
        <v>95.5</v>
      </c>
      <c r="E31" s="19">
        <f>'2班'!D5</f>
        <v>92</v>
      </c>
      <c r="F31" s="19">
        <f>'2班'!E5</f>
        <v>96</v>
      </c>
      <c r="G31" s="19">
        <f>'2班'!F5</f>
        <v>84</v>
      </c>
      <c r="H31" s="19">
        <f>'2班'!G5</f>
        <v>95</v>
      </c>
      <c r="I31" s="19">
        <f>'2班'!H5</f>
        <v>91</v>
      </c>
      <c r="J31" s="19">
        <f>'2班'!I5</f>
        <v>92</v>
      </c>
      <c r="K31" s="3">
        <f>'2班'!J5</f>
        <v>645.5</v>
      </c>
      <c r="L31" s="4" t="str">
        <f>'2班'!K5</f>
        <v>第10名</v>
      </c>
      <c r="M31" s="20">
        <f>RANK(汇总[[#This Row],[总分]],汇总[总分])</f>
        <v>30</v>
      </c>
    </row>
    <row r="32" spans="1:13" x14ac:dyDescent="0.15">
      <c r="A32" s="4" t="str">
        <f>'3班'!A8</f>
        <v>G150307</v>
      </c>
      <c r="B32" s="3" t="str">
        <f>'3班'!B8</f>
        <v>兆惠</v>
      </c>
      <c r="C32" s="3" t="str">
        <f>VLOOKUP(MID(汇总[[#This Row],[学号]],4,2),班级对应表[],2,FALSE)</f>
        <v>三班</v>
      </c>
      <c r="D32" s="19">
        <f>'3班'!C8</f>
        <v>94</v>
      </c>
      <c r="E32" s="19">
        <f>'3班'!D8</f>
        <v>118</v>
      </c>
      <c r="F32" s="19">
        <f>'3班'!E8</f>
        <v>93</v>
      </c>
      <c r="G32" s="19">
        <f>'3班'!F8</f>
        <v>95</v>
      </c>
      <c r="H32" s="19">
        <f>'3班'!G8</f>
        <v>85</v>
      </c>
      <c r="I32" s="19">
        <f>'3班'!H8</f>
        <v>76</v>
      </c>
      <c r="J32" s="19">
        <f>'3班'!I8</f>
        <v>80</v>
      </c>
      <c r="K32" s="3">
        <f>'3班'!J8</f>
        <v>641</v>
      </c>
      <c r="L32" s="4" t="str">
        <f>'3班'!K8</f>
        <v>第6名</v>
      </c>
      <c r="M32" s="20">
        <f>RANK(汇总[[#This Row],[总分]],汇总[总分])</f>
        <v>31</v>
      </c>
    </row>
    <row r="33" spans="1:13" x14ac:dyDescent="0.15">
      <c r="A33" s="4" t="str">
        <f>'4班'!A28</f>
        <v>G150427</v>
      </c>
      <c r="B33" s="3" t="str">
        <f>'4班'!B28</f>
        <v>过彦之</v>
      </c>
      <c r="C33" s="3" t="str">
        <f>VLOOKUP(MID(汇总[[#This Row],[学号]],4,2),班级对应表[],2,FALSE)</f>
        <v>四班</v>
      </c>
      <c r="D33" s="19">
        <f>'4班'!C28</f>
        <v>80</v>
      </c>
      <c r="E33" s="19">
        <f>'4班'!D28</f>
        <v>112</v>
      </c>
      <c r="F33" s="19">
        <f>'4班'!E28</f>
        <v>106</v>
      </c>
      <c r="G33" s="19">
        <f>'4班'!F28</f>
        <v>76</v>
      </c>
      <c r="H33" s="19">
        <f>'4班'!G28</f>
        <v>72</v>
      </c>
      <c r="I33" s="19">
        <f>'4班'!H28</f>
        <v>96</v>
      </c>
      <c r="J33" s="19">
        <f>'4班'!I28</f>
        <v>99</v>
      </c>
      <c r="K33" s="3">
        <f>'4班'!J28</f>
        <v>641</v>
      </c>
      <c r="L33" s="4" t="str">
        <f>'4班'!K28</f>
        <v>第10名</v>
      </c>
      <c r="M33" s="20">
        <f>RANK(汇总[[#This Row],[总分]],汇总[总分])</f>
        <v>31</v>
      </c>
    </row>
    <row r="34" spans="1:13" x14ac:dyDescent="0.15">
      <c r="A34" s="4" t="str">
        <f>'2班'!A14</f>
        <v>G150213</v>
      </c>
      <c r="B34" s="3" t="str">
        <f>'2班'!B14</f>
        <v>史季强</v>
      </c>
      <c r="C34" s="3" t="str">
        <f>VLOOKUP(MID(汇总[[#This Row],[学号]],4,2),班级对应表[],2,FALSE)</f>
        <v>二班</v>
      </c>
      <c r="D34" s="19">
        <f>'2班'!C14</f>
        <v>116</v>
      </c>
      <c r="E34" s="19">
        <f>'2班'!D14</f>
        <v>113</v>
      </c>
      <c r="F34" s="19">
        <f>'2班'!E14</f>
        <v>60</v>
      </c>
      <c r="G34" s="19">
        <f>'2班'!F14</f>
        <v>79</v>
      </c>
      <c r="H34" s="19">
        <f>'2班'!G14</f>
        <v>83</v>
      </c>
      <c r="I34" s="19">
        <f>'2班'!H14</f>
        <v>90</v>
      </c>
      <c r="J34" s="19">
        <f>'2班'!I14</f>
        <v>98</v>
      </c>
      <c r="K34" s="3">
        <f>'2班'!J14</f>
        <v>639</v>
      </c>
      <c r="L34" s="4" t="str">
        <f>'2班'!K14</f>
        <v>第11名</v>
      </c>
      <c r="M34" s="20">
        <f>RANK(汇总[[#This Row],[总分]],汇总[总分])</f>
        <v>33</v>
      </c>
    </row>
    <row r="35" spans="1:13" x14ac:dyDescent="0.15">
      <c r="A35" s="4" t="str">
        <f>'2班'!A20</f>
        <v>G150219</v>
      </c>
      <c r="B35" s="3" t="str">
        <f>'2班'!B20</f>
        <v>刘双儿</v>
      </c>
      <c r="C35" s="3" t="str">
        <f>VLOOKUP(MID(汇总[[#This Row],[学号]],4,2),班级对应表[],2,FALSE)</f>
        <v>二班</v>
      </c>
      <c r="D35" s="19">
        <f>'2班'!C20</f>
        <v>90</v>
      </c>
      <c r="E35" s="19">
        <f>'2班'!D20</f>
        <v>92</v>
      </c>
      <c r="F35" s="19">
        <f>'2班'!E20</f>
        <v>79</v>
      </c>
      <c r="G35" s="19">
        <f>'2班'!F20</f>
        <v>89</v>
      </c>
      <c r="H35" s="19">
        <f>'2班'!G20</f>
        <v>91</v>
      </c>
      <c r="I35" s="19">
        <f>'2班'!H20</f>
        <v>100</v>
      </c>
      <c r="J35" s="19">
        <f>'2班'!I20</f>
        <v>98</v>
      </c>
      <c r="K35" s="3">
        <f>'2班'!J20</f>
        <v>639</v>
      </c>
      <c r="L35" s="4" t="str">
        <f>'2班'!K20</f>
        <v>第11名</v>
      </c>
      <c r="M35" s="20">
        <f>RANK(汇总[[#This Row],[总分]],汇总[总分])</f>
        <v>33</v>
      </c>
    </row>
    <row r="36" spans="1:13" x14ac:dyDescent="0.15">
      <c r="A36" s="4" t="str">
        <f>'2班'!A3</f>
        <v>G150202</v>
      </c>
      <c r="B36" s="3" t="str">
        <f>'2班'!B3</f>
        <v>曲非烟</v>
      </c>
      <c r="C36" s="3" t="str">
        <f>VLOOKUP(MID(汇总[[#This Row],[学号]],4,2),班级对应表[],2,FALSE)</f>
        <v>二班</v>
      </c>
      <c r="D36" s="19">
        <f>'2班'!C3</f>
        <v>86</v>
      </c>
      <c r="E36" s="19">
        <f>'2班'!D3</f>
        <v>107</v>
      </c>
      <c r="F36" s="19">
        <f>'2班'!E3</f>
        <v>89</v>
      </c>
      <c r="G36" s="19">
        <f>'2班'!F3</f>
        <v>88</v>
      </c>
      <c r="H36" s="19">
        <f>'2班'!G3</f>
        <v>92</v>
      </c>
      <c r="I36" s="19">
        <f>'2班'!H3</f>
        <v>88</v>
      </c>
      <c r="J36" s="19">
        <f>'2班'!I3</f>
        <v>89</v>
      </c>
      <c r="K36" s="3">
        <f>'2班'!J3</f>
        <v>639</v>
      </c>
      <c r="L36" s="4" t="str">
        <f>'2班'!K3</f>
        <v>第11名</v>
      </c>
      <c r="M36" s="20">
        <f>RANK(汇总[[#This Row],[总分]],汇总[总分])</f>
        <v>33</v>
      </c>
    </row>
    <row r="37" spans="1:13" x14ac:dyDescent="0.15">
      <c r="A37" s="4" t="str">
        <f>'3班'!A24</f>
        <v>G150323</v>
      </c>
      <c r="B37" s="3" t="str">
        <f>'3班'!B24</f>
        <v>王维扬</v>
      </c>
      <c r="C37" s="3" t="str">
        <f>VLOOKUP(MID(汇总[[#This Row],[学号]],4,2),班级对应表[],2,FALSE)</f>
        <v>三班</v>
      </c>
      <c r="D37" s="19">
        <f>'3班'!C24</f>
        <v>83</v>
      </c>
      <c r="E37" s="19">
        <f>'3班'!D24</f>
        <v>102</v>
      </c>
      <c r="F37" s="19">
        <f>'3班'!E24</f>
        <v>104</v>
      </c>
      <c r="G37" s="19">
        <f>'3班'!F24</f>
        <v>94</v>
      </c>
      <c r="H37" s="19">
        <f>'3班'!G24</f>
        <v>86</v>
      </c>
      <c r="I37" s="19">
        <f>'3班'!H24</f>
        <v>81</v>
      </c>
      <c r="J37" s="19">
        <f>'3班'!I24</f>
        <v>89</v>
      </c>
      <c r="K37" s="3">
        <f>'3班'!J24</f>
        <v>639</v>
      </c>
      <c r="L37" s="4" t="str">
        <f>'3班'!K24</f>
        <v>第7名</v>
      </c>
      <c r="M37" s="20">
        <f>RANK(汇总[[#This Row],[总分]],汇总[总分])</f>
        <v>33</v>
      </c>
    </row>
    <row r="38" spans="1:13" x14ac:dyDescent="0.15">
      <c r="A38" s="4" t="str">
        <f>'2班'!A9</f>
        <v>G150208</v>
      </c>
      <c r="B38" s="3" t="str">
        <f>'2班'!B9</f>
        <v>陆乘风</v>
      </c>
      <c r="C38" s="3" t="str">
        <f>VLOOKUP(MID(汇总[[#This Row],[学号]],4,2),班级对应表[],2,FALSE)</f>
        <v>二班</v>
      </c>
      <c r="D38" s="19">
        <f>'2班'!C9</f>
        <v>94</v>
      </c>
      <c r="E38" s="19">
        <f>'2班'!D9</f>
        <v>96</v>
      </c>
      <c r="F38" s="19">
        <f>'2班'!E9</f>
        <v>103</v>
      </c>
      <c r="G38" s="19">
        <f>'2班'!F9</f>
        <v>85</v>
      </c>
      <c r="H38" s="19">
        <f>'2班'!G9</f>
        <v>99</v>
      </c>
      <c r="I38" s="19">
        <f>'2班'!H9</f>
        <v>86</v>
      </c>
      <c r="J38" s="19">
        <f>'2班'!I9</f>
        <v>73</v>
      </c>
      <c r="K38" s="3">
        <f>'2班'!J9</f>
        <v>636</v>
      </c>
      <c r="L38" s="4" t="str">
        <f>'2班'!K9</f>
        <v>第14名</v>
      </c>
      <c r="M38" s="20">
        <f>RANK(汇总[[#This Row],[总分]],汇总[总分])</f>
        <v>37</v>
      </c>
    </row>
    <row r="39" spans="1:13" x14ac:dyDescent="0.15">
      <c r="A39" s="4" t="str">
        <f>'4班'!A6</f>
        <v>G150405</v>
      </c>
      <c r="B39" s="3" t="str">
        <f>'4班'!B6</f>
        <v>赵子昂</v>
      </c>
      <c r="C39" s="3" t="str">
        <f>VLOOKUP(MID(汇总[[#This Row],[学号]],4,2),班级对应表[],2,FALSE)</f>
        <v>四班</v>
      </c>
      <c r="D39" s="19">
        <f>'4班'!C6</f>
        <v>88</v>
      </c>
      <c r="E39" s="19">
        <f>'4班'!D6</f>
        <v>98</v>
      </c>
      <c r="F39" s="19">
        <f>'4班'!E6</f>
        <v>101</v>
      </c>
      <c r="G39" s="19">
        <f>'4班'!F6</f>
        <v>89</v>
      </c>
      <c r="H39" s="19">
        <f>'4班'!G6</f>
        <v>73</v>
      </c>
      <c r="I39" s="19">
        <f>'4班'!H6</f>
        <v>95</v>
      </c>
      <c r="J39" s="19">
        <f>'4班'!I6</f>
        <v>91</v>
      </c>
      <c r="K39" s="3">
        <f>'4班'!J6</f>
        <v>635</v>
      </c>
      <c r="L39" s="4" t="str">
        <f>'4班'!K6</f>
        <v>第11名</v>
      </c>
      <c r="M39" s="20">
        <f>RANK(汇总[[#This Row],[总分]],汇总[总分])</f>
        <v>38</v>
      </c>
    </row>
    <row r="40" spans="1:13" x14ac:dyDescent="0.15">
      <c r="A40" s="4" t="str">
        <f>'3班'!A27</f>
        <v>G150326</v>
      </c>
      <c r="B40" s="3" t="str">
        <f>'3班'!B27</f>
        <v>东方启明</v>
      </c>
      <c r="C40" s="3" t="str">
        <f>VLOOKUP(MID(汇总[[#This Row],[学号]],4,2),班级对应表[],2,FALSE)</f>
        <v>三班</v>
      </c>
      <c r="D40" s="19">
        <f>'3班'!C27</f>
        <v>100</v>
      </c>
      <c r="E40" s="19">
        <f>'3班'!D27</f>
        <v>108</v>
      </c>
      <c r="F40" s="19">
        <f>'3班'!E27</f>
        <v>111.5</v>
      </c>
      <c r="G40" s="19">
        <f>'3班'!F27</f>
        <v>85</v>
      </c>
      <c r="H40" s="19">
        <f>'3班'!G27</f>
        <v>78</v>
      </c>
      <c r="I40" s="19">
        <f>'3班'!H27</f>
        <v>89</v>
      </c>
      <c r="J40" s="19">
        <f>'3班'!I27</f>
        <v>63</v>
      </c>
      <c r="K40" s="3">
        <f>'3班'!J27</f>
        <v>634.5</v>
      </c>
      <c r="L40" s="4" t="str">
        <f>'3班'!K27</f>
        <v>第8名</v>
      </c>
      <c r="M40" s="20">
        <f>RANK(汇总[[#This Row],[总分]],汇总[总分])</f>
        <v>39</v>
      </c>
    </row>
    <row r="41" spans="1:13" x14ac:dyDescent="0.15">
      <c r="A41" s="4" t="str">
        <f>'3班'!A12</f>
        <v>G150311</v>
      </c>
      <c r="B41" s="3" t="str">
        <f>'3班'!B12</f>
        <v>刘处玄</v>
      </c>
      <c r="C41" s="3" t="str">
        <f>VLOOKUP(MID(汇总[[#This Row],[学号]],4,2),班级对应表[],2,FALSE)</f>
        <v>三班</v>
      </c>
      <c r="D41" s="19">
        <f>'3班'!C12</f>
        <v>92.5</v>
      </c>
      <c r="E41" s="19">
        <f>'3班'!D12</f>
        <v>104</v>
      </c>
      <c r="F41" s="19">
        <f>'3班'!E12</f>
        <v>112</v>
      </c>
      <c r="G41" s="19">
        <f>'3班'!F12</f>
        <v>90</v>
      </c>
      <c r="H41" s="19">
        <f>'3班'!G12</f>
        <v>85</v>
      </c>
      <c r="I41" s="19">
        <f>'3班'!H12</f>
        <v>85</v>
      </c>
      <c r="J41" s="19">
        <f>'3班'!I12</f>
        <v>66</v>
      </c>
      <c r="K41" s="3">
        <f>'3班'!J12</f>
        <v>634.5</v>
      </c>
      <c r="L41" s="4" t="str">
        <f>'3班'!K12</f>
        <v>第8名</v>
      </c>
      <c r="M41" s="20">
        <f>RANK(汇总[[#This Row],[总分]],汇总[总分])</f>
        <v>39</v>
      </c>
    </row>
    <row r="42" spans="1:13" x14ac:dyDescent="0.15">
      <c r="A42" s="4" t="str">
        <f>'2班'!A17</f>
        <v>G150216</v>
      </c>
      <c r="B42" s="3" t="str">
        <f>'2班'!B17</f>
        <v>朱聪</v>
      </c>
      <c r="C42" s="3" t="str">
        <f>VLOOKUP(MID(汇总[[#This Row],[学号]],4,2),班级对应表[],2,FALSE)</f>
        <v>二班</v>
      </c>
      <c r="D42" s="19">
        <f>'2班'!C17</f>
        <v>91</v>
      </c>
      <c r="E42" s="19">
        <f>'2班'!D17</f>
        <v>101</v>
      </c>
      <c r="F42" s="19">
        <f>'2班'!E17</f>
        <v>111</v>
      </c>
      <c r="G42" s="19">
        <f>'2班'!F17</f>
        <v>82</v>
      </c>
      <c r="H42" s="19">
        <f>'2班'!G17</f>
        <v>89</v>
      </c>
      <c r="I42" s="19">
        <f>'2班'!H17</f>
        <v>73</v>
      </c>
      <c r="J42" s="19">
        <f>'2班'!I17</f>
        <v>85</v>
      </c>
      <c r="K42" s="3">
        <f>'2班'!J17</f>
        <v>632</v>
      </c>
      <c r="L42" s="4" t="str">
        <f>'2班'!K17</f>
        <v>第15名</v>
      </c>
      <c r="M42" s="20">
        <f>RANK(汇总[[#This Row],[总分]],汇总[总分])</f>
        <v>41</v>
      </c>
    </row>
    <row r="43" spans="1:13" x14ac:dyDescent="0.15">
      <c r="A43" s="4" t="str">
        <f>'4班'!A13</f>
        <v>G150412</v>
      </c>
      <c r="B43" s="3" t="str">
        <f>'4班'!B13</f>
        <v>戚芳</v>
      </c>
      <c r="C43" s="3" t="str">
        <f>VLOOKUP(MID(汇总[[#This Row],[学号]],4,2),班级对应表[],2,FALSE)</f>
        <v>四班</v>
      </c>
      <c r="D43" s="19">
        <f>'4班'!C13</f>
        <v>109</v>
      </c>
      <c r="E43" s="19">
        <f>'4班'!D13</f>
        <v>87</v>
      </c>
      <c r="F43" s="19">
        <f>'4班'!E13</f>
        <v>114</v>
      </c>
      <c r="G43" s="19">
        <f>'4班'!F13</f>
        <v>92</v>
      </c>
      <c r="H43" s="19">
        <f>'4班'!G13</f>
        <v>78</v>
      </c>
      <c r="I43" s="19">
        <f>'4班'!H13</f>
        <v>90</v>
      </c>
      <c r="J43" s="19">
        <f>'4班'!I13</f>
        <v>61</v>
      </c>
      <c r="K43" s="3">
        <f>'4班'!J13</f>
        <v>631</v>
      </c>
      <c r="L43" s="4" t="str">
        <f>'4班'!K13</f>
        <v>第12名</v>
      </c>
      <c r="M43" s="20">
        <f>RANK(汇总[[#This Row],[总分]],汇总[总分])</f>
        <v>42</v>
      </c>
    </row>
    <row r="44" spans="1:13" x14ac:dyDescent="0.15">
      <c r="A44" s="4" t="str">
        <f>'1班'!A6</f>
        <v>G150105</v>
      </c>
      <c r="B44" s="3" t="str">
        <f>'1班'!B6</f>
        <v>王家骏</v>
      </c>
      <c r="C44" s="3" t="str">
        <f>VLOOKUP(MID(汇总[[#This Row],[学号]],4,2),班级对应表[],2,FALSE)</f>
        <v>一班</v>
      </c>
      <c r="D44" s="19">
        <f>'1班'!C6</f>
        <v>91.5</v>
      </c>
      <c r="E44" s="19">
        <f>'1班'!D6</f>
        <v>89</v>
      </c>
      <c r="F44" s="19">
        <f>'1班'!E6</f>
        <v>94</v>
      </c>
      <c r="G44" s="19">
        <f>'1班'!F6</f>
        <v>92</v>
      </c>
      <c r="H44" s="19">
        <f>'1班'!G6</f>
        <v>91</v>
      </c>
      <c r="I44" s="19">
        <f>'1班'!H6</f>
        <v>86</v>
      </c>
      <c r="J44" s="19">
        <f>'1班'!I6</f>
        <v>86</v>
      </c>
      <c r="K44" s="3">
        <f>'1班'!J6</f>
        <v>629.5</v>
      </c>
      <c r="L44" s="4" t="str">
        <f>'1班'!K6</f>
        <v>第7名</v>
      </c>
      <c r="M44" s="20">
        <f>RANK(汇总[[#This Row],[总分]],汇总[总分])</f>
        <v>43</v>
      </c>
    </row>
    <row r="45" spans="1:13" x14ac:dyDescent="0.15">
      <c r="A45" s="4" t="str">
        <f>'3班'!A6</f>
        <v>G150305</v>
      </c>
      <c r="B45" s="3" t="str">
        <f>'3班'!B6</f>
        <v>史孟龙</v>
      </c>
      <c r="C45" s="3" t="str">
        <f>VLOOKUP(MID(汇总[[#This Row],[学号]],4,2),班级对应表[],2,FALSE)</f>
        <v>三班</v>
      </c>
      <c r="D45" s="19">
        <f>'3班'!C6</f>
        <v>91.5</v>
      </c>
      <c r="E45" s="19">
        <f>'3班'!D6</f>
        <v>89</v>
      </c>
      <c r="F45" s="19">
        <f>'3班'!E6</f>
        <v>94</v>
      </c>
      <c r="G45" s="19">
        <f>'3班'!F6</f>
        <v>92</v>
      </c>
      <c r="H45" s="19">
        <f>'3班'!G6</f>
        <v>91</v>
      </c>
      <c r="I45" s="19">
        <f>'3班'!H6</f>
        <v>86</v>
      </c>
      <c r="J45" s="19">
        <f>'3班'!I6</f>
        <v>86</v>
      </c>
      <c r="K45" s="3">
        <f>'3班'!J6</f>
        <v>629.5</v>
      </c>
      <c r="L45" s="4" t="str">
        <f>'3班'!K6</f>
        <v>第10名</v>
      </c>
      <c r="M45" s="20">
        <f>RANK(汇总[[#This Row],[总分]],汇总[总分])</f>
        <v>43</v>
      </c>
    </row>
    <row r="46" spans="1:13" x14ac:dyDescent="0.15">
      <c r="A46" s="4" t="str">
        <f>'4班'!A29</f>
        <v>G150428</v>
      </c>
      <c r="B46" s="3" t="str">
        <f>'4班'!B29</f>
        <v>石清露</v>
      </c>
      <c r="C46" s="3" t="str">
        <f>VLOOKUP(MID(汇总[[#This Row],[学号]],4,2),班级对应表[],2,FALSE)</f>
        <v>四班</v>
      </c>
      <c r="D46" s="19">
        <f>'4班'!C29</f>
        <v>112</v>
      </c>
      <c r="E46" s="19">
        <f>'4班'!D29</f>
        <v>112</v>
      </c>
      <c r="F46" s="19">
        <f>'4班'!E29</f>
        <v>117</v>
      </c>
      <c r="G46" s="19">
        <f>'4班'!F29</f>
        <v>67</v>
      </c>
      <c r="H46" s="19">
        <f>'4班'!G29</f>
        <v>98</v>
      </c>
      <c r="I46" s="19">
        <f>'4班'!H29</f>
        <v>63</v>
      </c>
      <c r="J46" s="19">
        <f>'4班'!I29</f>
        <v>60</v>
      </c>
      <c r="K46" s="3">
        <f>'4班'!J29</f>
        <v>629</v>
      </c>
      <c r="L46" s="4" t="str">
        <f>'4班'!K29</f>
        <v>第13名</v>
      </c>
      <c r="M46" s="20">
        <f>RANK(汇总[[#This Row],[总分]],汇总[总分])</f>
        <v>45</v>
      </c>
    </row>
    <row r="47" spans="1:13" x14ac:dyDescent="0.15">
      <c r="A47" s="4" t="str">
        <f>'1班'!A4</f>
        <v>G150103</v>
      </c>
      <c r="B47" s="3" t="str">
        <f>'1班'!B4</f>
        <v>石双英</v>
      </c>
      <c r="C47" s="3" t="str">
        <f>VLOOKUP(MID(汇总[[#This Row],[学号]],4,2),班级对应表[],2,FALSE)</f>
        <v>一班</v>
      </c>
      <c r="D47" s="19">
        <f>'1班'!C4</f>
        <v>84</v>
      </c>
      <c r="E47" s="19">
        <f>'1班'!D4</f>
        <v>100</v>
      </c>
      <c r="F47" s="19">
        <f>'1班'!E4</f>
        <v>97</v>
      </c>
      <c r="G47" s="19">
        <f>'1班'!F4</f>
        <v>87</v>
      </c>
      <c r="H47" s="19">
        <f>'1班'!G4</f>
        <v>78</v>
      </c>
      <c r="I47" s="19">
        <f>'1班'!H4</f>
        <v>89</v>
      </c>
      <c r="J47" s="19">
        <f>'1班'!I4</f>
        <v>93</v>
      </c>
      <c r="K47" s="3">
        <f>'1班'!J4</f>
        <v>628</v>
      </c>
      <c r="L47" s="4" t="str">
        <f>'1班'!K4</f>
        <v>第8名</v>
      </c>
      <c r="M47" s="20">
        <f>RANK(汇总[[#This Row],[总分]],汇总[总分])</f>
        <v>46</v>
      </c>
    </row>
    <row r="48" spans="1:13" x14ac:dyDescent="0.15">
      <c r="A48" s="4" t="str">
        <f>'3班'!A4</f>
        <v>G150303</v>
      </c>
      <c r="B48" s="3" t="str">
        <f>'3班'!B4</f>
        <v>白熊</v>
      </c>
      <c r="C48" s="3" t="str">
        <f>VLOOKUP(MID(汇总[[#This Row],[学号]],4,2),班级对应表[],2,FALSE)</f>
        <v>三班</v>
      </c>
      <c r="D48" s="19">
        <f>'3班'!C4</f>
        <v>84</v>
      </c>
      <c r="E48" s="19">
        <f>'3班'!D4</f>
        <v>100</v>
      </c>
      <c r="F48" s="19">
        <f>'3班'!E4</f>
        <v>97</v>
      </c>
      <c r="G48" s="19">
        <f>'3班'!F4</f>
        <v>87</v>
      </c>
      <c r="H48" s="19">
        <f>'3班'!G4</f>
        <v>78</v>
      </c>
      <c r="I48" s="19">
        <f>'3班'!H4</f>
        <v>89</v>
      </c>
      <c r="J48" s="19">
        <f>'3班'!I4</f>
        <v>93</v>
      </c>
      <c r="K48" s="3">
        <f>'3班'!J4</f>
        <v>628</v>
      </c>
      <c r="L48" s="4" t="str">
        <f>'3班'!K4</f>
        <v>第11名</v>
      </c>
      <c r="M48" s="20">
        <f>RANK(汇总[[#This Row],[总分]],汇总[总分])</f>
        <v>46</v>
      </c>
    </row>
    <row r="49" spans="1:13" x14ac:dyDescent="0.15">
      <c r="A49" s="4" t="str">
        <f>'1班'!A23</f>
        <v>G150122</v>
      </c>
      <c r="B49" s="3" t="str">
        <f>'1班'!B23</f>
        <v>贝人龙</v>
      </c>
      <c r="C49" s="3" t="str">
        <f>VLOOKUP(MID(汇总[[#This Row],[学号]],4,2),班级对应表[],2,FALSE)</f>
        <v>一班</v>
      </c>
      <c r="D49" s="19">
        <f>'1班'!C23</f>
        <v>104</v>
      </c>
      <c r="E49" s="19">
        <f>'1班'!D23</f>
        <v>102</v>
      </c>
      <c r="F49" s="19">
        <f>'1班'!E23</f>
        <v>93</v>
      </c>
      <c r="G49" s="19">
        <f>'1班'!F23</f>
        <v>93</v>
      </c>
      <c r="H49" s="19">
        <f>'1班'!G23</f>
        <v>78</v>
      </c>
      <c r="I49" s="19">
        <f>'1班'!H23</f>
        <v>78</v>
      </c>
      <c r="J49" s="19">
        <f>'1班'!I23</f>
        <v>79</v>
      </c>
      <c r="K49" s="3">
        <f>'1班'!J23</f>
        <v>627</v>
      </c>
      <c r="L49" s="4" t="str">
        <f>'1班'!K23</f>
        <v>第9名</v>
      </c>
      <c r="M49" s="20">
        <f>RANK(汇总[[#This Row],[总分]],汇总[总分])</f>
        <v>48</v>
      </c>
    </row>
    <row r="50" spans="1:13" x14ac:dyDescent="0.15">
      <c r="A50" s="4" t="str">
        <f>'3班'!A3</f>
        <v>G150302</v>
      </c>
      <c r="B50" s="3" t="str">
        <f>'3班'!B3</f>
        <v>王武通</v>
      </c>
      <c r="C50" s="3" t="str">
        <f>VLOOKUP(MID(汇总[[#This Row],[学号]],4,2),班级对应表[],2,FALSE)</f>
        <v>三班</v>
      </c>
      <c r="D50" s="19">
        <f>'3班'!C3</f>
        <v>88</v>
      </c>
      <c r="E50" s="19">
        <f>'3班'!D3</f>
        <v>95</v>
      </c>
      <c r="F50" s="19">
        <f>'3班'!E3</f>
        <v>94</v>
      </c>
      <c r="G50" s="19">
        <f>'3班'!F3</f>
        <v>82</v>
      </c>
      <c r="H50" s="19">
        <f>'3班'!G3</f>
        <v>90</v>
      </c>
      <c r="I50" s="19">
        <f>'3班'!H3</f>
        <v>93</v>
      </c>
      <c r="J50" s="19">
        <f>'3班'!I3</f>
        <v>84</v>
      </c>
      <c r="K50" s="3">
        <f>'3班'!J3</f>
        <v>626</v>
      </c>
      <c r="L50" s="4" t="str">
        <f>'3班'!K3</f>
        <v>第12名</v>
      </c>
      <c r="M50" s="20">
        <f>RANK(汇总[[#This Row],[总分]],汇总[总分])</f>
        <v>49</v>
      </c>
    </row>
    <row r="51" spans="1:13" x14ac:dyDescent="0.15">
      <c r="A51" s="4" t="str">
        <f>'1班'!A3</f>
        <v>G150102</v>
      </c>
      <c r="B51" s="3" t="str">
        <f>'1班'!B3</f>
        <v>冯默风</v>
      </c>
      <c r="C51" s="3" t="str">
        <f>VLOOKUP(MID(汇总[[#This Row],[学号]],4,2),班级对应表[],2,FALSE)</f>
        <v>一班</v>
      </c>
      <c r="D51" s="19">
        <f>'1班'!C3</f>
        <v>78</v>
      </c>
      <c r="E51" s="19">
        <f>'1班'!D3</f>
        <v>95</v>
      </c>
      <c r="F51" s="19">
        <f>'1班'!E3</f>
        <v>94</v>
      </c>
      <c r="G51" s="19">
        <f>'1班'!F3</f>
        <v>82</v>
      </c>
      <c r="H51" s="19">
        <f>'1班'!G3</f>
        <v>90</v>
      </c>
      <c r="I51" s="19">
        <f>'1班'!H3</f>
        <v>93</v>
      </c>
      <c r="J51" s="19">
        <f>'1班'!I3</f>
        <v>94</v>
      </c>
      <c r="K51" s="3">
        <f>'1班'!J3</f>
        <v>626</v>
      </c>
      <c r="L51" s="4" t="str">
        <f>'1班'!K3</f>
        <v>第10名</v>
      </c>
      <c r="M51" s="20">
        <f>RANK(汇总[[#This Row],[总分]],汇总[总分])</f>
        <v>49</v>
      </c>
    </row>
    <row r="52" spans="1:13" x14ac:dyDescent="0.15">
      <c r="A52" s="4" t="str">
        <f>'4班'!A12</f>
        <v>G150411</v>
      </c>
      <c r="B52" s="3" t="str">
        <f>'4班'!B12</f>
        <v>凤南天</v>
      </c>
      <c r="C52" s="3" t="str">
        <f>VLOOKUP(MID(汇总[[#This Row],[学号]],4,2),班级对应表[],2,FALSE)</f>
        <v>四班</v>
      </c>
      <c r="D52" s="19">
        <f>'4班'!C12</f>
        <v>95</v>
      </c>
      <c r="E52" s="19">
        <f>'4班'!D12</f>
        <v>81</v>
      </c>
      <c r="F52" s="19">
        <f>'4班'!E12</f>
        <v>102</v>
      </c>
      <c r="G52" s="19">
        <f>'4班'!F12</f>
        <v>77</v>
      </c>
      <c r="H52" s="19">
        <f>'4班'!G12</f>
        <v>99</v>
      </c>
      <c r="I52" s="19">
        <f>'4班'!H12</f>
        <v>74</v>
      </c>
      <c r="J52" s="19">
        <f>'4班'!I12</f>
        <v>96</v>
      </c>
      <c r="K52" s="3">
        <f>'4班'!J12</f>
        <v>624</v>
      </c>
      <c r="L52" s="4" t="str">
        <f>'4班'!K12</f>
        <v>第14名</v>
      </c>
      <c r="M52" s="20">
        <f>RANK(汇总[[#This Row],[总分]],汇总[总分])</f>
        <v>51</v>
      </c>
    </row>
    <row r="53" spans="1:13" x14ac:dyDescent="0.15">
      <c r="A53" s="4" t="str">
        <f>'1班'!A11</f>
        <v>G150110</v>
      </c>
      <c r="B53" s="3" t="str">
        <f>'1班'!B11</f>
        <v>尼摩星</v>
      </c>
      <c r="C53" s="3" t="str">
        <f>VLOOKUP(MID(汇总[[#This Row],[学号]],4,2),班级对应表[],2,FALSE)</f>
        <v>一班</v>
      </c>
      <c r="D53" s="19">
        <f>'1班'!C11</f>
        <v>106</v>
      </c>
      <c r="E53" s="19">
        <f>'1班'!D11</f>
        <v>102</v>
      </c>
      <c r="F53" s="19">
        <f>'1班'!E11</f>
        <v>85</v>
      </c>
      <c r="G53" s="19">
        <f>'1班'!F11</f>
        <v>79</v>
      </c>
      <c r="H53" s="19">
        <f>'1班'!G11</f>
        <v>70</v>
      </c>
      <c r="I53" s="19">
        <f>'1班'!H11</f>
        <v>93</v>
      </c>
      <c r="J53" s="19">
        <f>'1班'!I11</f>
        <v>88</v>
      </c>
      <c r="K53" s="3">
        <f>'1班'!J11</f>
        <v>623</v>
      </c>
      <c r="L53" s="4" t="str">
        <f>'1班'!K11</f>
        <v>第11名</v>
      </c>
      <c r="M53" s="20">
        <f>RANK(汇总[[#This Row],[总分]],汇总[总分])</f>
        <v>52</v>
      </c>
    </row>
    <row r="54" spans="1:13" x14ac:dyDescent="0.15">
      <c r="A54" s="4" t="str">
        <f>'2班'!A4</f>
        <v>G150203</v>
      </c>
      <c r="B54" s="3" t="str">
        <f>'2班'!B4</f>
        <v>全金发</v>
      </c>
      <c r="C54" s="3" t="str">
        <f>VLOOKUP(MID(汇总[[#This Row],[学号]],4,2),班级对应表[],2,FALSE)</f>
        <v>二班</v>
      </c>
      <c r="D54" s="19">
        <f>'2班'!C4</f>
        <v>93</v>
      </c>
      <c r="E54" s="19">
        <f>'2班'!D4</f>
        <v>99</v>
      </c>
      <c r="F54" s="19">
        <f>'2班'!E4</f>
        <v>92</v>
      </c>
      <c r="G54" s="19">
        <f>'2班'!F4</f>
        <v>86</v>
      </c>
      <c r="H54" s="19">
        <f>'2班'!G4</f>
        <v>86</v>
      </c>
      <c r="I54" s="19">
        <f>'2班'!H4</f>
        <v>75</v>
      </c>
      <c r="J54" s="19">
        <f>'2班'!I4</f>
        <v>92</v>
      </c>
      <c r="K54" s="3">
        <f>'2班'!J4</f>
        <v>623</v>
      </c>
      <c r="L54" s="4" t="str">
        <f>'2班'!K4</f>
        <v>第16名</v>
      </c>
      <c r="M54" s="20">
        <f>RANK(汇总[[#This Row],[总分]],汇总[总分])</f>
        <v>52</v>
      </c>
    </row>
    <row r="55" spans="1:13" x14ac:dyDescent="0.15">
      <c r="A55" s="4" t="str">
        <f>'2班'!A8</f>
        <v>G150207</v>
      </c>
      <c r="B55" s="3" t="str">
        <f>'2班'!B8</f>
        <v>王进宝</v>
      </c>
      <c r="C55" s="3" t="str">
        <f>VLOOKUP(MID(汇总[[#This Row],[学号]],4,2),班级对应表[],2,FALSE)</f>
        <v>二班</v>
      </c>
      <c r="D55" s="19">
        <f>'2班'!C8</f>
        <v>86</v>
      </c>
      <c r="E55" s="19">
        <f>'2班'!D8</f>
        <v>111</v>
      </c>
      <c r="F55" s="19">
        <f>'2班'!E8</f>
        <v>117</v>
      </c>
      <c r="G55" s="19">
        <f>'2班'!F8</f>
        <v>64</v>
      </c>
      <c r="H55" s="19">
        <f>'2班'!G8</f>
        <v>77</v>
      </c>
      <c r="I55" s="19">
        <f>'2班'!H8</f>
        <v>96</v>
      </c>
      <c r="J55" s="19">
        <f>'2班'!I8</f>
        <v>72</v>
      </c>
      <c r="K55" s="3">
        <f>'2班'!J8</f>
        <v>623</v>
      </c>
      <c r="L55" s="4" t="str">
        <f>'2班'!K8</f>
        <v>第16名</v>
      </c>
      <c r="M55" s="20">
        <f>RANK(汇总[[#This Row],[总分]],汇总[总分])</f>
        <v>52</v>
      </c>
    </row>
    <row r="56" spans="1:13" x14ac:dyDescent="0.15">
      <c r="A56" s="4" t="str">
        <f>'4班'!A30</f>
        <v>G150429</v>
      </c>
      <c r="B56" s="3" t="str">
        <f>'4班'!B30</f>
        <v>吴青烈</v>
      </c>
      <c r="C56" s="3" t="str">
        <f>VLOOKUP(MID(汇总[[#This Row],[学号]],4,2),班级对应表[],2,FALSE)</f>
        <v>四班</v>
      </c>
      <c r="D56" s="19">
        <f>'4班'!C30</f>
        <v>109</v>
      </c>
      <c r="E56" s="19">
        <f>'4班'!D30</f>
        <v>85</v>
      </c>
      <c r="F56" s="19">
        <f>'4班'!E30</f>
        <v>82</v>
      </c>
      <c r="G56" s="19">
        <f>'4班'!F30</f>
        <v>100</v>
      </c>
      <c r="H56" s="19">
        <f>'4班'!G30</f>
        <v>96</v>
      </c>
      <c r="I56" s="19">
        <f>'4班'!H30</f>
        <v>53</v>
      </c>
      <c r="J56" s="19">
        <f>'4班'!I30</f>
        <v>96</v>
      </c>
      <c r="K56" s="3">
        <f>'4班'!J30</f>
        <v>621</v>
      </c>
      <c r="L56" s="4" t="str">
        <f>'4班'!K30</f>
        <v>第15名</v>
      </c>
      <c r="M56" s="20">
        <f>RANK(汇总[[#This Row],[总分]],汇总[总分])</f>
        <v>55</v>
      </c>
    </row>
    <row r="57" spans="1:13" x14ac:dyDescent="0.15">
      <c r="A57" s="4" t="str">
        <f>'1班'!A28</f>
        <v>G150127</v>
      </c>
      <c r="B57" s="3" t="str">
        <f>'1班'!B28</f>
        <v>皮清云</v>
      </c>
      <c r="C57" s="3" t="str">
        <f>VLOOKUP(MID(汇总[[#This Row],[学号]],4,2),班级对应表[],2,FALSE)</f>
        <v>一班</v>
      </c>
      <c r="D57" s="19">
        <f>'1班'!C28</f>
        <v>117</v>
      </c>
      <c r="E57" s="19">
        <f>'1班'!D28</f>
        <v>96</v>
      </c>
      <c r="F57" s="19">
        <f>'1班'!E28</f>
        <v>84</v>
      </c>
      <c r="G57" s="19">
        <f>'1班'!F28</f>
        <v>64</v>
      </c>
      <c r="H57" s="19">
        <f>'1班'!G28</f>
        <v>91</v>
      </c>
      <c r="I57" s="19">
        <f>'1班'!H28</f>
        <v>73</v>
      </c>
      <c r="J57" s="19">
        <f>'1班'!I28</f>
        <v>95</v>
      </c>
      <c r="K57" s="3">
        <f>'1班'!J28</f>
        <v>620</v>
      </c>
      <c r="L57" s="4" t="str">
        <f>'1班'!K28</f>
        <v>第12名</v>
      </c>
      <c r="M57" s="20">
        <f>RANK(汇总[[#This Row],[总分]],汇总[总分])</f>
        <v>56</v>
      </c>
    </row>
    <row r="58" spans="1:13" x14ac:dyDescent="0.15">
      <c r="A58" s="4" t="str">
        <f>'1班'!A13</f>
        <v>G150112</v>
      </c>
      <c r="B58" s="3" t="str">
        <f>'1班'!B13</f>
        <v>白龟寿</v>
      </c>
      <c r="C58" s="3" t="str">
        <f>VLOOKUP(MID(汇总[[#This Row],[学号]],4,2),班级对应表[],2,FALSE)</f>
        <v>一班</v>
      </c>
      <c r="D58" s="19">
        <f>'1班'!C13</f>
        <v>77</v>
      </c>
      <c r="E58" s="19">
        <f>'1班'!D13</f>
        <v>97</v>
      </c>
      <c r="F58" s="19">
        <f>'1班'!E13</f>
        <v>105</v>
      </c>
      <c r="G58" s="19">
        <f>'1班'!F13</f>
        <v>85</v>
      </c>
      <c r="H58" s="19">
        <f>'1班'!G13</f>
        <v>76</v>
      </c>
      <c r="I58" s="19">
        <f>'1班'!H13</f>
        <v>94</v>
      </c>
      <c r="J58" s="19">
        <f>'1班'!I13</f>
        <v>84</v>
      </c>
      <c r="K58" s="3">
        <f>'1班'!J13</f>
        <v>618</v>
      </c>
      <c r="L58" s="4" t="str">
        <f>'1班'!K13</f>
        <v>第13名</v>
      </c>
      <c r="M58" s="20">
        <f>RANK(汇总[[#This Row],[总分]],汇总[总分])</f>
        <v>57</v>
      </c>
    </row>
    <row r="59" spans="1:13" x14ac:dyDescent="0.15">
      <c r="A59" s="4" t="str">
        <f>'4班'!A25</f>
        <v>G150424</v>
      </c>
      <c r="B59" s="3" t="str">
        <f>'4班'!B25</f>
        <v>史叔刚</v>
      </c>
      <c r="C59" s="3" t="str">
        <f>VLOOKUP(MID(汇总[[#This Row],[学号]],4,2),班级对应表[],2,FALSE)</f>
        <v>四班</v>
      </c>
      <c r="D59" s="19">
        <f>'4班'!C25</f>
        <v>88</v>
      </c>
      <c r="E59" s="19">
        <f>'4班'!D25</f>
        <v>88</v>
      </c>
      <c r="F59" s="19">
        <f>'4班'!E25</f>
        <v>96</v>
      </c>
      <c r="G59" s="19">
        <f>'4班'!F25</f>
        <v>89</v>
      </c>
      <c r="H59" s="19">
        <f>'4班'!G25</f>
        <v>85</v>
      </c>
      <c r="I59" s="19">
        <f>'4班'!H25</f>
        <v>93</v>
      </c>
      <c r="J59" s="19">
        <f>'4班'!I25</f>
        <v>77</v>
      </c>
      <c r="K59" s="3">
        <f>'4班'!J25</f>
        <v>616</v>
      </c>
      <c r="L59" s="4" t="str">
        <f>'4班'!K25</f>
        <v>第16名</v>
      </c>
      <c r="M59" s="20">
        <f>RANK(汇总[[#This Row],[总分]],汇总[总分])</f>
        <v>58</v>
      </c>
    </row>
    <row r="60" spans="1:13" x14ac:dyDescent="0.15">
      <c r="A60" s="4" t="str">
        <f>'1班'!A26</f>
        <v>G150125</v>
      </c>
      <c r="B60" s="3" t="str">
        <f>'1班'!B26</f>
        <v>司徒横</v>
      </c>
      <c r="C60" s="3" t="str">
        <f>VLOOKUP(MID(汇总[[#This Row],[学号]],4,2),班级对应表[],2,FALSE)</f>
        <v>一班</v>
      </c>
      <c r="D60" s="19">
        <f>'1班'!C26</f>
        <v>106</v>
      </c>
      <c r="E60" s="19">
        <f>'1班'!D26</f>
        <v>103</v>
      </c>
      <c r="F60" s="19">
        <f>'1班'!E26</f>
        <v>92</v>
      </c>
      <c r="G60" s="19">
        <f>'1班'!F26</f>
        <v>55</v>
      </c>
      <c r="H60" s="19">
        <f>'1班'!G26</f>
        <v>91</v>
      </c>
      <c r="I60" s="19">
        <f>'1班'!H26</f>
        <v>85</v>
      </c>
      <c r="J60" s="19">
        <f>'1班'!I26</f>
        <v>82</v>
      </c>
      <c r="K60" s="3">
        <f>'1班'!J26</f>
        <v>614</v>
      </c>
      <c r="L60" s="4" t="str">
        <f>'1班'!K26</f>
        <v>第14名</v>
      </c>
      <c r="M60" s="20">
        <f>RANK(汇总[[#This Row],[总分]],汇总[总分])</f>
        <v>59</v>
      </c>
    </row>
    <row r="61" spans="1:13" x14ac:dyDescent="0.15">
      <c r="A61" s="4" t="str">
        <f>'4班'!A26</f>
        <v>G150425</v>
      </c>
      <c r="B61" s="3" t="str">
        <f>'4班'!B26</f>
        <v>冯兰剑</v>
      </c>
      <c r="C61" s="3" t="str">
        <f>VLOOKUP(MID(汇总[[#This Row],[学号]],4,2),班级对应表[],2,FALSE)</f>
        <v>四班</v>
      </c>
      <c r="D61" s="19">
        <f>'4班'!C26</f>
        <v>119</v>
      </c>
      <c r="E61" s="19">
        <f>'4班'!D26</f>
        <v>77</v>
      </c>
      <c r="F61" s="19">
        <f>'4班'!E26</f>
        <v>112</v>
      </c>
      <c r="G61" s="19">
        <f>'4班'!F26</f>
        <v>63</v>
      </c>
      <c r="H61" s="19">
        <f>'4班'!G26</f>
        <v>55</v>
      </c>
      <c r="I61" s="19">
        <f>'4班'!H26</f>
        <v>91</v>
      </c>
      <c r="J61" s="19">
        <f>'4班'!I26</f>
        <v>95</v>
      </c>
      <c r="K61" s="3">
        <f>'4班'!J26</f>
        <v>612</v>
      </c>
      <c r="L61" s="4" t="str">
        <f>'4班'!K26</f>
        <v>第17名</v>
      </c>
      <c r="M61" s="20">
        <f>RANK(汇总[[#This Row],[总分]],汇总[总分])</f>
        <v>60</v>
      </c>
    </row>
    <row r="62" spans="1:13" x14ac:dyDescent="0.15">
      <c r="A62" s="4" t="str">
        <f>'3班'!A25</f>
        <v>G150324</v>
      </c>
      <c r="B62" s="3" t="str">
        <f>'3班'!B25</f>
        <v>安奉天</v>
      </c>
      <c r="C62" s="3" t="str">
        <f>VLOOKUP(MID(汇总[[#This Row],[学号]],4,2),班级对应表[],2,FALSE)</f>
        <v>三班</v>
      </c>
      <c r="D62" s="19">
        <f>'3班'!C25</f>
        <v>88</v>
      </c>
      <c r="E62" s="19">
        <f>'3班'!D25</f>
        <v>93</v>
      </c>
      <c r="F62" s="19">
        <f>'3班'!E25</f>
        <v>104</v>
      </c>
      <c r="G62" s="19">
        <f>'3班'!F25</f>
        <v>85</v>
      </c>
      <c r="H62" s="19">
        <f>'3班'!G25</f>
        <v>75</v>
      </c>
      <c r="I62" s="19">
        <f>'3班'!H25</f>
        <v>84</v>
      </c>
      <c r="J62" s="19">
        <f>'3班'!I25</f>
        <v>82</v>
      </c>
      <c r="K62" s="3">
        <f>'3班'!J25</f>
        <v>611</v>
      </c>
      <c r="L62" s="4" t="str">
        <f>'3班'!K25</f>
        <v>第13名</v>
      </c>
      <c r="M62" s="20">
        <f>RANK(汇总[[#This Row],[总分]],汇总[总分])</f>
        <v>61</v>
      </c>
    </row>
    <row r="63" spans="1:13" x14ac:dyDescent="0.15">
      <c r="A63" s="4" t="str">
        <f>'2班'!A26</f>
        <v>G150225</v>
      </c>
      <c r="B63" s="3" t="str">
        <f>'2班'!B26</f>
        <v>安小慧</v>
      </c>
      <c r="C63" s="3" t="str">
        <f>VLOOKUP(MID(汇总[[#This Row],[学号]],4,2),班级对应表[],2,FALSE)</f>
        <v>二班</v>
      </c>
      <c r="D63" s="19">
        <f>'2班'!C26</f>
        <v>112</v>
      </c>
      <c r="E63" s="19">
        <f>'2班'!D26</f>
        <v>97</v>
      </c>
      <c r="F63" s="19">
        <f>'2班'!E26</f>
        <v>64</v>
      </c>
      <c r="G63" s="19">
        <f>'2班'!F26</f>
        <v>69</v>
      </c>
      <c r="H63" s="19">
        <f>'2班'!G26</f>
        <v>100</v>
      </c>
      <c r="I63" s="19">
        <f>'2班'!H26</f>
        <v>98</v>
      </c>
      <c r="J63" s="19">
        <f>'2班'!I26</f>
        <v>69</v>
      </c>
      <c r="K63" s="3">
        <f>'2班'!J26</f>
        <v>609</v>
      </c>
      <c r="L63" s="4" t="str">
        <f>'2班'!K26</f>
        <v>第18名</v>
      </c>
      <c r="M63" s="20">
        <f>RANK(汇总[[#This Row],[总分]],汇总[总分])</f>
        <v>62</v>
      </c>
    </row>
    <row r="64" spans="1:13" x14ac:dyDescent="0.15">
      <c r="A64" s="4" t="str">
        <f>'4班'!A24</f>
        <v>G150423</v>
      </c>
      <c r="B64" s="3" t="str">
        <f>'4班'!B24</f>
        <v>梅念笙</v>
      </c>
      <c r="C64" s="3" t="str">
        <f>VLOOKUP(MID(汇总[[#This Row],[学号]],4,2),班级对应表[],2,FALSE)</f>
        <v>四班</v>
      </c>
      <c r="D64" s="19">
        <f>'4班'!C24</f>
        <v>106</v>
      </c>
      <c r="E64" s="19">
        <f>'4班'!D24</f>
        <v>89</v>
      </c>
      <c r="F64" s="19">
        <f>'4班'!E24</f>
        <v>94</v>
      </c>
      <c r="G64" s="19">
        <f>'4班'!F24</f>
        <v>74</v>
      </c>
      <c r="H64" s="19">
        <f>'4班'!G24</f>
        <v>92</v>
      </c>
      <c r="I64" s="19">
        <f>'4班'!H24</f>
        <v>91</v>
      </c>
      <c r="J64" s="19">
        <f>'4班'!I24</f>
        <v>62</v>
      </c>
      <c r="K64" s="3">
        <f>'4班'!J24</f>
        <v>608</v>
      </c>
      <c r="L64" s="4" t="str">
        <f>'4班'!K24</f>
        <v>第18名</v>
      </c>
      <c r="M64" s="20">
        <f>RANK(汇总[[#This Row],[总分]],汇总[总分])</f>
        <v>63</v>
      </c>
    </row>
    <row r="65" spans="1:13" x14ac:dyDescent="0.15">
      <c r="A65" s="4" t="str">
        <f>'2班'!A22</f>
        <v>G150221</v>
      </c>
      <c r="B65" s="3" t="str">
        <f>'2班'!B22</f>
        <v>冯难敌</v>
      </c>
      <c r="C65" s="3" t="str">
        <f>VLOOKUP(MID(汇总[[#This Row],[学号]],4,2),班级对应表[],2,FALSE)</f>
        <v>二班</v>
      </c>
      <c r="D65" s="19">
        <f>'2班'!C22</f>
        <v>109</v>
      </c>
      <c r="E65" s="19">
        <f>'2班'!D22</f>
        <v>93</v>
      </c>
      <c r="F65" s="19">
        <f>'2班'!E22</f>
        <v>67</v>
      </c>
      <c r="G65" s="19">
        <f>'2班'!F22</f>
        <v>82</v>
      </c>
      <c r="H65" s="19">
        <f>'2班'!G22</f>
        <v>80</v>
      </c>
      <c r="I65" s="19">
        <f>'2班'!H22</f>
        <v>89</v>
      </c>
      <c r="J65" s="19">
        <f>'2班'!I22</f>
        <v>85</v>
      </c>
      <c r="K65" s="3">
        <f>'2班'!J22</f>
        <v>605</v>
      </c>
      <c r="L65" s="4" t="str">
        <f>'2班'!K22</f>
        <v>第19名</v>
      </c>
      <c r="M65" s="20">
        <f>RANK(汇总[[#This Row],[总分]],汇总[总分])</f>
        <v>64</v>
      </c>
    </row>
    <row r="66" spans="1:13" x14ac:dyDescent="0.15">
      <c r="A66" s="4" t="str">
        <f>'3班'!A29</f>
        <v>G150328</v>
      </c>
      <c r="B66" s="3" t="str">
        <f>'3班'!B29</f>
        <v>安剑清</v>
      </c>
      <c r="C66" s="3" t="str">
        <f>VLOOKUP(MID(汇总[[#This Row],[学号]],4,2),班级对应表[],2,FALSE)</f>
        <v>三班</v>
      </c>
      <c r="D66" s="19">
        <f>'3班'!C29</f>
        <v>93</v>
      </c>
      <c r="E66" s="19">
        <f>'3班'!D29</f>
        <v>98</v>
      </c>
      <c r="F66" s="19">
        <f>'3班'!E29</f>
        <v>102</v>
      </c>
      <c r="G66" s="19">
        <f>'3班'!F29</f>
        <v>91</v>
      </c>
      <c r="H66" s="19">
        <f>'3班'!G29</f>
        <v>56</v>
      </c>
      <c r="I66" s="19">
        <f>'3班'!H29</f>
        <v>75</v>
      </c>
      <c r="J66" s="19">
        <f>'3班'!I29</f>
        <v>90</v>
      </c>
      <c r="K66" s="3">
        <f>'3班'!J29</f>
        <v>605</v>
      </c>
      <c r="L66" s="4" t="str">
        <f>'3班'!K29</f>
        <v>第14名</v>
      </c>
      <c r="M66" s="20">
        <f>RANK(汇总[[#This Row],[总分]],汇总[总分])</f>
        <v>64</v>
      </c>
    </row>
    <row r="67" spans="1:13" x14ac:dyDescent="0.15">
      <c r="A67" s="4" t="str">
        <f>'4班'!A14</f>
        <v>G150413</v>
      </c>
      <c r="B67" s="3" t="str">
        <f>'4班'!B14</f>
        <v>尹章垓</v>
      </c>
      <c r="C67" s="3" t="str">
        <f>VLOOKUP(MID(汇总[[#This Row],[学号]],4,2),班级对应表[],2,FALSE)</f>
        <v>四班</v>
      </c>
      <c r="D67" s="19">
        <f>'4班'!C14</f>
        <v>97</v>
      </c>
      <c r="E67" s="19">
        <f>'4班'!D14</f>
        <v>87</v>
      </c>
      <c r="F67" s="19">
        <f>'4班'!E14</f>
        <v>75</v>
      </c>
      <c r="G67" s="19">
        <f>'4班'!F14</f>
        <v>91</v>
      </c>
      <c r="H67" s="19">
        <f>'4班'!G14</f>
        <v>97</v>
      </c>
      <c r="I67" s="19">
        <f>'4班'!H14</f>
        <v>90</v>
      </c>
      <c r="J67" s="19">
        <f>'4班'!I14</f>
        <v>65</v>
      </c>
      <c r="K67" s="3">
        <f>'4班'!J14</f>
        <v>602</v>
      </c>
      <c r="L67" s="4" t="str">
        <f>'4班'!K14</f>
        <v>第19名</v>
      </c>
      <c r="M67" s="20">
        <f>RANK(汇总[[#This Row],[总分]],汇总[总分])</f>
        <v>66</v>
      </c>
    </row>
    <row r="68" spans="1:13" x14ac:dyDescent="0.15">
      <c r="A68" s="4" t="str">
        <f>'3班'!A13</f>
        <v>G150312</v>
      </c>
      <c r="B68" s="3" t="str">
        <f>'3班'!B13</f>
        <v>孙克通</v>
      </c>
      <c r="C68" s="3" t="str">
        <f>VLOOKUP(MID(汇总[[#This Row],[学号]],4,2),班级对应表[],2,FALSE)</f>
        <v>三班</v>
      </c>
      <c r="D68" s="19">
        <f>'3班'!C13</f>
        <v>68</v>
      </c>
      <c r="E68" s="19">
        <f>'3班'!D13</f>
        <v>108</v>
      </c>
      <c r="F68" s="19">
        <f>'3班'!E13</f>
        <v>64</v>
      </c>
      <c r="G68" s="19">
        <f>'3班'!F13</f>
        <v>71</v>
      </c>
      <c r="H68" s="19">
        <f>'3班'!G13</f>
        <v>97</v>
      </c>
      <c r="I68" s="19">
        <f>'3班'!H13</f>
        <v>93</v>
      </c>
      <c r="J68" s="19">
        <f>'3班'!I13</f>
        <v>99</v>
      </c>
      <c r="K68" s="3">
        <f>'3班'!J13</f>
        <v>600</v>
      </c>
      <c r="L68" s="4" t="str">
        <f>'3班'!K13</f>
        <v>第15名</v>
      </c>
      <c r="M68" s="20">
        <f>RANK(汇总[[#This Row],[总分]],汇总[总分])</f>
        <v>67</v>
      </c>
    </row>
    <row r="69" spans="1:13" x14ac:dyDescent="0.15">
      <c r="A69" s="4" t="str">
        <f>'3班'!A18</f>
        <v>G150317</v>
      </c>
      <c r="B69" s="3" t="str">
        <f>'3班'!B18</f>
        <v>鲁坤</v>
      </c>
      <c r="C69" s="3" t="str">
        <f>VLOOKUP(MID(汇总[[#This Row],[学号]],4,2),班级对应表[],2,FALSE)</f>
        <v>三班</v>
      </c>
      <c r="D69" s="19">
        <f>'3班'!C18</f>
        <v>85</v>
      </c>
      <c r="E69" s="19">
        <f>'3班'!D18</f>
        <v>116</v>
      </c>
      <c r="F69" s="19">
        <f>'3班'!E18</f>
        <v>69</v>
      </c>
      <c r="G69" s="19">
        <f>'3班'!F18</f>
        <v>74</v>
      </c>
      <c r="H69" s="19">
        <f>'3班'!G18</f>
        <v>72</v>
      </c>
      <c r="I69" s="19">
        <f>'3班'!H18</f>
        <v>82</v>
      </c>
      <c r="J69" s="19">
        <f>'3班'!I18</f>
        <v>98</v>
      </c>
      <c r="K69" s="3">
        <f>'3班'!J18</f>
        <v>596</v>
      </c>
      <c r="L69" s="4" t="str">
        <f>'3班'!K18</f>
        <v>第16名</v>
      </c>
      <c r="M69" s="20">
        <f>RANK(汇总[[#This Row],[总分]],汇总[总分])</f>
        <v>68</v>
      </c>
    </row>
    <row r="70" spans="1:13" x14ac:dyDescent="0.15">
      <c r="A70" s="4" t="str">
        <f>'4班'!A10</f>
        <v>G150409</v>
      </c>
      <c r="B70" s="3" t="str">
        <f>'4班'!B10</f>
        <v>易吉</v>
      </c>
      <c r="C70" s="3" t="str">
        <f>VLOOKUP(MID(汇总[[#This Row],[学号]],4,2),班级对应表[],2,FALSE)</f>
        <v>四班</v>
      </c>
      <c r="D70" s="19">
        <f>'4班'!C10</f>
        <v>65</v>
      </c>
      <c r="E70" s="19">
        <f>'4班'!D10</f>
        <v>103</v>
      </c>
      <c r="F70" s="19">
        <f>'4班'!E10</f>
        <v>81</v>
      </c>
      <c r="G70" s="19">
        <f>'4班'!F10</f>
        <v>93</v>
      </c>
      <c r="H70" s="19">
        <f>'4班'!G10</f>
        <v>83</v>
      </c>
      <c r="I70" s="19">
        <f>'4班'!H10</f>
        <v>88</v>
      </c>
      <c r="J70" s="19">
        <f>'4班'!I10</f>
        <v>83</v>
      </c>
      <c r="K70" s="3">
        <f>'4班'!J10</f>
        <v>596</v>
      </c>
      <c r="L70" s="4" t="str">
        <f>'4班'!K10</f>
        <v>第20名</v>
      </c>
      <c r="M70" s="20">
        <f>RANK(汇总[[#This Row],[总分]],汇总[总分])</f>
        <v>68</v>
      </c>
    </row>
    <row r="71" spans="1:13" x14ac:dyDescent="0.15">
      <c r="A71" s="4" t="str">
        <f>'3班'!A11</f>
        <v>G150310</v>
      </c>
      <c r="B71" s="3" t="str">
        <f>'3班'!B11</f>
        <v>达尔巴</v>
      </c>
      <c r="C71" s="3" t="str">
        <f>VLOOKUP(MID(汇总[[#This Row],[学号]],4,2),班级对应表[],2,FALSE)</f>
        <v>三班</v>
      </c>
      <c r="D71" s="19">
        <f>'3班'!C11</f>
        <v>95</v>
      </c>
      <c r="E71" s="19">
        <f>'3班'!D11</f>
        <v>97</v>
      </c>
      <c r="F71" s="19">
        <f>'3班'!E11</f>
        <v>58</v>
      </c>
      <c r="G71" s="19">
        <f>'3班'!F11</f>
        <v>87</v>
      </c>
      <c r="H71" s="19">
        <f>'3班'!G11</f>
        <v>76</v>
      </c>
      <c r="I71" s="19">
        <f>'3班'!H11</f>
        <v>92</v>
      </c>
      <c r="J71" s="19">
        <f>'3班'!I11</f>
        <v>88</v>
      </c>
      <c r="K71" s="3">
        <f>'3班'!J11</f>
        <v>593</v>
      </c>
      <c r="L71" s="4" t="str">
        <f>'3班'!K11</f>
        <v>第17名</v>
      </c>
      <c r="M71" s="20">
        <f>RANK(汇总[[#This Row],[总分]],汇总[总分])</f>
        <v>70</v>
      </c>
    </row>
    <row r="72" spans="1:13" x14ac:dyDescent="0.15">
      <c r="A72" s="4" t="str">
        <f>'1班'!A31</f>
        <v>G150130</v>
      </c>
      <c r="B72" s="3" t="str">
        <f>'1班'!B31</f>
        <v>石清</v>
      </c>
      <c r="C72" s="3" t="str">
        <f>VLOOKUP(MID(汇总[[#This Row],[学号]],4,2),班级对应表[],2,FALSE)</f>
        <v>一班</v>
      </c>
      <c r="D72" s="19">
        <f>'1班'!C31</f>
        <v>102</v>
      </c>
      <c r="E72" s="19">
        <f>'1班'!D31</f>
        <v>83</v>
      </c>
      <c r="F72" s="19">
        <f>'1班'!E31</f>
        <v>111</v>
      </c>
      <c r="G72" s="19">
        <f>'1班'!F31</f>
        <v>76</v>
      </c>
      <c r="H72" s="19">
        <f>'1班'!G31</f>
        <v>74</v>
      </c>
      <c r="I72" s="19">
        <f>'1班'!H31</f>
        <v>72</v>
      </c>
      <c r="J72" s="19">
        <f>'1班'!I31</f>
        <v>72</v>
      </c>
      <c r="K72" s="3">
        <f>'1班'!J31</f>
        <v>590</v>
      </c>
      <c r="L72" s="4" t="str">
        <f>'1班'!K31</f>
        <v>第15名</v>
      </c>
      <c r="M72" s="20">
        <f>RANK(汇总[[#This Row],[总分]],汇总[总分])</f>
        <v>71</v>
      </c>
    </row>
    <row r="73" spans="1:13" x14ac:dyDescent="0.15">
      <c r="A73" s="4" t="str">
        <f>'4班'!A11</f>
        <v>G150410</v>
      </c>
      <c r="B73" s="3" t="str">
        <f>'4班'!B11</f>
        <v>钟阿四</v>
      </c>
      <c r="C73" s="3" t="str">
        <f>VLOOKUP(MID(汇总[[#This Row],[学号]],4,2),班级对应表[],2,FALSE)</f>
        <v>四班</v>
      </c>
      <c r="D73" s="19">
        <f>'4班'!C11</f>
        <v>63</v>
      </c>
      <c r="E73" s="19">
        <f>'4班'!D11</f>
        <v>95</v>
      </c>
      <c r="F73" s="19">
        <f>'4班'!E11</f>
        <v>101</v>
      </c>
      <c r="G73" s="19">
        <f>'4班'!F11</f>
        <v>89</v>
      </c>
      <c r="H73" s="19">
        <f>'4班'!G11</f>
        <v>99</v>
      </c>
      <c r="I73" s="19">
        <f>'4班'!H11</f>
        <v>81</v>
      </c>
      <c r="J73" s="19">
        <f>'4班'!I11</f>
        <v>62</v>
      </c>
      <c r="K73" s="3">
        <f>'4班'!J11</f>
        <v>590</v>
      </c>
      <c r="L73" s="4" t="str">
        <f>'4班'!K11</f>
        <v>第21名</v>
      </c>
      <c r="M73" s="20">
        <f>RANK(汇总[[#This Row],[总分]],汇总[总分])</f>
        <v>71</v>
      </c>
    </row>
    <row r="74" spans="1:13" x14ac:dyDescent="0.15">
      <c r="A74" s="4" t="str">
        <f>'3班'!A30</f>
        <v>G150329</v>
      </c>
      <c r="B74" s="3" t="str">
        <f>'3班'!B30</f>
        <v>贝锦仪</v>
      </c>
      <c r="C74" s="3" t="str">
        <f>VLOOKUP(MID(汇总[[#This Row],[学号]],4,2),班级对应表[],2,FALSE)</f>
        <v>三班</v>
      </c>
      <c r="D74" s="19">
        <f>'3班'!C30</f>
        <v>99</v>
      </c>
      <c r="E74" s="19">
        <f>'3班'!D30</f>
        <v>109</v>
      </c>
      <c r="F74" s="19">
        <f>'3班'!E30</f>
        <v>88</v>
      </c>
      <c r="G74" s="19">
        <f>'3班'!F30</f>
        <v>87</v>
      </c>
      <c r="H74" s="19">
        <f>'3班'!G30</f>
        <v>62</v>
      </c>
      <c r="I74" s="19">
        <f>'3班'!H30</f>
        <v>78</v>
      </c>
      <c r="J74" s="19">
        <f>'3班'!I30</f>
        <v>66</v>
      </c>
      <c r="K74" s="3">
        <f>'3班'!J30</f>
        <v>589</v>
      </c>
      <c r="L74" s="4" t="str">
        <f>'3班'!K30</f>
        <v>第18名</v>
      </c>
      <c r="M74" s="20">
        <f>RANK(汇总[[#This Row],[总分]],汇总[总分])</f>
        <v>73</v>
      </c>
    </row>
    <row r="75" spans="1:13" x14ac:dyDescent="0.15">
      <c r="A75" s="4" t="str">
        <f>'1班'!A10</f>
        <v>G150109</v>
      </c>
      <c r="B75" s="3" t="str">
        <f>'1班'!B10</f>
        <v>冯辉</v>
      </c>
      <c r="C75" s="3" t="str">
        <f>VLOOKUP(MID(汇总[[#This Row],[学号]],4,2),班级对应表[],2,FALSE)</f>
        <v>一班</v>
      </c>
      <c r="D75" s="19">
        <f>'1班'!C10</f>
        <v>100</v>
      </c>
      <c r="E75" s="19">
        <f>'1班'!D10</f>
        <v>112</v>
      </c>
      <c r="F75" s="19">
        <f>'1班'!E10</f>
        <v>92.5</v>
      </c>
      <c r="G75" s="19">
        <f>'1班'!F10</f>
        <v>66</v>
      </c>
      <c r="H75" s="19">
        <f>'1班'!G10</f>
        <v>93</v>
      </c>
      <c r="I75" s="19">
        <f>'1班'!H10</f>
        <v>64</v>
      </c>
      <c r="J75" s="19">
        <f>'1班'!I10</f>
        <v>60</v>
      </c>
      <c r="K75" s="3">
        <f>'1班'!J10</f>
        <v>587.5</v>
      </c>
      <c r="L75" s="4" t="str">
        <f>'1班'!K10</f>
        <v>第16名</v>
      </c>
      <c r="M75" s="20">
        <f>RANK(汇总[[#This Row],[总分]],汇总[总分])</f>
        <v>74</v>
      </c>
    </row>
    <row r="76" spans="1:13" x14ac:dyDescent="0.15">
      <c r="A76" s="4" t="str">
        <f>'3班'!A23</f>
        <v>G150322</v>
      </c>
      <c r="B76" s="3" t="str">
        <f>'3班'!B23</f>
        <v>史红石</v>
      </c>
      <c r="C76" s="3" t="str">
        <f>VLOOKUP(MID(汇总[[#This Row],[学号]],4,2),班级对应表[],2,FALSE)</f>
        <v>三班</v>
      </c>
      <c r="D76" s="19">
        <f>'3班'!C23</f>
        <v>101</v>
      </c>
      <c r="E76" s="19">
        <f>'3班'!D23</f>
        <v>59</v>
      </c>
      <c r="F76" s="19">
        <f>'3班'!E23</f>
        <v>92</v>
      </c>
      <c r="G76" s="19">
        <f>'3班'!F23</f>
        <v>74</v>
      </c>
      <c r="H76" s="19">
        <f>'3班'!G23</f>
        <v>82</v>
      </c>
      <c r="I76" s="19">
        <f>'3班'!H23</f>
        <v>85</v>
      </c>
      <c r="J76" s="19">
        <f>'3班'!I23</f>
        <v>94</v>
      </c>
      <c r="K76" s="3">
        <f>'3班'!J23</f>
        <v>587</v>
      </c>
      <c r="L76" s="4" t="str">
        <f>'3班'!K23</f>
        <v>第19名</v>
      </c>
      <c r="M76" s="20">
        <f>RANK(汇总[[#This Row],[总分]],汇总[总分])</f>
        <v>75</v>
      </c>
    </row>
    <row r="77" spans="1:13" x14ac:dyDescent="0.15">
      <c r="A77" s="4" t="str">
        <f>'1班'!A17</f>
        <v>G150116</v>
      </c>
      <c r="B77" s="3" t="str">
        <f>'1班'!B17</f>
        <v>杨景亭</v>
      </c>
      <c r="C77" s="3" t="str">
        <f>VLOOKUP(MID(汇总[[#This Row],[学号]],4,2),班级对应表[],2,FALSE)</f>
        <v>一班</v>
      </c>
      <c r="D77" s="19">
        <f>'1班'!C17</f>
        <v>105</v>
      </c>
      <c r="E77" s="19">
        <f>'1班'!D17</f>
        <v>84</v>
      </c>
      <c r="F77" s="19">
        <f>'1班'!E17</f>
        <v>63</v>
      </c>
      <c r="G77" s="19">
        <f>'1班'!F17</f>
        <v>81</v>
      </c>
      <c r="H77" s="19">
        <f>'1班'!G17</f>
        <v>93</v>
      </c>
      <c r="I77" s="19">
        <f>'1班'!H17</f>
        <v>68</v>
      </c>
      <c r="J77" s="19">
        <f>'1班'!I17</f>
        <v>90</v>
      </c>
      <c r="K77" s="3">
        <f>'1班'!J17</f>
        <v>584</v>
      </c>
      <c r="L77" s="4" t="str">
        <f>'1班'!K17</f>
        <v>第17名</v>
      </c>
      <c r="M77" s="20">
        <f>RANK(汇总[[#This Row],[总分]],汇总[总分])</f>
        <v>76</v>
      </c>
    </row>
    <row r="78" spans="1:13" x14ac:dyDescent="0.15">
      <c r="A78" s="4" t="str">
        <f>'1班'!A9</f>
        <v>G150108</v>
      </c>
      <c r="B78" s="3" t="str">
        <f>'1班'!B9</f>
        <v>米横野</v>
      </c>
      <c r="C78" s="3" t="str">
        <f>VLOOKUP(MID(汇总[[#This Row],[学号]],4,2),班级对应表[],2,FALSE)</f>
        <v>一班</v>
      </c>
      <c r="D78" s="19">
        <f>'1班'!C9</f>
        <v>89</v>
      </c>
      <c r="E78" s="19">
        <f>'1班'!D9</f>
        <v>87</v>
      </c>
      <c r="F78" s="19">
        <f>'1班'!E9</f>
        <v>96</v>
      </c>
      <c r="G78" s="19">
        <f>'1班'!F9</f>
        <v>98</v>
      </c>
      <c r="H78" s="19">
        <f>'1班'!G9</f>
        <v>65</v>
      </c>
      <c r="I78" s="19">
        <f>'1班'!H9</f>
        <v>71</v>
      </c>
      <c r="J78" s="19">
        <f>'1班'!I9</f>
        <v>78</v>
      </c>
      <c r="K78" s="3">
        <f>'1班'!J9</f>
        <v>584</v>
      </c>
      <c r="L78" s="4" t="str">
        <f>'1班'!K9</f>
        <v>第17名</v>
      </c>
      <c r="M78" s="20">
        <f>RANK(汇总[[#This Row],[总分]],汇总[总分])</f>
        <v>76</v>
      </c>
    </row>
    <row r="79" spans="1:13" x14ac:dyDescent="0.15">
      <c r="A79" s="4" t="str">
        <f>'1班'!A21</f>
        <v>G150120</v>
      </c>
      <c r="B79" s="3" t="str">
        <f>'1班'!B21</f>
        <v>方有德</v>
      </c>
      <c r="C79" s="3" t="str">
        <f>VLOOKUP(MID(汇总[[#This Row],[学号]],4,2),班级对应表[],2,FALSE)</f>
        <v>一班</v>
      </c>
      <c r="D79" s="19">
        <f>'1班'!C21</f>
        <v>71</v>
      </c>
      <c r="E79" s="19">
        <f>'1班'!D21</f>
        <v>94</v>
      </c>
      <c r="F79" s="19">
        <f>'1班'!E21</f>
        <v>111</v>
      </c>
      <c r="G79" s="19">
        <f>'1班'!F21</f>
        <v>99</v>
      </c>
      <c r="H79" s="19">
        <f>'1班'!G21</f>
        <v>75</v>
      </c>
      <c r="I79" s="19">
        <f>'1班'!H21</f>
        <v>63</v>
      </c>
      <c r="J79" s="19">
        <f>'1班'!I21</f>
        <v>71</v>
      </c>
      <c r="K79" s="3">
        <f>'1班'!J21</f>
        <v>584</v>
      </c>
      <c r="L79" s="4" t="str">
        <f>'1班'!K21</f>
        <v>第17名</v>
      </c>
      <c r="M79" s="20">
        <f>RANK(汇总[[#This Row],[总分]],汇总[总分])</f>
        <v>76</v>
      </c>
    </row>
    <row r="80" spans="1:13" x14ac:dyDescent="0.15">
      <c r="A80" s="4" t="str">
        <f>'3班'!A31</f>
        <v>G150330</v>
      </c>
      <c r="B80" s="3" t="str">
        <f>'3班'!B31</f>
        <v>王琪</v>
      </c>
      <c r="C80" s="3" t="str">
        <f>VLOOKUP(MID(汇总[[#This Row],[学号]],4,2),班级对应表[],2,FALSE)</f>
        <v>三班</v>
      </c>
      <c r="D80" s="19">
        <f>'3班'!C31</f>
        <v>87</v>
      </c>
      <c r="E80" s="19">
        <f>'3班'!D31</f>
        <v>95</v>
      </c>
      <c r="F80" s="19">
        <f>'3班'!E31</f>
        <v>92</v>
      </c>
      <c r="G80" s="19">
        <f>'3班'!F31</f>
        <v>91</v>
      </c>
      <c r="H80" s="19">
        <f>'3班'!G31</f>
        <v>74</v>
      </c>
      <c r="I80" s="19">
        <f>'3班'!H31</f>
        <v>68</v>
      </c>
      <c r="J80" s="19">
        <f>'3班'!I31</f>
        <v>75</v>
      </c>
      <c r="K80" s="3">
        <f>'3班'!J31</f>
        <v>582</v>
      </c>
      <c r="L80" s="4" t="str">
        <f>'3班'!K31</f>
        <v>第20名</v>
      </c>
      <c r="M80" s="20">
        <f>RANK(汇总[[#This Row],[总分]],汇总[总分])</f>
        <v>79</v>
      </c>
    </row>
    <row r="81" spans="1:13" x14ac:dyDescent="0.15">
      <c r="A81" s="4" t="str">
        <f>'4班'!A23</f>
        <v>G150422</v>
      </c>
      <c r="B81" s="3" t="str">
        <f>'4班'!B23</f>
        <v>菊青</v>
      </c>
      <c r="C81" s="3" t="str">
        <f>VLOOKUP(MID(汇总[[#This Row],[学号]],4,2),班级对应表[],2,FALSE)</f>
        <v>四班</v>
      </c>
      <c r="D81" s="19">
        <f>'4班'!C23</f>
        <v>91</v>
      </c>
      <c r="E81" s="19">
        <f>'4班'!D23</f>
        <v>104</v>
      </c>
      <c r="F81" s="19">
        <f>'4班'!E23</f>
        <v>62</v>
      </c>
      <c r="G81" s="19">
        <f>'4班'!F23</f>
        <v>88</v>
      </c>
      <c r="H81" s="19">
        <f>'4班'!G23</f>
        <v>85</v>
      </c>
      <c r="I81" s="19">
        <f>'4班'!H23</f>
        <v>64</v>
      </c>
      <c r="J81" s="19">
        <f>'4班'!I23</f>
        <v>86</v>
      </c>
      <c r="K81" s="3">
        <f>'4班'!J23</f>
        <v>580</v>
      </c>
      <c r="L81" s="4" t="str">
        <f>'4班'!K23</f>
        <v>第22名</v>
      </c>
      <c r="M81" s="20">
        <f>RANK(汇总[[#This Row],[总分]],汇总[总分])</f>
        <v>80</v>
      </c>
    </row>
    <row r="82" spans="1:13" x14ac:dyDescent="0.15">
      <c r="A82" s="4" t="str">
        <f>'2班'!A19</f>
        <v>G150218</v>
      </c>
      <c r="B82" s="3" t="str">
        <f>'2班'!B19</f>
        <v>史松</v>
      </c>
      <c r="C82" s="3" t="str">
        <f>VLOOKUP(MID(汇总[[#This Row],[学号]],4,2),班级对应表[],2,FALSE)</f>
        <v>二班</v>
      </c>
      <c r="D82" s="19">
        <f>'2班'!C19</f>
        <v>86</v>
      </c>
      <c r="E82" s="19">
        <f>'2班'!D19</f>
        <v>97</v>
      </c>
      <c r="F82" s="19">
        <f>'2班'!E19</f>
        <v>89</v>
      </c>
      <c r="G82" s="19">
        <f>'2班'!F19</f>
        <v>72</v>
      </c>
      <c r="H82" s="19">
        <f>'2班'!G19</f>
        <v>88</v>
      </c>
      <c r="I82" s="19">
        <f>'2班'!H19</f>
        <v>54</v>
      </c>
      <c r="J82" s="19">
        <f>'2班'!I19</f>
        <v>93</v>
      </c>
      <c r="K82" s="3">
        <f>'2班'!J19</f>
        <v>579</v>
      </c>
      <c r="L82" s="4" t="str">
        <f>'2班'!K19</f>
        <v>第20名</v>
      </c>
      <c r="M82" s="20">
        <f>RANK(汇总[[#This Row],[总分]],汇总[总分])</f>
        <v>81</v>
      </c>
    </row>
    <row r="83" spans="1:13" x14ac:dyDescent="0.15">
      <c r="A83" s="4" t="str">
        <f>'2班'!A31</f>
        <v>G150230</v>
      </c>
      <c r="B83" s="3" t="str">
        <f>'2班'!B31</f>
        <v>史小翠</v>
      </c>
      <c r="C83" s="3" t="str">
        <f>VLOOKUP(MID(汇总[[#This Row],[学号]],4,2),班级对应表[],2,FALSE)</f>
        <v>二班</v>
      </c>
      <c r="D83" s="19">
        <f>'2班'!C31</f>
        <v>84</v>
      </c>
      <c r="E83" s="19">
        <f>'2班'!D31</f>
        <v>93</v>
      </c>
      <c r="F83" s="19">
        <f>'2班'!E31</f>
        <v>92</v>
      </c>
      <c r="G83" s="19">
        <f>'2班'!F31</f>
        <v>68</v>
      </c>
      <c r="H83" s="19">
        <f>'2班'!G31</f>
        <v>85</v>
      </c>
      <c r="I83" s="19">
        <f>'2班'!H31</f>
        <v>82</v>
      </c>
      <c r="J83" s="19">
        <f>'2班'!I31</f>
        <v>75</v>
      </c>
      <c r="K83" s="3">
        <f>'2班'!J31</f>
        <v>579</v>
      </c>
      <c r="L83" s="4" t="str">
        <f>'2班'!K31</f>
        <v>第20名</v>
      </c>
      <c r="M83" s="20">
        <f>RANK(汇总[[#This Row],[总分]],汇总[总分])</f>
        <v>81</v>
      </c>
    </row>
    <row r="84" spans="1:13" x14ac:dyDescent="0.15">
      <c r="A84" s="4" t="str">
        <f>'3班'!A19</f>
        <v>G150318</v>
      </c>
      <c r="B84" s="3" t="str">
        <f>'3班'!B19</f>
        <v>于小谦</v>
      </c>
      <c r="C84" s="3" t="str">
        <f>VLOOKUP(MID(汇总[[#This Row],[学号]],4,2),班级对应表[],2,FALSE)</f>
        <v>三班</v>
      </c>
      <c r="D84" s="19">
        <f>'3班'!C19</f>
        <v>86</v>
      </c>
      <c r="E84" s="19">
        <f>'3班'!D19</f>
        <v>109</v>
      </c>
      <c r="F84" s="19">
        <f>'3班'!E19</f>
        <v>81</v>
      </c>
      <c r="G84" s="19">
        <f>'3班'!F19</f>
        <v>90</v>
      </c>
      <c r="H84" s="19">
        <f>'3班'!G19</f>
        <v>65</v>
      </c>
      <c r="I84" s="19">
        <f>'3班'!H19</f>
        <v>60</v>
      </c>
      <c r="J84" s="19">
        <f>'3班'!I19</f>
        <v>87</v>
      </c>
      <c r="K84" s="3">
        <f>'3班'!J19</f>
        <v>578</v>
      </c>
      <c r="L84" s="4" t="str">
        <f>'3班'!K19</f>
        <v>第21名</v>
      </c>
      <c r="M84" s="20">
        <f>RANK(汇总[[#This Row],[总分]],汇总[总分])</f>
        <v>83</v>
      </c>
    </row>
    <row r="85" spans="1:13" x14ac:dyDescent="0.15">
      <c r="A85" s="4" t="str">
        <f>'3班'!A20</f>
        <v>G150319</v>
      </c>
      <c r="B85" s="3" t="str">
        <f>'3班'!B20</f>
        <v>平威</v>
      </c>
      <c r="C85" s="3" t="str">
        <f>VLOOKUP(MID(汇总[[#This Row],[学号]],4,2),班级对应表[],2,FALSE)</f>
        <v>三班</v>
      </c>
      <c r="D85" s="19">
        <f>'3班'!C20</f>
        <v>90</v>
      </c>
      <c r="E85" s="19">
        <f>'3班'!D20</f>
        <v>87</v>
      </c>
      <c r="F85" s="19">
        <f>'3班'!E20</f>
        <v>97</v>
      </c>
      <c r="G85" s="19">
        <f>'3班'!F20</f>
        <v>79</v>
      </c>
      <c r="H85" s="19">
        <f>'3班'!G20</f>
        <v>74</v>
      </c>
      <c r="I85" s="19">
        <f>'3班'!H20</f>
        <v>61</v>
      </c>
      <c r="J85" s="19">
        <f>'3班'!I20</f>
        <v>87</v>
      </c>
      <c r="K85" s="3">
        <f>'3班'!J20</f>
        <v>575</v>
      </c>
      <c r="L85" s="4" t="str">
        <f>'3班'!K20</f>
        <v>第22名</v>
      </c>
      <c r="M85" s="20">
        <f>RANK(汇总[[#This Row],[总分]],汇总[总分])</f>
        <v>84</v>
      </c>
    </row>
    <row r="86" spans="1:13" x14ac:dyDescent="0.15">
      <c r="A86" s="4" t="str">
        <f>'3班'!A28</f>
        <v>G150327</v>
      </c>
      <c r="B86" s="3" t="str">
        <f>'3班'!B28</f>
        <v>平旺先</v>
      </c>
      <c r="C86" s="3" t="str">
        <f>VLOOKUP(MID(汇总[[#This Row],[学号]],4,2),班级对应表[],2,FALSE)</f>
        <v>三班</v>
      </c>
      <c r="D86" s="19">
        <f>'3班'!C28</f>
        <v>89</v>
      </c>
      <c r="E86" s="19">
        <f>'3班'!D28</f>
        <v>95</v>
      </c>
      <c r="F86" s="19">
        <f>'3班'!E28</f>
        <v>67</v>
      </c>
      <c r="G86" s="19">
        <f>'3班'!F28</f>
        <v>81</v>
      </c>
      <c r="H86" s="19">
        <f>'3班'!G28</f>
        <v>92</v>
      </c>
      <c r="I86" s="19">
        <f>'3班'!H28</f>
        <v>63</v>
      </c>
      <c r="J86" s="19">
        <f>'3班'!I28</f>
        <v>88</v>
      </c>
      <c r="K86" s="3">
        <f>'3班'!J28</f>
        <v>575</v>
      </c>
      <c r="L86" s="4" t="str">
        <f>'3班'!K28</f>
        <v>第22名</v>
      </c>
      <c r="M86" s="20">
        <f>RANK(汇总[[#This Row],[总分]],汇总[总分])</f>
        <v>84</v>
      </c>
    </row>
    <row r="87" spans="1:13" x14ac:dyDescent="0.15">
      <c r="A87" s="4" t="str">
        <f>'4班'!A9</f>
        <v>G150408</v>
      </c>
      <c r="B87" s="3" t="str">
        <f>'4班'!B9</f>
        <v>钟四娘</v>
      </c>
      <c r="C87" s="3" t="str">
        <f>VLOOKUP(MID(汇总[[#This Row],[学号]],4,2),班级对应表[],2,FALSE)</f>
        <v>四班</v>
      </c>
      <c r="D87" s="19">
        <f>'4班'!C9</f>
        <v>78</v>
      </c>
      <c r="E87" s="19">
        <f>'4班'!D9</f>
        <v>101</v>
      </c>
      <c r="F87" s="19">
        <f>'4班'!E9</f>
        <v>91</v>
      </c>
      <c r="G87" s="19">
        <f>'4班'!F9</f>
        <v>75</v>
      </c>
      <c r="H87" s="19">
        <f>'4班'!G9</f>
        <v>70</v>
      </c>
      <c r="I87" s="19">
        <f>'4班'!H9</f>
        <v>84</v>
      </c>
      <c r="J87" s="19">
        <f>'4班'!I9</f>
        <v>75</v>
      </c>
      <c r="K87" s="3">
        <f>'4班'!J9</f>
        <v>574</v>
      </c>
      <c r="L87" s="4" t="str">
        <f>'4班'!K9</f>
        <v>第23名</v>
      </c>
      <c r="M87" s="20">
        <f>RANK(汇总[[#This Row],[总分]],汇总[总分])</f>
        <v>86</v>
      </c>
    </row>
    <row r="88" spans="1:13" x14ac:dyDescent="0.15">
      <c r="A88" s="4" t="str">
        <f>'1班'!A29</f>
        <v>G150128</v>
      </c>
      <c r="B88" s="3" t="str">
        <f>'1班'!B29</f>
        <v>王保保</v>
      </c>
      <c r="C88" s="3" t="str">
        <f>VLOOKUP(MID(汇总[[#This Row],[学号]],4,2),班级对应表[],2,FALSE)</f>
        <v>一班</v>
      </c>
      <c r="D88" s="19">
        <f>'1班'!C29</f>
        <v>104</v>
      </c>
      <c r="E88" s="19">
        <f>'1班'!D29</f>
        <v>91</v>
      </c>
      <c r="F88" s="19">
        <f>'1班'!E29</f>
        <v>82</v>
      </c>
      <c r="G88" s="19">
        <f>'1班'!F29</f>
        <v>87</v>
      </c>
      <c r="H88" s="19">
        <f>'1班'!G29</f>
        <v>84</v>
      </c>
      <c r="I88" s="19">
        <f>'1班'!H29</f>
        <v>65</v>
      </c>
      <c r="J88" s="19">
        <f>'1班'!I29</f>
        <v>60</v>
      </c>
      <c r="K88" s="3">
        <f>'1班'!J29</f>
        <v>573</v>
      </c>
      <c r="L88" s="4" t="str">
        <f>'1班'!K29</f>
        <v>第20名</v>
      </c>
      <c r="M88" s="20">
        <f>RANK(汇总[[#This Row],[总分]],汇总[总分])</f>
        <v>87</v>
      </c>
    </row>
    <row r="89" spans="1:13" x14ac:dyDescent="0.15">
      <c r="A89" s="4" t="str">
        <f>'2班'!A12</f>
        <v>G150211</v>
      </c>
      <c r="B89" s="3" t="str">
        <f>'2班'!B12</f>
        <v>司空玄</v>
      </c>
      <c r="C89" s="3" t="str">
        <f>VLOOKUP(MID(汇总[[#This Row],[学号]],4,2),班级对应表[],2,FALSE)</f>
        <v>二班</v>
      </c>
      <c r="D89" s="19">
        <f>'2班'!C12</f>
        <v>90</v>
      </c>
      <c r="E89" s="19">
        <f>'2班'!D12</f>
        <v>97</v>
      </c>
      <c r="F89" s="19">
        <f>'2班'!E12</f>
        <v>80</v>
      </c>
      <c r="G89" s="19">
        <f>'2班'!F12</f>
        <v>72</v>
      </c>
      <c r="H89" s="19">
        <f>'2班'!G12</f>
        <v>87</v>
      </c>
      <c r="I89" s="19">
        <f>'2班'!H12</f>
        <v>87</v>
      </c>
      <c r="J89" s="19">
        <f>'2班'!I12</f>
        <v>60</v>
      </c>
      <c r="K89" s="3">
        <f>'2班'!J12</f>
        <v>573</v>
      </c>
      <c r="L89" s="4" t="str">
        <f>'2班'!K12</f>
        <v>第22名</v>
      </c>
      <c r="M89" s="20">
        <f>RANK(汇总[[#This Row],[总分]],汇总[总分])</f>
        <v>87</v>
      </c>
    </row>
    <row r="90" spans="1:13" x14ac:dyDescent="0.15">
      <c r="A90" s="4" t="str">
        <f>'4班'!A27</f>
        <v>G150426</v>
      </c>
      <c r="B90" s="3" t="str">
        <f>'4班'!B27</f>
        <v>古笃诚</v>
      </c>
      <c r="C90" s="3" t="str">
        <f>VLOOKUP(MID(汇总[[#This Row],[学号]],4,2),班级对应表[],2,FALSE)</f>
        <v>四班</v>
      </c>
      <c r="D90" s="19">
        <f>'4班'!C27</f>
        <v>85</v>
      </c>
      <c r="E90" s="19">
        <f>'4班'!D27</f>
        <v>100</v>
      </c>
      <c r="F90" s="19">
        <f>'4班'!E27</f>
        <v>68</v>
      </c>
      <c r="G90" s="19">
        <f>'4班'!F27</f>
        <v>89</v>
      </c>
      <c r="H90" s="19">
        <f>'4班'!G27</f>
        <v>69</v>
      </c>
      <c r="I90" s="19">
        <f>'4班'!H27</f>
        <v>88</v>
      </c>
      <c r="J90" s="19">
        <f>'4班'!I27</f>
        <v>73</v>
      </c>
      <c r="K90" s="3">
        <f>'4班'!J27</f>
        <v>572</v>
      </c>
      <c r="L90" s="4" t="str">
        <f>'4班'!K27</f>
        <v>第24名</v>
      </c>
      <c r="M90" s="20">
        <f>RANK(汇总[[#This Row],[总分]],汇总[总分])</f>
        <v>89</v>
      </c>
    </row>
    <row r="91" spans="1:13" x14ac:dyDescent="0.15">
      <c r="A91" s="4" t="str">
        <f>'4班'!A16</f>
        <v>G150415</v>
      </c>
      <c r="B91" s="3" t="str">
        <f>'4班'!B16</f>
        <v>桃红</v>
      </c>
      <c r="C91" s="3" t="str">
        <f>VLOOKUP(MID(汇总[[#This Row],[学号]],4,2),班级对应表[],2,FALSE)</f>
        <v>四班</v>
      </c>
      <c r="D91" s="19">
        <f>'4班'!C16</f>
        <v>69</v>
      </c>
      <c r="E91" s="19">
        <f>'4班'!D16</f>
        <v>94</v>
      </c>
      <c r="F91" s="19">
        <f>'4班'!E16</f>
        <v>90</v>
      </c>
      <c r="G91" s="19">
        <f>'4班'!F16</f>
        <v>67</v>
      </c>
      <c r="H91" s="19">
        <f>'4班'!G16</f>
        <v>89</v>
      </c>
      <c r="I91" s="19">
        <f>'4班'!H16</f>
        <v>92</v>
      </c>
      <c r="J91" s="19">
        <f>'4班'!I16</f>
        <v>68</v>
      </c>
      <c r="K91" s="3">
        <f>'4班'!J16</f>
        <v>569</v>
      </c>
      <c r="L91" s="4" t="str">
        <f>'4班'!K16</f>
        <v>第25名</v>
      </c>
      <c r="M91" s="20">
        <f>RANK(汇总[[#This Row],[总分]],汇总[总分])</f>
        <v>90</v>
      </c>
    </row>
    <row r="92" spans="1:13" x14ac:dyDescent="0.15">
      <c r="A92" s="4" t="str">
        <f>'2班'!A15</f>
        <v>G150214</v>
      </c>
      <c r="B92" s="3" t="str">
        <f>'2班'!B15</f>
        <v>赤温和</v>
      </c>
      <c r="C92" s="3" t="str">
        <f>VLOOKUP(MID(汇总[[#This Row],[学号]],4,2),班级对应表[],2,FALSE)</f>
        <v>二班</v>
      </c>
      <c r="D92" s="19">
        <f>'2班'!C15</f>
        <v>84</v>
      </c>
      <c r="E92" s="19">
        <f>'2班'!D15</f>
        <v>74</v>
      </c>
      <c r="F92" s="19">
        <f>'2班'!E15</f>
        <v>73</v>
      </c>
      <c r="G92" s="19">
        <f>'2班'!F15</f>
        <v>68</v>
      </c>
      <c r="H92" s="19">
        <f>'2班'!G15</f>
        <v>98</v>
      </c>
      <c r="I92" s="19">
        <f>'2班'!H15</f>
        <v>83</v>
      </c>
      <c r="J92" s="19">
        <f>'2班'!I15</f>
        <v>88</v>
      </c>
      <c r="K92" s="3">
        <f>'2班'!J15</f>
        <v>568</v>
      </c>
      <c r="L92" s="4" t="str">
        <f>'2班'!K15</f>
        <v>第23名</v>
      </c>
      <c r="M92" s="20">
        <f>RANK(汇总[[#This Row],[总分]],汇总[总分])</f>
        <v>91</v>
      </c>
    </row>
    <row r="93" spans="1:13" x14ac:dyDescent="0.15">
      <c r="A93" s="4" t="str">
        <f>'1班'!A19</f>
        <v>G150118</v>
      </c>
      <c r="B93" s="3" t="str">
        <f>'1班'!B19</f>
        <v>朱安国</v>
      </c>
      <c r="C93" s="3" t="str">
        <f>VLOOKUP(MID(汇总[[#This Row],[学号]],4,2),班级对应表[],2,FALSE)</f>
        <v>一班</v>
      </c>
      <c r="D93" s="19">
        <f>'1班'!C19</f>
        <v>62</v>
      </c>
      <c r="E93" s="19">
        <f>'1班'!D19</f>
        <v>90</v>
      </c>
      <c r="F93" s="19">
        <f>'1班'!E19</f>
        <v>105</v>
      </c>
      <c r="G93" s="19">
        <f>'1班'!F19</f>
        <v>70</v>
      </c>
      <c r="H93" s="19">
        <f>'1班'!G19</f>
        <v>92</v>
      </c>
      <c r="I93" s="19">
        <f>'1班'!H19</f>
        <v>62</v>
      </c>
      <c r="J93" s="19">
        <f>'1班'!I19</f>
        <v>87</v>
      </c>
      <c r="K93" s="3">
        <f>'1班'!J19</f>
        <v>568</v>
      </c>
      <c r="L93" s="4" t="str">
        <f>'1班'!K19</f>
        <v>第21名</v>
      </c>
      <c r="M93" s="20">
        <f>RANK(汇总[[#This Row],[总分]],汇总[总分])</f>
        <v>91</v>
      </c>
    </row>
    <row r="94" spans="1:13" x14ac:dyDescent="0.15">
      <c r="A94" s="4" t="str">
        <f>'3班'!A16</f>
        <v>G150315</v>
      </c>
      <c r="B94" s="3" t="str">
        <f>'3班'!B16</f>
        <v>成自学</v>
      </c>
      <c r="C94" s="3" t="str">
        <f>VLOOKUP(MID(汇总[[#This Row],[学号]],4,2),班级对应表[],2,FALSE)</f>
        <v>三班</v>
      </c>
      <c r="D94" s="19">
        <f>'3班'!C16</f>
        <v>94.5</v>
      </c>
      <c r="E94" s="19">
        <f>'3班'!D16</f>
        <v>85.5</v>
      </c>
      <c r="F94" s="19">
        <f>'3班'!E16</f>
        <v>90.5</v>
      </c>
      <c r="G94" s="19">
        <f>'3班'!F16</f>
        <v>75</v>
      </c>
      <c r="H94" s="19">
        <f>'3班'!G16</f>
        <v>87</v>
      </c>
      <c r="I94" s="19">
        <f>'3班'!H16</f>
        <v>74</v>
      </c>
      <c r="J94" s="19">
        <f>'3班'!I16</f>
        <v>61</v>
      </c>
      <c r="K94" s="3">
        <f>'3班'!J16</f>
        <v>567.5</v>
      </c>
      <c r="L94" s="4" t="str">
        <f>'3班'!K16</f>
        <v>第24名</v>
      </c>
      <c r="M94" s="20">
        <f>RANK(汇总[[#This Row],[总分]],汇总[总分])</f>
        <v>93</v>
      </c>
    </row>
    <row r="95" spans="1:13" x14ac:dyDescent="0.15">
      <c r="A95" s="4" t="str">
        <f>'1班'!A15</f>
        <v>G150114</v>
      </c>
      <c r="B95" s="3" t="str">
        <f>'1班'!B15</f>
        <v>孙三观</v>
      </c>
      <c r="C95" s="3" t="str">
        <f>VLOOKUP(MID(汇总[[#This Row],[学号]],4,2),班级对应表[],2,FALSE)</f>
        <v>一班</v>
      </c>
      <c r="D95" s="19">
        <f>'1班'!C15</f>
        <v>105</v>
      </c>
      <c r="E95" s="19">
        <f>'1班'!D15</f>
        <v>81</v>
      </c>
      <c r="F95" s="19">
        <f>'1班'!E15</f>
        <v>81</v>
      </c>
      <c r="G95" s="19">
        <f>'1班'!F15</f>
        <v>62</v>
      </c>
      <c r="H95" s="19">
        <f>'1班'!G15</f>
        <v>68</v>
      </c>
      <c r="I95" s="19">
        <f>'1班'!H15</f>
        <v>83</v>
      </c>
      <c r="J95" s="19">
        <f>'1班'!I15</f>
        <v>84</v>
      </c>
      <c r="K95" s="3">
        <f>'1班'!J15</f>
        <v>564</v>
      </c>
      <c r="L95" s="4" t="str">
        <f>'1班'!K15</f>
        <v>第22名</v>
      </c>
      <c r="M95" s="20">
        <f>RANK(汇总[[#This Row],[总分]],汇总[总分])</f>
        <v>94</v>
      </c>
    </row>
    <row r="96" spans="1:13" x14ac:dyDescent="0.15">
      <c r="A96" s="4" t="str">
        <f>'3班'!A14</f>
        <v>G150313</v>
      </c>
      <c r="B96" s="3" t="str">
        <f>'3班'!B14</f>
        <v>齐自勉</v>
      </c>
      <c r="C96" s="3" t="str">
        <f>VLOOKUP(MID(汇总[[#This Row],[学号]],4,2),班级对应表[],2,FALSE)</f>
        <v>三班</v>
      </c>
      <c r="D96" s="19">
        <f>'3班'!C14</f>
        <v>112</v>
      </c>
      <c r="E96" s="19">
        <f>'3班'!D14</f>
        <v>70</v>
      </c>
      <c r="F96" s="19">
        <f>'3班'!E14</f>
        <v>79</v>
      </c>
      <c r="G96" s="19">
        <f>'3班'!F14</f>
        <v>64</v>
      </c>
      <c r="H96" s="19">
        <f>'3班'!G14</f>
        <v>67</v>
      </c>
      <c r="I96" s="19">
        <f>'3班'!H14</f>
        <v>75</v>
      </c>
      <c r="J96" s="19">
        <f>'3班'!I14</f>
        <v>96</v>
      </c>
      <c r="K96" s="3">
        <f>'3班'!J14</f>
        <v>563</v>
      </c>
      <c r="L96" s="4" t="str">
        <f>'3班'!K14</f>
        <v>第25名</v>
      </c>
      <c r="M96" s="20">
        <f>RANK(汇总[[#This Row],[总分]],汇总[总分])</f>
        <v>95</v>
      </c>
    </row>
    <row r="97" spans="1:13" x14ac:dyDescent="0.15">
      <c r="A97" s="4" t="str">
        <f>'3班'!A10</f>
        <v>G150309</v>
      </c>
      <c r="B97" s="3" t="str">
        <f>'3班'!B10</f>
        <v>成璜</v>
      </c>
      <c r="C97" s="3" t="str">
        <f>VLOOKUP(MID(汇总[[#This Row],[学号]],4,2),班级对应表[],2,FALSE)</f>
        <v>三班</v>
      </c>
      <c r="D97" s="19">
        <f>'3班'!C10</f>
        <v>89</v>
      </c>
      <c r="E97" s="19">
        <f>'3班'!D10</f>
        <v>81</v>
      </c>
      <c r="F97" s="19">
        <f>'3班'!E10</f>
        <v>108</v>
      </c>
      <c r="G97" s="19">
        <f>'3班'!F10</f>
        <v>68</v>
      </c>
      <c r="H97" s="19">
        <f>'3班'!G10</f>
        <v>66</v>
      </c>
      <c r="I97" s="19">
        <f>'3班'!H10</f>
        <v>77</v>
      </c>
      <c r="J97" s="19">
        <f>'3班'!I10</f>
        <v>73</v>
      </c>
      <c r="K97" s="3">
        <f>'3班'!J10</f>
        <v>562</v>
      </c>
      <c r="L97" s="4" t="str">
        <f>'3班'!K10</f>
        <v>第26名</v>
      </c>
      <c r="M97" s="20">
        <f>RANK(汇总[[#This Row],[总分]],汇总[总分])</f>
        <v>96</v>
      </c>
    </row>
    <row r="98" spans="1:13" x14ac:dyDescent="0.15">
      <c r="A98" s="4" t="str">
        <f>'2班'!A30</f>
        <v>G150229</v>
      </c>
      <c r="B98" s="3" t="str">
        <f>'2班'!B30</f>
        <v>白振</v>
      </c>
      <c r="C98" s="3" t="str">
        <f>VLOOKUP(MID(汇总[[#This Row],[学号]],4,2),班级对应表[],2,FALSE)</f>
        <v>二班</v>
      </c>
      <c r="D98" s="19">
        <f>'2班'!C30</f>
        <v>61</v>
      </c>
      <c r="E98" s="19">
        <f>'2班'!D30</f>
        <v>108</v>
      </c>
      <c r="F98" s="19">
        <f>'2班'!E30</f>
        <v>97</v>
      </c>
      <c r="G98" s="19">
        <f>'2班'!F30</f>
        <v>75</v>
      </c>
      <c r="H98" s="19">
        <f>'2班'!G30</f>
        <v>88</v>
      </c>
      <c r="I98" s="19">
        <f>'2班'!H30</f>
        <v>63</v>
      </c>
      <c r="J98" s="19">
        <f>'2班'!I30</f>
        <v>67</v>
      </c>
      <c r="K98" s="3">
        <f>'2班'!J30</f>
        <v>559</v>
      </c>
      <c r="L98" s="4" t="str">
        <f>'2班'!K30</f>
        <v>第24名</v>
      </c>
      <c r="M98" s="20">
        <f>RANK(汇总[[#This Row],[总分]],汇总[总分])</f>
        <v>97</v>
      </c>
    </row>
    <row r="99" spans="1:13" x14ac:dyDescent="0.15">
      <c r="A99" s="4" t="str">
        <f>'1班'!A16</f>
        <v>G150115</v>
      </c>
      <c r="B99" s="3" t="str">
        <f>'1班'!B16</f>
        <v>吴冲虚</v>
      </c>
      <c r="C99" s="3" t="str">
        <f>VLOOKUP(MID(汇总[[#This Row],[学号]],4,2),班级对应表[],2,FALSE)</f>
        <v>一班</v>
      </c>
      <c r="D99" s="19">
        <f>'1班'!C16</f>
        <v>52</v>
      </c>
      <c r="E99" s="19">
        <f>'1班'!D16</f>
        <v>108</v>
      </c>
      <c r="F99" s="19">
        <f>'1班'!E16</f>
        <v>82</v>
      </c>
      <c r="G99" s="19">
        <f>'1班'!F16</f>
        <v>77</v>
      </c>
      <c r="H99" s="19">
        <f>'1班'!G16</f>
        <v>91</v>
      </c>
      <c r="I99" s="19">
        <f>'1班'!H16</f>
        <v>78</v>
      </c>
      <c r="J99" s="19">
        <f>'1班'!I16</f>
        <v>71</v>
      </c>
      <c r="K99" s="3">
        <f>'1班'!J16</f>
        <v>559</v>
      </c>
      <c r="L99" s="4" t="str">
        <f>'1班'!K16</f>
        <v>第23名</v>
      </c>
      <c r="M99" s="20">
        <f>RANK(汇总[[#This Row],[总分]],汇总[总分])</f>
        <v>97</v>
      </c>
    </row>
    <row r="100" spans="1:13" x14ac:dyDescent="0.15">
      <c r="A100" s="4" t="str">
        <f>'1班'!A30</f>
        <v>G150129</v>
      </c>
      <c r="B100" s="3" t="str">
        <f>'1班'!B30</f>
        <v>方东白</v>
      </c>
      <c r="C100" s="3" t="str">
        <f>VLOOKUP(MID(汇总[[#This Row],[学号]],4,2),班级对应表[],2,FALSE)</f>
        <v>一班</v>
      </c>
      <c r="D100" s="19">
        <f>'1班'!C30</f>
        <v>117</v>
      </c>
      <c r="E100" s="19">
        <f>'1班'!D30</f>
        <v>58</v>
      </c>
      <c r="F100" s="19">
        <f>'1班'!E30</f>
        <v>97</v>
      </c>
      <c r="G100" s="19">
        <f>'1班'!F30</f>
        <v>82</v>
      </c>
      <c r="H100" s="19">
        <f>'1班'!G30</f>
        <v>62</v>
      </c>
      <c r="I100" s="19">
        <f>'1班'!H30</f>
        <v>78</v>
      </c>
      <c r="J100" s="19">
        <f>'1班'!I30</f>
        <v>62</v>
      </c>
      <c r="K100" s="3">
        <f>'1班'!J30</f>
        <v>556</v>
      </c>
      <c r="L100" s="4" t="str">
        <f>'1班'!K30</f>
        <v>第24名</v>
      </c>
      <c r="M100" s="20">
        <f>RANK(汇总[[#This Row],[总分]],汇总[总分])</f>
        <v>99</v>
      </c>
    </row>
    <row r="101" spans="1:13" x14ac:dyDescent="0.15">
      <c r="A101" s="4" t="str">
        <f>'4班'!A31</f>
        <v>G150430</v>
      </c>
      <c r="B101" s="3" t="str">
        <f>'4班'!B31</f>
        <v>白寒松</v>
      </c>
      <c r="C101" s="3" t="str">
        <f>VLOOKUP(MID(汇总[[#This Row],[学号]],4,2),班级对应表[],2,FALSE)</f>
        <v>四班</v>
      </c>
      <c r="D101" s="19">
        <f>'4班'!C31</f>
        <v>99</v>
      </c>
      <c r="E101" s="19">
        <f>'4班'!D31</f>
        <v>58</v>
      </c>
      <c r="F101" s="19">
        <f>'4班'!E31</f>
        <v>101</v>
      </c>
      <c r="G101" s="19">
        <f>'4班'!F31</f>
        <v>75</v>
      </c>
      <c r="H101" s="19">
        <f>'4班'!G31</f>
        <v>75</v>
      </c>
      <c r="I101" s="19">
        <f>'4班'!H31</f>
        <v>60</v>
      </c>
      <c r="J101" s="19">
        <f>'4班'!I31</f>
        <v>88</v>
      </c>
      <c r="K101" s="3">
        <f>'4班'!J31</f>
        <v>556</v>
      </c>
      <c r="L101" s="4" t="str">
        <f>'4班'!K31</f>
        <v>第26名</v>
      </c>
      <c r="M101" s="20">
        <f>RANK(汇总[[#This Row],[总分]],汇总[总分])</f>
        <v>99</v>
      </c>
    </row>
    <row r="102" spans="1:13" x14ac:dyDescent="0.15">
      <c r="A102" s="4" t="str">
        <f>'1班'!A20</f>
        <v>G150119</v>
      </c>
      <c r="B102" s="3" t="str">
        <f>'1班'!B20</f>
        <v>李万山</v>
      </c>
      <c r="C102" s="3" t="str">
        <f>VLOOKUP(MID(汇总[[#This Row],[学号]],4,2),班级对应表[],2,FALSE)</f>
        <v>一班</v>
      </c>
      <c r="D102" s="19">
        <f>'1班'!C20</f>
        <v>107</v>
      </c>
      <c r="E102" s="19">
        <f>'1班'!D20</f>
        <v>97</v>
      </c>
      <c r="F102" s="19">
        <f>'1班'!E20</f>
        <v>54</v>
      </c>
      <c r="G102" s="19">
        <f>'1班'!F20</f>
        <v>96</v>
      </c>
      <c r="H102" s="19">
        <f>'1班'!G20</f>
        <v>59</v>
      </c>
      <c r="I102" s="19">
        <f>'1班'!H20</f>
        <v>75</v>
      </c>
      <c r="J102" s="19">
        <f>'1班'!I20</f>
        <v>62</v>
      </c>
      <c r="K102" s="3">
        <f>'1班'!J20</f>
        <v>550</v>
      </c>
      <c r="L102" s="4" t="str">
        <f>'1班'!K20</f>
        <v>第25名</v>
      </c>
      <c r="M102" s="20">
        <f>RANK(汇总[[#This Row],[总分]],汇总[总分])</f>
        <v>101</v>
      </c>
    </row>
    <row r="103" spans="1:13" x14ac:dyDescent="0.15">
      <c r="A103" s="4" t="str">
        <f>'1班'!A8</f>
        <v>G150107</v>
      </c>
      <c r="B103" s="3" t="str">
        <f>'1班'!B8</f>
        <v>叶长青</v>
      </c>
      <c r="C103" s="3" t="str">
        <f>VLOOKUP(MID(汇总[[#This Row],[学号]],4,2),班级对应表[],2,FALSE)</f>
        <v>一班</v>
      </c>
      <c r="D103" s="19">
        <f>'1班'!C8</f>
        <v>82</v>
      </c>
      <c r="E103" s="19">
        <f>'1班'!D8</f>
        <v>78</v>
      </c>
      <c r="F103" s="19">
        <f>'1班'!E8</f>
        <v>72</v>
      </c>
      <c r="G103" s="19">
        <f>'1班'!F8</f>
        <v>98</v>
      </c>
      <c r="H103" s="19">
        <f>'1班'!G8</f>
        <v>58</v>
      </c>
      <c r="I103" s="19">
        <f>'1班'!H8</f>
        <v>90</v>
      </c>
      <c r="J103" s="19">
        <f>'1班'!I8</f>
        <v>72</v>
      </c>
      <c r="K103" s="3">
        <f>'1班'!J8</f>
        <v>550</v>
      </c>
      <c r="L103" s="4" t="str">
        <f>'1班'!K8</f>
        <v>第25名</v>
      </c>
      <c r="M103" s="20">
        <f>RANK(汇总[[#This Row],[总分]],汇总[总分])</f>
        <v>101</v>
      </c>
    </row>
    <row r="104" spans="1:13" x14ac:dyDescent="0.15">
      <c r="A104" s="4" t="str">
        <f>'2班'!A16</f>
        <v>G150215</v>
      </c>
      <c r="B104" s="3" t="str">
        <f>'2班'!B16</f>
        <v>邝天雄</v>
      </c>
      <c r="C104" s="3" t="str">
        <f>VLOOKUP(MID(汇总[[#This Row],[学号]],4,2),班级对应表[],2,FALSE)</f>
        <v>二班</v>
      </c>
      <c r="D104" s="19">
        <f>'2班'!C16</f>
        <v>75</v>
      </c>
      <c r="E104" s="19">
        <f>'2班'!D16</f>
        <v>61</v>
      </c>
      <c r="F104" s="19">
        <f>'2班'!E16</f>
        <v>106</v>
      </c>
      <c r="G104" s="19">
        <f>'2班'!F16</f>
        <v>70</v>
      </c>
      <c r="H104" s="19">
        <f>'2班'!G16</f>
        <v>74</v>
      </c>
      <c r="I104" s="19">
        <f>'2班'!H16</f>
        <v>85</v>
      </c>
      <c r="J104" s="19">
        <f>'2班'!I16</f>
        <v>79</v>
      </c>
      <c r="K104" s="3">
        <f>'2班'!J16</f>
        <v>550</v>
      </c>
      <c r="L104" s="4" t="str">
        <f>'2班'!K16</f>
        <v>第25名</v>
      </c>
      <c r="M104" s="20">
        <f>RANK(汇总[[#This Row],[总分]],汇总[总分])</f>
        <v>101</v>
      </c>
    </row>
    <row r="105" spans="1:13" x14ac:dyDescent="0.15">
      <c r="A105" s="4" t="str">
        <f>'3班'!A21</f>
        <v>G150320</v>
      </c>
      <c r="B105" s="3" t="str">
        <f>'3班'!B21</f>
        <v>汤和</v>
      </c>
      <c r="C105" s="3" t="str">
        <f>VLOOKUP(MID(汇总[[#This Row],[学号]],4,2),班级对应表[],2,FALSE)</f>
        <v>三班</v>
      </c>
      <c r="D105" s="19">
        <f>'3班'!C21</f>
        <v>58</v>
      </c>
      <c r="E105" s="19">
        <f>'3班'!D21</f>
        <v>83</v>
      </c>
      <c r="F105" s="19">
        <f>'3班'!E21</f>
        <v>95</v>
      </c>
      <c r="G105" s="19">
        <f>'3班'!F21</f>
        <v>77</v>
      </c>
      <c r="H105" s="19">
        <f>'3班'!G21</f>
        <v>86</v>
      </c>
      <c r="I105" s="19">
        <f>'3班'!H21</f>
        <v>75</v>
      </c>
      <c r="J105" s="19">
        <f>'3班'!I21</f>
        <v>76</v>
      </c>
      <c r="K105" s="3">
        <f>'3班'!J21</f>
        <v>550</v>
      </c>
      <c r="L105" s="4" t="str">
        <f>'3班'!K21</f>
        <v>第27名</v>
      </c>
      <c r="M105" s="20">
        <f>RANK(汇总[[#This Row],[总分]],汇总[总分])</f>
        <v>101</v>
      </c>
    </row>
    <row r="106" spans="1:13" x14ac:dyDescent="0.15">
      <c r="A106" s="4" t="str">
        <f>'3班'!A9</f>
        <v>G150308</v>
      </c>
      <c r="B106" s="3" t="str">
        <f>'3班'!B9</f>
        <v>李可秀</v>
      </c>
      <c r="C106" s="3" t="str">
        <f>VLOOKUP(MID(汇总[[#This Row],[学号]],4,2),班级对应表[],2,FALSE)</f>
        <v>三班</v>
      </c>
      <c r="D106" s="19">
        <f>'3班'!C9</f>
        <v>81</v>
      </c>
      <c r="E106" s="19">
        <f>'3班'!D9</f>
        <v>91</v>
      </c>
      <c r="F106" s="19">
        <f>'3班'!E9</f>
        <v>88</v>
      </c>
      <c r="G106" s="19">
        <f>'3班'!F9</f>
        <v>84</v>
      </c>
      <c r="H106" s="19">
        <f>'3班'!G9</f>
        <v>68</v>
      </c>
      <c r="I106" s="19">
        <f>'3班'!H9</f>
        <v>66</v>
      </c>
      <c r="J106" s="19">
        <f>'3班'!I9</f>
        <v>71</v>
      </c>
      <c r="K106" s="3">
        <f>'3班'!J9</f>
        <v>549</v>
      </c>
      <c r="L106" s="4" t="str">
        <f>'3班'!K9</f>
        <v>第28名</v>
      </c>
      <c r="M106" s="20">
        <f>RANK(汇总[[#This Row],[总分]],汇总[总分])</f>
        <v>105</v>
      </c>
    </row>
    <row r="107" spans="1:13" x14ac:dyDescent="0.15">
      <c r="A107" s="4" t="str">
        <f>'1班'!A22</f>
        <v>G150121</v>
      </c>
      <c r="B107" s="3" t="str">
        <f>'1班'!B22</f>
        <v>凌霜华</v>
      </c>
      <c r="C107" s="3" t="str">
        <f>VLOOKUP(MID(汇总[[#This Row],[学号]],4,2),班级对应表[],2,FALSE)</f>
        <v>一班</v>
      </c>
      <c r="D107" s="19">
        <f>'1班'!C22</f>
        <v>87</v>
      </c>
      <c r="E107" s="19">
        <f>'1班'!D22</f>
        <v>52</v>
      </c>
      <c r="F107" s="19">
        <f>'1班'!E22</f>
        <v>97</v>
      </c>
      <c r="G107" s="19">
        <f>'1班'!F22</f>
        <v>83</v>
      </c>
      <c r="H107" s="19">
        <f>'1班'!G22</f>
        <v>73</v>
      </c>
      <c r="I107" s="19">
        <f>'1班'!H22</f>
        <v>80</v>
      </c>
      <c r="J107" s="19">
        <f>'1班'!I22</f>
        <v>75</v>
      </c>
      <c r="K107" s="3">
        <f>'1班'!J22</f>
        <v>547</v>
      </c>
      <c r="L107" s="4" t="str">
        <f>'1班'!K22</f>
        <v>第27名</v>
      </c>
      <c r="M107" s="20">
        <f>RANK(汇总[[#This Row],[总分]],汇总[总分])</f>
        <v>106</v>
      </c>
    </row>
    <row r="108" spans="1:13" x14ac:dyDescent="0.15">
      <c r="A108" s="4" t="str">
        <f>'1班'!A18</f>
        <v>G150117</v>
      </c>
      <c r="B108" s="3" t="str">
        <f>'1班'!B18</f>
        <v>张三泮</v>
      </c>
      <c r="C108" s="3" t="str">
        <f>VLOOKUP(MID(汇总[[#This Row],[学号]],4,2),班级对应表[],2,FALSE)</f>
        <v>一班</v>
      </c>
      <c r="D108" s="19">
        <f>'1班'!C18</f>
        <v>96</v>
      </c>
      <c r="E108" s="19">
        <f>'1班'!D18</f>
        <v>65</v>
      </c>
      <c r="F108" s="19">
        <f>'1班'!E18</f>
        <v>99</v>
      </c>
      <c r="G108" s="19">
        <f>'1班'!F18</f>
        <v>86</v>
      </c>
      <c r="H108" s="19">
        <f>'1班'!G18</f>
        <v>68</v>
      </c>
      <c r="I108" s="19">
        <f>'1班'!H18</f>
        <v>60</v>
      </c>
      <c r="J108" s="19">
        <f>'1班'!I18</f>
        <v>71</v>
      </c>
      <c r="K108" s="3">
        <f>'1班'!J18</f>
        <v>545</v>
      </c>
      <c r="L108" s="4" t="str">
        <f>'1班'!K18</f>
        <v>第28名</v>
      </c>
      <c r="M108" s="20">
        <f>RANK(汇总[[#This Row],[总分]],汇总[总分])</f>
        <v>107</v>
      </c>
    </row>
    <row r="109" spans="1:13" x14ac:dyDescent="0.15">
      <c r="A109" s="4" t="str">
        <f>'1班'!A14</f>
        <v>G150113</v>
      </c>
      <c r="B109" s="3" t="str">
        <f>'1班'!B14</f>
        <v>史仲猛</v>
      </c>
      <c r="C109" s="3" t="str">
        <f>VLOOKUP(MID(汇总[[#This Row],[学号]],4,2),班级对应表[],2,FALSE)</f>
        <v>一班</v>
      </c>
      <c r="D109" s="19">
        <f>'1班'!C14</f>
        <v>73</v>
      </c>
      <c r="E109" s="19">
        <f>'1班'!D14</f>
        <v>78</v>
      </c>
      <c r="F109" s="19">
        <f>'1班'!E14</f>
        <v>84</v>
      </c>
      <c r="G109" s="19">
        <f>'1班'!F14</f>
        <v>58</v>
      </c>
      <c r="H109" s="19">
        <f>'1班'!G14</f>
        <v>97</v>
      </c>
      <c r="I109" s="19">
        <f>'1班'!H14</f>
        <v>66</v>
      </c>
      <c r="J109" s="19">
        <f>'1班'!I14</f>
        <v>85</v>
      </c>
      <c r="K109" s="3">
        <f>'1班'!J14</f>
        <v>541</v>
      </c>
      <c r="L109" s="4" t="str">
        <f>'1班'!K14</f>
        <v>第29名</v>
      </c>
      <c r="M109" s="20">
        <f>RANK(汇总[[#This Row],[总分]],汇总[总分])</f>
        <v>108</v>
      </c>
    </row>
    <row r="110" spans="1:13" x14ac:dyDescent="0.15">
      <c r="A110" s="4" t="str">
        <f>'4班'!A22</f>
        <v>G150421</v>
      </c>
      <c r="B110" s="3" t="str">
        <f>'4班'!B22</f>
        <v>戚长发</v>
      </c>
      <c r="C110" s="3" t="str">
        <f>VLOOKUP(MID(汇总[[#This Row],[学号]],4,2),班级对应表[],2,FALSE)</f>
        <v>四班</v>
      </c>
      <c r="D110" s="19">
        <f>'4班'!C22</f>
        <v>63</v>
      </c>
      <c r="E110" s="19">
        <f>'4班'!D22</f>
        <v>84</v>
      </c>
      <c r="F110" s="19">
        <f>'4班'!E22</f>
        <v>89</v>
      </c>
      <c r="G110" s="19">
        <f>'4班'!F22</f>
        <v>62</v>
      </c>
      <c r="H110" s="19">
        <f>'4班'!G22</f>
        <v>99</v>
      </c>
      <c r="I110" s="19">
        <f>'4班'!H22</f>
        <v>62</v>
      </c>
      <c r="J110" s="19">
        <f>'4班'!I22</f>
        <v>81</v>
      </c>
      <c r="K110" s="3">
        <f>'4班'!J22</f>
        <v>540</v>
      </c>
      <c r="L110" s="4" t="str">
        <f>'4班'!K22</f>
        <v>第27名</v>
      </c>
      <c r="M110" s="20">
        <f>RANK(汇总[[#This Row],[总分]],汇总[总分])</f>
        <v>109</v>
      </c>
    </row>
    <row r="111" spans="1:13" x14ac:dyDescent="0.15">
      <c r="A111" s="4" t="str">
        <f>'2班'!A29</f>
        <v>G150228</v>
      </c>
      <c r="B111" s="3" t="str">
        <f>'2班'!B29</f>
        <v>龙骏</v>
      </c>
      <c r="C111" s="3" t="str">
        <f>VLOOKUP(MID(汇总[[#This Row],[学号]],4,2),班级对应表[],2,FALSE)</f>
        <v>二班</v>
      </c>
      <c r="D111" s="19">
        <f>'2班'!C29</f>
        <v>62</v>
      </c>
      <c r="E111" s="19">
        <f>'2班'!D29</f>
        <v>112</v>
      </c>
      <c r="F111" s="19">
        <f>'2班'!E29</f>
        <v>96</v>
      </c>
      <c r="G111" s="19">
        <f>'2班'!F29</f>
        <v>64</v>
      </c>
      <c r="H111" s="19">
        <f>'2班'!G29</f>
        <v>77</v>
      </c>
      <c r="I111" s="19">
        <f>'2班'!H29</f>
        <v>66</v>
      </c>
      <c r="J111" s="19">
        <f>'2班'!I29</f>
        <v>63</v>
      </c>
      <c r="K111" s="3">
        <f>'2班'!J29</f>
        <v>540</v>
      </c>
      <c r="L111" s="4" t="str">
        <f>'2班'!K29</f>
        <v>第26名</v>
      </c>
      <c r="M111" s="20">
        <f>RANK(汇总[[#This Row],[总分]],汇总[总分])</f>
        <v>109</v>
      </c>
    </row>
    <row r="112" spans="1:13" x14ac:dyDescent="0.15">
      <c r="A112" s="4" t="str">
        <f>'2班'!A21</f>
        <v>G150220</v>
      </c>
      <c r="B112" s="3" t="str">
        <f>'2班'!B21</f>
        <v>陆冠英</v>
      </c>
      <c r="C112" s="3" t="str">
        <f>VLOOKUP(MID(汇总[[#This Row],[学号]],4,2),班级对应表[],2,FALSE)</f>
        <v>二班</v>
      </c>
      <c r="D112" s="19">
        <f>'2班'!C21</f>
        <v>94</v>
      </c>
      <c r="E112" s="19">
        <f>'2班'!D21</f>
        <v>55</v>
      </c>
      <c r="F112" s="19">
        <f>'2班'!E21</f>
        <v>72</v>
      </c>
      <c r="G112" s="19">
        <f>'2班'!F21</f>
        <v>80</v>
      </c>
      <c r="H112" s="19">
        <f>'2班'!G21</f>
        <v>70</v>
      </c>
      <c r="I112" s="19">
        <f>'2班'!H21</f>
        <v>84</v>
      </c>
      <c r="J112" s="19">
        <f>'2班'!I21</f>
        <v>82</v>
      </c>
      <c r="K112" s="3">
        <f>'2班'!J21</f>
        <v>537</v>
      </c>
      <c r="L112" s="4" t="str">
        <f>'2班'!K21</f>
        <v>第27名</v>
      </c>
      <c r="M112" s="20">
        <f>RANK(汇总[[#This Row],[总分]],汇总[总分])</f>
        <v>111</v>
      </c>
    </row>
    <row r="113" spans="1:13" x14ac:dyDescent="0.15">
      <c r="A113" s="4" t="str">
        <f>'2班'!A11</f>
        <v>G150210</v>
      </c>
      <c r="B113" s="3" t="str">
        <f>'2班'!B11</f>
        <v>尹克西</v>
      </c>
      <c r="C113" s="3" t="str">
        <f>VLOOKUP(MID(汇总[[#This Row],[学号]],4,2),班级对应表[],2,FALSE)</f>
        <v>二班</v>
      </c>
      <c r="D113" s="19">
        <f>'2班'!C11</f>
        <v>62</v>
      </c>
      <c r="E113" s="19">
        <f>'2班'!D11</f>
        <v>100</v>
      </c>
      <c r="F113" s="19">
        <f>'2班'!E11</f>
        <v>77</v>
      </c>
      <c r="G113" s="19">
        <f>'2班'!F11</f>
        <v>78</v>
      </c>
      <c r="H113" s="19">
        <f>'2班'!G11</f>
        <v>55</v>
      </c>
      <c r="I113" s="19">
        <f>'2班'!H11</f>
        <v>86</v>
      </c>
      <c r="J113" s="19">
        <f>'2班'!I11</f>
        <v>78</v>
      </c>
      <c r="K113" s="3">
        <f>'2班'!J11</f>
        <v>536</v>
      </c>
      <c r="L113" s="4" t="str">
        <f>'2班'!K11</f>
        <v>第28名</v>
      </c>
      <c r="M113" s="20">
        <f>RANK(汇总[[#This Row],[总分]],汇总[总分])</f>
        <v>112</v>
      </c>
    </row>
    <row r="114" spans="1:13" x14ac:dyDescent="0.15">
      <c r="A114" s="4" t="str">
        <f>'2班'!A24</f>
        <v>G150223</v>
      </c>
      <c r="B114" s="3" t="str">
        <f>'2班'!B24</f>
        <v>宁中则</v>
      </c>
      <c r="C114" s="3" t="str">
        <f>VLOOKUP(MID(汇总[[#This Row],[学号]],4,2),班级对应表[],2,FALSE)</f>
        <v>二班</v>
      </c>
      <c r="D114" s="19">
        <f>'2班'!C24</f>
        <v>72</v>
      </c>
      <c r="E114" s="19">
        <f>'2班'!D24</f>
        <v>99</v>
      </c>
      <c r="F114" s="19">
        <f>'2班'!E24</f>
        <v>73</v>
      </c>
      <c r="G114" s="19">
        <f>'2班'!F24</f>
        <v>57</v>
      </c>
      <c r="H114" s="19">
        <f>'2班'!G24</f>
        <v>78</v>
      </c>
      <c r="I114" s="19">
        <f>'2班'!H24</f>
        <v>78</v>
      </c>
      <c r="J114" s="19">
        <f>'2班'!I24</f>
        <v>77</v>
      </c>
      <c r="K114" s="3">
        <f>'2班'!J24</f>
        <v>534</v>
      </c>
      <c r="L114" s="4" t="str">
        <f>'2班'!K24</f>
        <v>第29名</v>
      </c>
      <c r="M114" s="20">
        <f>RANK(汇总[[#This Row],[总分]],汇总[总分])</f>
        <v>113</v>
      </c>
    </row>
    <row r="115" spans="1:13" x14ac:dyDescent="0.15">
      <c r="A115" s="4" t="str">
        <f>'4班'!A15</f>
        <v>G150414</v>
      </c>
      <c r="B115" s="3" t="str">
        <f>'4班'!B15</f>
        <v>沈平平</v>
      </c>
      <c r="C115" s="3" t="str">
        <f>VLOOKUP(MID(汇总[[#This Row],[学号]],4,2),班级对应表[],2,FALSE)</f>
        <v>四班</v>
      </c>
      <c r="D115" s="19">
        <f>'4班'!C15</f>
        <v>59</v>
      </c>
      <c r="E115" s="19">
        <f>'4班'!D15</f>
        <v>89</v>
      </c>
      <c r="F115" s="19">
        <f>'4班'!E15</f>
        <v>91</v>
      </c>
      <c r="G115" s="19">
        <f>'4班'!F15</f>
        <v>82</v>
      </c>
      <c r="H115" s="19">
        <f>'4班'!G15</f>
        <v>77</v>
      </c>
      <c r="I115" s="19">
        <f>'4班'!H15</f>
        <v>81</v>
      </c>
      <c r="J115" s="19">
        <f>'4班'!I15</f>
        <v>54</v>
      </c>
      <c r="K115" s="3">
        <f>'4班'!J15</f>
        <v>533</v>
      </c>
      <c r="L115" s="4" t="str">
        <f>'4班'!K15</f>
        <v>第28名</v>
      </c>
      <c r="M115" s="20">
        <f>RANK(汇总[[#This Row],[总分]],汇总[总分])</f>
        <v>114</v>
      </c>
    </row>
    <row r="116" spans="1:13" x14ac:dyDescent="0.15">
      <c r="A116" s="4" t="str">
        <f>'2班'!A10</f>
        <v>G150209</v>
      </c>
      <c r="B116" s="3" t="str">
        <f>'2班'!B10</f>
        <v>华伯基</v>
      </c>
      <c r="C116" s="3" t="str">
        <f>VLOOKUP(MID(汇总[[#This Row],[学号]],4,2),班级对应表[],2,FALSE)</f>
        <v>二班</v>
      </c>
      <c r="D116" s="19">
        <f>'2班'!C10</f>
        <v>58</v>
      </c>
      <c r="E116" s="19">
        <f>'2班'!D10</f>
        <v>91</v>
      </c>
      <c r="F116" s="19">
        <f>'2班'!E10</f>
        <v>90</v>
      </c>
      <c r="G116" s="19">
        <f>'2班'!F10</f>
        <v>71</v>
      </c>
      <c r="H116" s="19">
        <f>'2班'!G10</f>
        <v>63</v>
      </c>
      <c r="I116" s="19">
        <f>'2班'!H10</f>
        <v>82</v>
      </c>
      <c r="J116" s="19">
        <f>'2班'!I10</f>
        <v>78</v>
      </c>
      <c r="K116" s="3">
        <f>'2班'!J10</f>
        <v>533</v>
      </c>
      <c r="L116" s="4" t="str">
        <f>'2班'!K10</f>
        <v>第30名</v>
      </c>
      <c r="M116" s="20">
        <f>RANK(汇总[[#This Row],[总分]],汇总[总分])</f>
        <v>114</v>
      </c>
    </row>
    <row r="117" spans="1:13" x14ac:dyDescent="0.15">
      <c r="A117" s="4" t="str">
        <f>'3班'!A22</f>
        <v>G150321</v>
      </c>
      <c r="B117" s="3" t="str">
        <f>'3班'!B22</f>
        <v>司徒千钟</v>
      </c>
      <c r="C117" s="3" t="str">
        <f>VLOOKUP(MID(汇总[[#This Row],[学号]],4,2),班级对应表[],2,FALSE)</f>
        <v>三班</v>
      </c>
      <c r="D117" s="19">
        <f>'3班'!C22</f>
        <v>61</v>
      </c>
      <c r="E117" s="19">
        <f>'3班'!D22</f>
        <v>91</v>
      </c>
      <c r="F117" s="19">
        <f>'3班'!E22</f>
        <v>98</v>
      </c>
      <c r="G117" s="19">
        <f>'3班'!F22</f>
        <v>55</v>
      </c>
      <c r="H117" s="19">
        <f>'3班'!G22</f>
        <v>75</v>
      </c>
      <c r="I117" s="19">
        <f>'3班'!H22</f>
        <v>91</v>
      </c>
      <c r="J117" s="19">
        <f>'3班'!I22</f>
        <v>60</v>
      </c>
      <c r="K117" s="3">
        <f>'3班'!J22</f>
        <v>531</v>
      </c>
      <c r="L117" s="4" t="str">
        <f>'3班'!K22</f>
        <v>第29名</v>
      </c>
      <c r="M117" s="20">
        <f>RANK(汇总[[#This Row],[总分]],汇总[总分])</f>
        <v>116</v>
      </c>
    </row>
    <row r="118" spans="1:13" x14ac:dyDescent="0.15">
      <c r="A118" s="4" t="str">
        <f>'3班'!A26</f>
        <v>G150325</v>
      </c>
      <c r="B118" s="3" t="str">
        <f>'3班'!B26</f>
        <v>刘培生</v>
      </c>
      <c r="C118" s="3" t="str">
        <f>VLOOKUP(MID(汇总[[#This Row],[学号]],4,2),班级对应表[],2,FALSE)</f>
        <v>三班</v>
      </c>
      <c r="D118" s="19">
        <f>'3班'!C26</f>
        <v>59</v>
      </c>
      <c r="E118" s="19">
        <f>'3班'!D26</f>
        <v>77</v>
      </c>
      <c r="F118" s="19">
        <f>'3班'!E26</f>
        <v>67</v>
      </c>
      <c r="G118" s="19">
        <f>'3班'!F26</f>
        <v>75</v>
      </c>
      <c r="H118" s="19">
        <f>'3班'!G26</f>
        <v>81</v>
      </c>
      <c r="I118" s="19">
        <f>'3班'!H26</f>
        <v>79</v>
      </c>
      <c r="J118" s="19">
        <f>'3班'!I26</f>
        <v>85</v>
      </c>
      <c r="K118" s="3">
        <f>'3班'!J26</f>
        <v>523</v>
      </c>
      <c r="L118" s="4" t="str">
        <f>'3班'!K26</f>
        <v>第30名</v>
      </c>
      <c r="M118" s="20">
        <f>RANK(汇总[[#This Row],[总分]],汇总[总分])</f>
        <v>117</v>
      </c>
    </row>
    <row r="119" spans="1:13" x14ac:dyDescent="0.15">
      <c r="A119" s="4" t="str">
        <f>'1班'!A25</f>
        <v>G150124</v>
      </c>
      <c r="B119" s="3" t="str">
        <f>'1班'!B25</f>
        <v>沙通天</v>
      </c>
      <c r="C119" s="3" t="str">
        <f>VLOOKUP(MID(汇总[[#This Row],[学号]],4,2),班级对应表[],2,FALSE)</f>
        <v>一班</v>
      </c>
      <c r="D119" s="19">
        <f>'1班'!C25</f>
        <v>89</v>
      </c>
      <c r="E119" s="19">
        <f>'1班'!D25</f>
        <v>88</v>
      </c>
      <c r="F119" s="19">
        <f>'1班'!E25</f>
        <v>85</v>
      </c>
      <c r="G119" s="19">
        <f>'1班'!F25</f>
        <v>56</v>
      </c>
      <c r="H119" s="19">
        <f>'1班'!G25</f>
        <v>67</v>
      </c>
      <c r="I119" s="19">
        <f>'1班'!H25</f>
        <v>57</v>
      </c>
      <c r="J119" s="19">
        <f>'1班'!I25</f>
        <v>79</v>
      </c>
      <c r="K119" s="3">
        <f>'1班'!J25</f>
        <v>521</v>
      </c>
      <c r="L119" s="4" t="str">
        <f>'1班'!K25</f>
        <v>第30名</v>
      </c>
      <c r="M119" s="20">
        <f>RANK(汇总[[#This Row],[总分]],汇总[总分])</f>
        <v>118</v>
      </c>
    </row>
    <row r="120" spans="1:13" x14ac:dyDescent="0.15">
      <c r="A120" s="4" t="str">
        <f>'4班'!A21</f>
        <v>G150420</v>
      </c>
      <c r="B120" s="3" t="str">
        <f>'4班'!B21</f>
        <v>凌退思</v>
      </c>
      <c r="C120" s="3" t="str">
        <f>VLOOKUP(MID(汇总[[#This Row],[学号]],4,2),班级对应表[],2,FALSE)</f>
        <v>四班</v>
      </c>
      <c r="D120" s="19">
        <f>'4班'!C21</f>
        <v>91</v>
      </c>
      <c r="E120" s="19">
        <f>'4班'!D21</f>
        <v>75</v>
      </c>
      <c r="F120" s="19">
        <f>'4班'!E21</f>
        <v>65</v>
      </c>
      <c r="G120" s="19">
        <f>'4班'!F21</f>
        <v>60</v>
      </c>
      <c r="H120" s="19">
        <f>'4班'!G21</f>
        <v>74</v>
      </c>
      <c r="I120" s="19">
        <f>'4班'!H21</f>
        <v>67</v>
      </c>
      <c r="J120" s="19">
        <f>'4班'!I21</f>
        <v>84</v>
      </c>
      <c r="K120" s="3">
        <f>'4班'!J21</f>
        <v>516</v>
      </c>
      <c r="L120" s="4" t="str">
        <f>'4班'!K21</f>
        <v>第29名</v>
      </c>
      <c r="M120" s="20">
        <f>RANK(汇总[[#This Row],[总分]],汇总[总分])</f>
        <v>119</v>
      </c>
    </row>
    <row r="121" spans="1:13" x14ac:dyDescent="0.15">
      <c r="A121" s="4" t="str">
        <f>'4班'!A19</f>
        <v>G150418</v>
      </c>
      <c r="B121" s="3" t="str">
        <f>'4班'!B19</f>
        <v>梅侍画</v>
      </c>
      <c r="C121" s="3" t="str">
        <f>VLOOKUP(MID(汇总[[#This Row],[学号]],4,2),班级对应表[],2,FALSE)</f>
        <v>四班</v>
      </c>
      <c r="D121" s="19">
        <f>'4班'!C19</f>
        <v>64</v>
      </c>
      <c r="E121" s="19">
        <f>'4班'!D19</f>
        <v>97</v>
      </c>
      <c r="F121" s="19">
        <f>'4班'!E19</f>
        <v>58</v>
      </c>
      <c r="G121" s="19">
        <f>'4班'!F19</f>
        <v>77</v>
      </c>
      <c r="H121" s="19">
        <f>'4班'!G19</f>
        <v>63</v>
      </c>
      <c r="I121" s="19">
        <f>'4班'!H19</f>
        <v>81</v>
      </c>
      <c r="J121" s="19">
        <f>'4班'!I19</f>
        <v>70</v>
      </c>
      <c r="K121" s="3">
        <f>'4班'!J19</f>
        <v>510</v>
      </c>
      <c r="L121" s="4" t="str">
        <f>'4班'!K19</f>
        <v>第30名</v>
      </c>
      <c r="M121" s="20">
        <f>RANK(汇总[[#This Row],[总分]],汇总[总分])</f>
        <v>120</v>
      </c>
    </row>
  </sheetData>
  <phoneticPr fontId="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topLeftCell="B1" workbookViewId="0">
      <selection activeCell="D2" sqref="D2:K4"/>
    </sheetView>
  </sheetViews>
  <sheetFormatPr defaultRowHeight="13.5" x14ac:dyDescent="0.15"/>
  <cols>
    <col min="1" max="1" width="15.25" style="21" customWidth="1"/>
    <col min="2" max="2" width="9" style="21"/>
    <col min="10" max="11" width="12.75" customWidth="1"/>
  </cols>
  <sheetData>
    <row r="1" spans="1:11" ht="18.75" x14ac:dyDescent="0.15">
      <c r="A1" s="23" t="s">
        <v>265</v>
      </c>
      <c r="B1" s="23" t="s">
        <v>298</v>
      </c>
    </row>
    <row r="2" spans="1:11" ht="18.75" x14ac:dyDescent="0.15">
      <c r="A2" s="22" t="s">
        <v>266</v>
      </c>
      <c r="B2" s="22" t="s">
        <v>267</v>
      </c>
      <c r="D2" t="s">
        <v>301</v>
      </c>
      <c r="E2" t="s">
        <v>302</v>
      </c>
      <c r="F2" t="s">
        <v>303</v>
      </c>
      <c r="G2" t="s">
        <v>304</v>
      </c>
      <c r="H2" t="s">
        <v>305</v>
      </c>
      <c r="I2" t="s">
        <v>306</v>
      </c>
      <c r="J2" t="s">
        <v>307</v>
      </c>
      <c r="K2" t="s">
        <v>308</v>
      </c>
    </row>
    <row r="3" spans="1:11" ht="18.75" x14ac:dyDescent="0.15">
      <c r="A3" s="22" t="s">
        <v>269</v>
      </c>
      <c r="B3" s="22" t="s">
        <v>268</v>
      </c>
      <c r="D3" t="s">
        <v>309</v>
      </c>
      <c r="E3" t="s">
        <v>310</v>
      </c>
      <c r="F3" t="s">
        <v>310</v>
      </c>
      <c r="J3" t="b">
        <f>全年级!D2&gt;AVERAGE(汇总[语文])</f>
        <v>1</v>
      </c>
      <c r="K3" t="b">
        <f>全年级!K2&gt;AVERAGE(汇总[总分])</f>
        <v>1</v>
      </c>
    </row>
    <row r="4" spans="1:11" ht="18.75" x14ac:dyDescent="0.15">
      <c r="A4" s="22" t="s">
        <v>270</v>
      </c>
      <c r="B4" s="22" t="s">
        <v>284</v>
      </c>
      <c r="G4" t="s">
        <v>309</v>
      </c>
      <c r="H4" t="s">
        <v>311</v>
      </c>
      <c r="I4" t="s">
        <v>311</v>
      </c>
      <c r="J4" t="b">
        <f>全年级!D3&gt;AVERAGE(汇总[语文])</f>
        <v>1</v>
      </c>
      <c r="K4" t="b">
        <f>全年级!K3&gt;AVERAGE(汇总[总分])</f>
        <v>1</v>
      </c>
    </row>
    <row r="5" spans="1:11" ht="18.75" x14ac:dyDescent="0.15">
      <c r="A5" s="22" t="s">
        <v>271</v>
      </c>
      <c r="B5" s="22" t="s">
        <v>285</v>
      </c>
    </row>
    <row r="6" spans="1:11" ht="18.75" x14ac:dyDescent="0.15">
      <c r="A6" s="22" t="s">
        <v>272</v>
      </c>
      <c r="B6" s="22" t="s">
        <v>286</v>
      </c>
    </row>
    <row r="7" spans="1:11" ht="18.75" x14ac:dyDescent="0.15">
      <c r="A7" s="22" t="s">
        <v>273</v>
      </c>
      <c r="B7" s="22" t="s">
        <v>287</v>
      </c>
    </row>
    <row r="8" spans="1:11" ht="18.75" x14ac:dyDescent="0.15">
      <c r="A8" s="22" t="s">
        <v>274</v>
      </c>
      <c r="B8" s="22" t="s">
        <v>288</v>
      </c>
    </row>
    <row r="9" spans="1:11" ht="18.75" x14ac:dyDescent="0.15">
      <c r="A9" s="22" t="s">
        <v>275</v>
      </c>
      <c r="B9" s="22" t="s">
        <v>289</v>
      </c>
    </row>
    <row r="10" spans="1:11" ht="18.75" x14ac:dyDescent="0.15">
      <c r="A10" s="22" t="s">
        <v>276</v>
      </c>
      <c r="B10" s="22" t="s">
        <v>290</v>
      </c>
    </row>
    <row r="11" spans="1:11" ht="18.75" x14ac:dyDescent="0.15">
      <c r="A11" s="22" t="s">
        <v>277</v>
      </c>
      <c r="B11" s="22" t="s">
        <v>291</v>
      </c>
    </row>
    <row r="12" spans="1:11" ht="18.75" x14ac:dyDescent="0.15">
      <c r="A12" s="22" t="s">
        <v>278</v>
      </c>
      <c r="B12" s="22" t="s">
        <v>292</v>
      </c>
    </row>
    <row r="13" spans="1:11" ht="18.75" x14ac:dyDescent="0.15">
      <c r="A13" s="22" t="s">
        <v>279</v>
      </c>
      <c r="B13" s="22" t="s">
        <v>293</v>
      </c>
    </row>
    <row r="14" spans="1:11" ht="18.75" x14ac:dyDescent="0.15">
      <c r="A14" s="22" t="s">
        <v>280</v>
      </c>
      <c r="B14" s="22" t="s">
        <v>294</v>
      </c>
    </row>
    <row r="15" spans="1:11" ht="18.75" x14ac:dyDescent="0.15">
      <c r="A15" s="22" t="s">
        <v>281</v>
      </c>
      <c r="B15" s="22" t="s">
        <v>295</v>
      </c>
    </row>
    <row r="16" spans="1:11" ht="18.75" x14ac:dyDescent="0.15">
      <c r="A16" s="22" t="s">
        <v>282</v>
      </c>
      <c r="B16" s="22" t="s">
        <v>296</v>
      </c>
    </row>
    <row r="17" spans="1:2" ht="18.75" x14ac:dyDescent="0.15">
      <c r="A17" s="22" t="s">
        <v>283</v>
      </c>
      <c r="B17" s="22" t="s">
        <v>297</v>
      </c>
    </row>
  </sheetData>
  <phoneticPr fontId="2" type="noConversion"/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workbookViewId="0">
      <selection activeCell="A4" sqref="A4"/>
    </sheetView>
  </sheetViews>
  <sheetFormatPr defaultRowHeight="13.5" x14ac:dyDescent="0.15"/>
  <sheetData>
    <row r="1" spans="1:4" x14ac:dyDescent="0.15">
      <c r="A1" s="24" t="s">
        <v>312</v>
      </c>
      <c r="B1" s="24" t="s">
        <v>313</v>
      </c>
      <c r="C1" s="24" t="s">
        <v>314</v>
      </c>
      <c r="D1" s="24" t="s">
        <v>316</v>
      </c>
    </row>
    <row r="2" spans="1:4" x14ac:dyDescent="0.15">
      <c r="A2" s="3" t="s">
        <v>168</v>
      </c>
      <c r="B2" s="3" t="s">
        <v>317</v>
      </c>
      <c r="C2" s="3">
        <v>719</v>
      </c>
      <c r="D2" s="20">
        <v>1</v>
      </c>
    </row>
    <row r="3" spans="1:4" x14ac:dyDescent="0.15">
      <c r="A3" s="3" t="s">
        <v>67</v>
      </c>
      <c r="B3" s="3" t="s">
        <v>318</v>
      </c>
      <c r="C3" s="3">
        <v>714</v>
      </c>
      <c r="D3" s="20">
        <v>2</v>
      </c>
    </row>
    <row r="4" spans="1:4" x14ac:dyDescent="0.15">
      <c r="A4" s="3" t="s">
        <v>144</v>
      </c>
      <c r="B4" s="3" t="s">
        <v>317</v>
      </c>
      <c r="C4" s="3">
        <v>714</v>
      </c>
      <c r="D4" s="20">
        <v>2</v>
      </c>
    </row>
    <row r="5" spans="1:4" x14ac:dyDescent="0.15">
      <c r="A5" s="3" t="s">
        <v>46</v>
      </c>
      <c r="B5" s="3" t="s">
        <v>318</v>
      </c>
      <c r="C5" s="3">
        <v>714</v>
      </c>
      <c r="D5" s="20">
        <v>2</v>
      </c>
    </row>
    <row r="6" spans="1:4" x14ac:dyDescent="0.15">
      <c r="A6" s="3" t="s">
        <v>86</v>
      </c>
      <c r="B6" s="3" t="s">
        <v>319</v>
      </c>
      <c r="C6" s="3">
        <v>709.5</v>
      </c>
      <c r="D6" s="20">
        <v>6</v>
      </c>
    </row>
    <row r="7" spans="1:4" x14ac:dyDescent="0.15">
      <c r="A7" s="3" t="s">
        <v>320</v>
      </c>
      <c r="B7" s="3" t="s">
        <v>321</v>
      </c>
      <c r="C7" s="3">
        <v>684</v>
      </c>
      <c r="D7" s="20">
        <v>11</v>
      </c>
    </row>
    <row r="8" spans="1:4" x14ac:dyDescent="0.15">
      <c r="A8" s="3" t="s">
        <v>6</v>
      </c>
      <c r="B8" s="3" t="s">
        <v>318</v>
      </c>
      <c r="C8" s="3">
        <v>681</v>
      </c>
      <c r="D8" s="20">
        <v>12</v>
      </c>
    </row>
    <row r="9" spans="1:4" x14ac:dyDescent="0.15">
      <c r="A9" s="3" t="s">
        <v>207</v>
      </c>
      <c r="B9" s="3" t="s">
        <v>321</v>
      </c>
      <c r="C9" s="3">
        <v>672</v>
      </c>
      <c r="D9" s="20">
        <v>16</v>
      </c>
    </row>
    <row r="10" spans="1:4" x14ac:dyDescent="0.15">
      <c r="A10" s="3" t="s">
        <v>164</v>
      </c>
      <c r="B10" s="3" t="s">
        <v>317</v>
      </c>
      <c r="C10" s="3">
        <v>671</v>
      </c>
      <c r="D10" s="20">
        <v>17</v>
      </c>
    </row>
    <row r="11" spans="1:4" x14ac:dyDescent="0.15">
      <c r="A11" s="3" t="s">
        <v>209</v>
      </c>
      <c r="B11" s="3" t="s">
        <v>321</v>
      </c>
      <c r="C11" s="3">
        <v>662</v>
      </c>
      <c r="D11" s="20">
        <v>19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6"/>
  <sheetViews>
    <sheetView topLeftCell="C1" workbookViewId="0">
      <selection activeCell="C136" activeCellId="5" sqref="C1:J1 C34:J34 C67:J67 C100:J100 C133:J133 C136:J136"/>
    </sheetView>
  </sheetViews>
  <sheetFormatPr defaultRowHeight="13.5" outlineLevelRow="4" x14ac:dyDescent="0.15"/>
  <cols>
    <col min="1" max="1" width="9.75" style="2" bestFit="1" customWidth="1"/>
    <col min="2" max="2" width="9.75" bestFit="1" customWidth="1"/>
    <col min="3" max="3" width="9.75" customWidth="1"/>
    <col min="12" max="12" width="11" style="2" customWidth="1"/>
    <col min="13" max="13" width="11" customWidth="1"/>
  </cols>
  <sheetData>
    <row r="1" spans="1:13" s="2" customFormat="1" x14ac:dyDescent="0.15">
      <c r="A1" s="2" t="s">
        <v>54</v>
      </c>
      <c r="B1" s="2" t="s">
        <v>55</v>
      </c>
      <c r="C1" s="2" t="s">
        <v>299</v>
      </c>
      <c r="D1" s="2" t="s">
        <v>56</v>
      </c>
      <c r="E1" s="2" t="s">
        <v>57</v>
      </c>
      <c r="F1" s="2" t="s">
        <v>58</v>
      </c>
      <c r="G1" s="2" t="s">
        <v>59</v>
      </c>
      <c r="H1" s="2" t="s">
        <v>60</v>
      </c>
      <c r="I1" s="2" t="s">
        <v>61</v>
      </c>
      <c r="J1" s="2" t="s">
        <v>62</v>
      </c>
      <c r="K1" s="2" t="s">
        <v>256</v>
      </c>
      <c r="L1" s="2" t="s">
        <v>259</v>
      </c>
      <c r="M1" s="2" t="s">
        <v>315</v>
      </c>
    </row>
    <row r="2" spans="1:13" hidden="1" outlineLevel="4" x14ac:dyDescent="0.15">
      <c r="A2" s="4" t="s">
        <v>40</v>
      </c>
      <c r="B2" s="3" t="s">
        <v>67</v>
      </c>
      <c r="C2" s="3" t="s">
        <v>318</v>
      </c>
      <c r="D2" s="19">
        <v>110</v>
      </c>
      <c r="E2" s="19">
        <v>116</v>
      </c>
      <c r="F2" s="19">
        <v>107</v>
      </c>
      <c r="G2" s="19">
        <v>98</v>
      </c>
      <c r="H2" s="19">
        <v>95</v>
      </c>
      <c r="I2" s="19">
        <v>90</v>
      </c>
      <c r="J2" s="19">
        <v>98</v>
      </c>
      <c r="K2" s="3">
        <v>714</v>
      </c>
      <c r="L2" s="4" t="s">
        <v>322</v>
      </c>
      <c r="M2" s="20">
        <v>2</v>
      </c>
    </row>
    <row r="3" spans="1:13" hidden="1" outlineLevel="4" x14ac:dyDescent="0.15">
      <c r="A3" s="4" t="s">
        <v>45</v>
      </c>
      <c r="B3" s="3" t="s">
        <v>46</v>
      </c>
      <c r="C3" s="3" t="s">
        <v>318</v>
      </c>
      <c r="D3" s="19">
        <v>105</v>
      </c>
      <c r="E3" s="19">
        <v>119</v>
      </c>
      <c r="F3" s="19">
        <v>110</v>
      </c>
      <c r="G3" s="19">
        <v>97</v>
      </c>
      <c r="H3" s="19">
        <v>96</v>
      </c>
      <c r="I3" s="19">
        <v>93</v>
      </c>
      <c r="J3" s="19">
        <v>94</v>
      </c>
      <c r="K3" s="3">
        <v>714</v>
      </c>
      <c r="L3" s="4" t="s">
        <v>322</v>
      </c>
      <c r="M3" s="20">
        <v>2</v>
      </c>
    </row>
    <row r="4" spans="1:13" hidden="1" outlineLevel="4" x14ac:dyDescent="0.15">
      <c r="A4" s="4" t="s">
        <v>5</v>
      </c>
      <c r="B4" s="3" t="s">
        <v>6</v>
      </c>
      <c r="C4" s="3" t="s">
        <v>318</v>
      </c>
      <c r="D4" s="19">
        <v>101</v>
      </c>
      <c r="E4" s="19">
        <v>110</v>
      </c>
      <c r="F4" s="19">
        <v>102</v>
      </c>
      <c r="G4" s="19">
        <v>93</v>
      </c>
      <c r="H4" s="19">
        <v>95</v>
      </c>
      <c r="I4" s="19">
        <v>92</v>
      </c>
      <c r="J4" s="19">
        <v>88</v>
      </c>
      <c r="K4" s="3">
        <v>681</v>
      </c>
      <c r="L4" s="4" t="s">
        <v>326</v>
      </c>
      <c r="M4" s="20">
        <v>12</v>
      </c>
    </row>
    <row r="5" spans="1:13" hidden="1" outlineLevel="4" x14ac:dyDescent="0.15">
      <c r="A5" s="4" t="s">
        <v>9</v>
      </c>
      <c r="B5" s="3" t="s">
        <v>10</v>
      </c>
      <c r="C5" s="3" t="s">
        <v>318</v>
      </c>
      <c r="D5" s="19">
        <v>105</v>
      </c>
      <c r="E5" s="19">
        <v>102</v>
      </c>
      <c r="F5" s="19">
        <v>102.5</v>
      </c>
      <c r="G5" s="19">
        <v>90</v>
      </c>
      <c r="H5" s="19">
        <v>87</v>
      </c>
      <c r="I5" s="19">
        <v>95</v>
      </c>
      <c r="J5" s="19">
        <v>93</v>
      </c>
      <c r="K5" s="3">
        <v>674.5</v>
      </c>
      <c r="L5" s="4" t="s">
        <v>327</v>
      </c>
      <c r="M5" s="20">
        <v>15</v>
      </c>
    </row>
    <row r="6" spans="1:13" hidden="1" outlineLevel="4" x14ac:dyDescent="0.15">
      <c r="A6" s="4" t="s">
        <v>63</v>
      </c>
      <c r="B6" s="3" t="s">
        <v>0</v>
      </c>
      <c r="C6" s="3" t="s">
        <v>318</v>
      </c>
      <c r="D6" s="19">
        <v>99</v>
      </c>
      <c r="E6" s="19">
        <v>98</v>
      </c>
      <c r="F6" s="19">
        <v>101</v>
      </c>
      <c r="G6" s="19">
        <v>95</v>
      </c>
      <c r="H6" s="19">
        <v>91</v>
      </c>
      <c r="I6" s="19">
        <v>95</v>
      </c>
      <c r="J6" s="19">
        <v>78</v>
      </c>
      <c r="K6" s="3">
        <v>657</v>
      </c>
      <c r="L6" s="4" t="s">
        <v>328</v>
      </c>
      <c r="M6" s="20">
        <v>27</v>
      </c>
    </row>
    <row r="7" spans="1:13" hidden="1" outlineLevel="4" x14ac:dyDescent="0.15">
      <c r="A7" s="4" t="s">
        <v>19</v>
      </c>
      <c r="B7" s="3" t="s">
        <v>20</v>
      </c>
      <c r="C7" s="3" t="s">
        <v>318</v>
      </c>
      <c r="D7" s="19">
        <v>115</v>
      </c>
      <c r="E7" s="19">
        <v>83</v>
      </c>
      <c r="F7" s="19">
        <v>99</v>
      </c>
      <c r="G7" s="19">
        <v>90</v>
      </c>
      <c r="H7" s="19">
        <v>89</v>
      </c>
      <c r="I7" s="19">
        <v>80</v>
      </c>
      <c r="J7" s="19">
        <v>94</v>
      </c>
      <c r="K7" s="3">
        <v>650</v>
      </c>
      <c r="L7" s="4" t="s">
        <v>329</v>
      </c>
      <c r="M7" s="20">
        <v>28</v>
      </c>
    </row>
    <row r="8" spans="1:13" hidden="1" outlineLevel="4" x14ac:dyDescent="0.15">
      <c r="A8" s="4" t="s">
        <v>7</v>
      </c>
      <c r="B8" s="3" t="s">
        <v>8</v>
      </c>
      <c r="C8" s="3" t="s">
        <v>318</v>
      </c>
      <c r="D8" s="19">
        <v>91.5</v>
      </c>
      <c r="E8" s="19">
        <v>89</v>
      </c>
      <c r="F8" s="19">
        <v>94</v>
      </c>
      <c r="G8" s="19">
        <v>92</v>
      </c>
      <c r="H8" s="19">
        <v>91</v>
      </c>
      <c r="I8" s="19">
        <v>86</v>
      </c>
      <c r="J8" s="19">
        <v>86</v>
      </c>
      <c r="K8" s="3">
        <v>629.5</v>
      </c>
      <c r="L8" s="4" t="s">
        <v>331</v>
      </c>
      <c r="M8" s="20">
        <v>43</v>
      </c>
    </row>
    <row r="9" spans="1:13" hidden="1" outlineLevel="4" x14ac:dyDescent="0.15">
      <c r="A9" s="4" t="s">
        <v>3</v>
      </c>
      <c r="B9" s="3" t="s">
        <v>4</v>
      </c>
      <c r="C9" s="3" t="s">
        <v>318</v>
      </c>
      <c r="D9" s="19">
        <v>84</v>
      </c>
      <c r="E9" s="19">
        <v>100</v>
      </c>
      <c r="F9" s="19">
        <v>97</v>
      </c>
      <c r="G9" s="19">
        <v>87</v>
      </c>
      <c r="H9" s="19">
        <v>78</v>
      </c>
      <c r="I9" s="19">
        <v>89</v>
      </c>
      <c r="J9" s="19">
        <v>93</v>
      </c>
      <c r="K9" s="3">
        <v>628</v>
      </c>
      <c r="L9" s="4" t="s">
        <v>332</v>
      </c>
      <c r="M9" s="20">
        <v>46</v>
      </c>
    </row>
    <row r="10" spans="1:13" hidden="1" outlineLevel="4" x14ac:dyDescent="0.15">
      <c r="A10" s="4" t="s">
        <v>38</v>
      </c>
      <c r="B10" s="3" t="s">
        <v>39</v>
      </c>
      <c r="C10" s="3" t="s">
        <v>318</v>
      </c>
      <c r="D10" s="19">
        <v>104</v>
      </c>
      <c r="E10" s="19">
        <v>102</v>
      </c>
      <c r="F10" s="19">
        <v>93</v>
      </c>
      <c r="G10" s="19">
        <v>93</v>
      </c>
      <c r="H10" s="19">
        <v>78</v>
      </c>
      <c r="I10" s="19">
        <v>78</v>
      </c>
      <c r="J10" s="19">
        <v>79</v>
      </c>
      <c r="K10" s="3">
        <v>627</v>
      </c>
      <c r="L10" s="4" t="s">
        <v>333</v>
      </c>
      <c r="M10" s="20">
        <v>48</v>
      </c>
    </row>
    <row r="11" spans="1:13" hidden="1" outlineLevel="4" x14ac:dyDescent="0.15">
      <c r="A11" s="4" t="s">
        <v>1</v>
      </c>
      <c r="B11" s="3" t="s">
        <v>2</v>
      </c>
      <c r="C11" s="3" t="s">
        <v>318</v>
      </c>
      <c r="D11" s="19">
        <v>78</v>
      </c>
      <c r="E11" s="19">
        <v>95</v>
      </c>
      <c r="F11" s="19">
        <v>94</v>
      </c>
      <c r="G11" s="19">
        <v>82</v>
      </c>
      <c r="H11" s="19">
        <v>90</v>
      </c>
      <c r="I11" s="19">
        <v>93</v>
      </c>
      <c r="J11" s="19">
        <v>94</v>
      </c>
      <c r="K11" s="3">
        <v>626</v>
      </c>
      <c r="L11" s="4" t="s">
        <v>334</v>
      </c>
      <c r="M11" s="20">
        <v>49</v>
      </c>
    </row>
    <row r="12" spans="1:13" hidden="1" outlineLevel="4" x14ac:dyDescent="0.15">
      <c r="A12" s="4" t="s">
        <v>17</v>
      </c>
      <c r="B12" s="3" t="s">
        <v>18</v>
      </c>
      <c r="C12" s="3" t="s">
        <v>318</v>
      </c>
      <c r="D12" s="19">
        <v>106</v>
      </c>
      <c r="E12" s="19">
        <v>102</v>
      </c>
      <c r="F12" s="19">
        <v>85</v>
      </c>
      <c r="G12" s="19">
        <v>79</v>
      </c>
      <c r="H12" s="19">
        <v>70</v>
      </c>
      <c r="I12" s="19">
        <v>93</v>
      </c>
      <c r="J12" s="19">
        <v>88</v>
      </c>
      <c r="K12" s="3">
        <v>623</v>
      </c>
      <c r="L12" s="4" t="s">
        <v>335</v>
      </c>
      <c r="M12" s="20">
        <v>52</v>
      </c>
    </row>
    <row r="13" spans="1:13" hidden="1" outlineLevel="4" x14ac:dyDescent="0.15">
      <c r="A13" s="4" t="s">
        <v>47</v>
      </c>
      <c r="B13" s="3" t="s">
        <v>48</v>
      </c>
      <c r="C13" s="3" t="s">
        <v>318</v>
      </c>
      <c r="D13" s="19">
        <v>117</v>
      </c>
      <c r="E13" s="19">
        <v>96</v>
      </c>
      <c r="F13" s="19">
        <v>84</v>
      </c>
      <c r="G13" s="19">
        <v>64</v>
      </c>
      <c r="H13" s="19">
        <v>91</v>
      </c>
      <c r="I13" s="19">
        <v>73</v>
      </c>
      <c r="J13" s="19">
        <v>95</v>
      </c>
      <c r="K13" s="3">
        <v>620</v>
      </c>
      <c r="L13" s="4" t="s">
        <v>341</v>
      </c>
      <c r="M13" s="20">
        <v>56</v>
      </c>
    </row>
    <row r="14" spans="1:13" hidden="1" outlineLevel="4" x14ac:dyDescent="0.15">
      <c r="A14" s="4" t="s">
        <v>21</v>
      </c>
      <c r="B14" s="3" t="s">
        <v>22</v>
      </c>
      <c r="C14" s="3" t="s">
        <v>318</v>
      </c>
      <c r="D14" s="19">
        <v>77</v>
      </c>
      <c r="E14" s="19">
        <v>97</v>
      </c>
      <c r="F14" s="19">
        <v>105</v>
      </c>
      <c r="G14" s="19">
        <v>85</v>
      </c>
      <c r="H14" s="19">
        <v>76</v>
      </c>
      <c r="I14" s="19">
        <v>94</v>
      </c>
      <c r="J14" s="19">
        <v>84</v>
      </c>
      <c r="K14" s="3">
        <v>618</v>
      </c>
      <c r="L14" s="4" t="s">
        <v>342</v>
      </c>
      <c r="M14" s="20">
        <v>57</v>
      </c>
    </row>
    <row r="15" spans="1:13" hidden="1" outlineLevel="4" x14ac:dyDescent="0.15">
      <c r="A15" s="4" t="s">
        <v>43</v>
      </c>
      <c r="B15" s="3" t="s">
        <v>44</v>
      </c>
      <c r="C15" s="3" t="s">
        <v>318</v>
      </c>
      <c r="D15" s="19">
        <v>106</v>
      </c>
      <c r="E15" s="19">
        <v>103</v>
      </c>
      <c r="F15" s="19">
        <v>92</v>
      </c>
      <c r="G15" s="19">
        <v>55</v>
      </c>
      <c r="H15" s="19">
        <v>91</v>
      </c>
      <c r="I15" s="19">
        <v>85</v>
      </c>
      <c r="J15" s="19">
        <v>82</v>
      </c>
      <c r="K15" s="3">
        <v>614</v>
      </c>
      <c r="L15" s="4" t="s">
        <v>338</v>
      </c>
      <c r="M15" s="20">
        <v>59</v>
      </c>
    </row>
    <row r="16" spans="1:13" hidden="1" outlineLevel="4" x14ac:dyDescent="0.15">
      <c r="A16" s="4" t="s">
        <v>52</v>
      </c>
      <c r="B16" s="3" t="s">
        <v>53</v>
      </c>
      <c r="C16" s="3" t="s">
        <v>318</v>
      </c>
      <c r="D16" s="19">
        <v>102</v>
      </c>
      <c r="E16" s="19">
        <v>83</v>
      </c>
      <c r="F16" s="19">
        <v>111</v>
      </c>
      <c r="G16" s="19">
        <v>76</v>
      </c>
      <c r="H16" s="19">
        <v>74</v>
      </c>
      <c r="I16" s="19">
        <v>72</v>
      </c>
      <c r="J16" s="19">
        <v>72</v>
      </c>
      <c r="K16" s="3">
        <v>590</v>
      </c>
      <c r="L16" s="4" t="s">
        <v>340</v>
      </c>
      <c r="M16" s="20">
        <v>71</v>
      </c>
    </row>
    <row r="17" spans="1:13" hidden="1" outlineLevel="4" x14ac:dyDescent="0.15">
      <c r="A17" s="4" t="s">
        <v>15</v>
      </c>
      <c r="B17" s="3" t="s">
        <v>16</v>
      </c>
      <c r="C17" s="3" t="s">
        <v>318</v>
      </c>
      <c r="D17" s="19">
        <v>100</v>
      </c>
      <c r="E17" s="19">
        <v>112</v>
      </c>
      <c r="F17" s="19">
        <v>92.5</v>
      </c>
      <c r="G17" s="19">
        <v>66</v>
      </c>
      <c r="H17" s="19">
        <v>93</v>
      </c>
      <c r="I17" s="19">
        <v>64</v>
      </c>
      <c r="J17" s="19">
        <v>60</v>
      </c>
      <c r="K17" s="3">
        <v>587.5</v>
      </c>
      <c r="L17" s="4" t="s">
        <v>343</v>
      </c>
      <c r="M17" s="20">
        <v>74</v>
      </c>
    </row>
    <row r="18" spans="1:13" hidden="1" outlineLevel="4" x14ac:dyDescent="0.15">
      <c r="A18" s="4" t="s">
        <v>27</v>
      </c>
      <c r="B18" s="3" t="s">
        <v>28</v>
      </c>
      <c r="C18" s="3" t="s">
        <v>318</v>
      </c>
      <c r="D18" s="19">
        <v>105</v>
      </c>
      <c r="E18" s="19">
        <v>84</v>
      </c>
      <c r="F18" s="19">
        <v>63</v>
      </c>
      <c r="G18" s="19">
        <v>81</v>
      </c>
      <c r="H18" s="19">
        <v>93</v>
      </c>
      <c r="I18" s="19">
        <v>68</v>
      </c>
      <c r="J18" s="19">
        <v>90</v>
      </c>
      <c r="K18" s="3">
        <v>584</v>
      </c>
      <c r="L18" s="4" t="s">
        <v>344</v>
      </c>
      <c r="M18" s="20">
        <v>76</v>
      </c>
    </row>
    <row r="19" spans="1:13" hidden="1" outlineLevel="4" x14ac:dyDescent="0.15">
      <c r="A19" s="4" t="s">
        <v>13</v>
      </c>
      <c r="B19" s="3" t="s">
        <v>14</v>
      </c>
      <c r="C19" s="3" t="s">
        <v>318</v>
      </c>
      <c r="D19" s="19">
        <v>89</v>
      </c>
      <c r="E19" s="19">
        <v>87</v>
      </c>
      <c r="F19" s="19">
        <v>96</v>
      </c>
      <c r="G19" s="19">
        <v>98</v>
      </c>
      <c r="H19" s="19">
        <v>65</v>
      </c>
      <c r="I19" s="19">
        <v>71</v>
      </c>
      <c r="J19" s="19">
        <v>78</v>
      </c>
      <c r="K19" s="3">
        <v>584</v>
      </c>
      <c r="L19" s="4" t="s">
        <v>344</v>
      </c>
      <c r="M19" s="20">
        <v>76</v>
      </c>
    </row>
    <row r="20" spans="1:13" hidden="1" outlineLevel="4" x14ac:dyDescent="0.15">
      <c r="A20" s="4" t="s">
        <v>34</v>
      </c>
      <c r="B20" s="3" t="s">
        <v>35</v>
      </c>
      <c r="C20" s="3" t="s">
        <v>318</v>
      </c>
      <c r="D20" s="19">
        <v>71</v>
      </c>
      <c r="E20" s="19">
        <v>94</v>
      </c>
      <c r="F20" s="19">
        <v>111</v>
      </c>
      <c r="G20" s="19">
        <v>99</v>
      </c>
      <c r="H20" s="19">
        <v>75</v>
      </c>
      <c r="I20" s="19">
        <v>63</v>
      </c>
      <c r="J20" s="19">
        <v>71</v>
      </c>
      <c r="K20" s="3">
        <v>584</v>
      </c>
      <c r="L20" s="4" t="s">
        <v>344</v>
      </c>
      <c r="M20" s="20">
        <v>76</v>
      </c>
    </row>
    <row r="21" spans="1:13" hidden="1" outlineLevel="4" x14ac:dyDescent="0.15">
      <c r="A21" s="4" t="s">
        <v>49</v>
      </c>
      <c r="B21" s="3" t="s">
        <v>68</v>
      </c>
      <c r="C21" s="3" t="s">
        <v>318</v>
      </c>
      <c r="D21" s="19">
        <v>104</v>
      </c>
      <c r="E21" s="19">
        <v>91</v>
      </c>
      <c r="F21" s="19">
        <v>82</v>
      </c>
      <c r="G21" s="19">
        <v>87</v>
      </c>
      <c r="H21" s="19">
        <v>84</v>
      </c>
      <c r="I21" s="19">
        <v>65</v>
      </c>
      <c r="J21" s="19">
        <v>60</v>
      </c>
      <c r="K21" s="3">
        <v>573</v>
      </c>
      <c r="L21" s="4" t="s">
        <v>347</v>
      </c>
      <c r="M21" s="20">
        <v>87</v>
      </c>
    </row>
    <row r="22" spans="1:13" hidden="1" outlineLevel="4" x14ac:dyDescent="0.15">
      <c r="A22" s="4" t="s">
        <v>30</v>
      </c>
      <c r="B22" s="3" t="s">
        <v>31</v>
      </c>
      <c r="C22" s="3" t="s">
        <v>318</v>
      </c>
      <c r="D22" s="19">
        <v>62</v>
      </c>
      <c r="E22" s="19">
        <v>90</v>
      </c>
      <c r="F22" s="19">
        <v>105</v>
      </c>
      <c r="G22" s="19">
        <v>70</v>
      </c>
      <c r="H22" s="19">
        <v>92</v>
      </c>
      <c r="I22" s="19">
        <v>62</v>
      </c>
      <c r="J22" s="19">
        <v>87</v>
      </c>
      <c r="K22" s="3">
        <v>568</v>
      </c>
      <c r="L22" s="4" t="s">
        <v>348</v>
      </c>
      <c r="M22" s="20">
        <v>91</v>
      </c>
    </row>
    <row r="23" spans="1:13" hidden="1" outlineLevel="4" x14ac:dyDescent="0.15">
      <c r="A23" s="4" t="s">
        <v>25</v>
      </c>
      <c r="B23" s="3" t="s">
        <v>64</v>
      </c>
      <c r="C23" s="3" t="s">
        <v>318</v>
      </c>
      <c r="D23" s="19">
        <v>105</v>
      </c>
      <c r="E23" s="19">
        <v>81</v>
      </c>
      <c r="F23" s="19">
        <v>81</v>
      </c>
      <c r="G23" s="19">
        <v>62</v>
      </c>
      <c r="H23" s="19">
        <v>68</v>
      </c>
      <c r="I23" s="19">
        <v>83</v>
      </c>
      <c r="J23" s="19">
        <v>84</v>
      </c>
      <c r="K23" s="3">
        <v>564</v>
      </c>
      <c r="L23" s="4" t="s">
        <v>349</v>
      </c>
      <c r="M23" s="20">
        <v>94</v>
      </c>
    </row>
    <row r="24" spans="1:13" hidden="1" outlineLevel="4" x14ac:dyDescent="0.15">
      <c r="A24" s="4" t="s">
        <v>26</v>
      </c>
      <c r="B24" s="3" t="s">
        <v>65</v>
      </c>
      <c r="C24" s="3" t="s">
        <v>318</v>
      </c>
      <c r="D24" s="19">
        <v>52</v>
      </c>
      <c r="E24" s="19">
        <v>108</v>
      </c>
      <c r="F24" s="19">
        <v>82</v>
      </c>
      <c r="G24" s="19">
        <v>77</v>
      </c>
      <c r="H24" s="19">
        <v>91</v>
      </c>
      <c r="I24" s="19">
        <v>78</v>
      </c>
      <c r="J24" s="19">
        <v>71</v>
      </c>
      <c r="K24" s="3">
        <v>559</v>
      </c>
      <c r="L24" s="4" t="s">
        <v>350</v>
      </c>
      <c r="M24" s="20">
        <v>97</v>
      </c>
    </row>
    <row r="25" spans="1:13" hidden="1" outlineLevel="4" x14ac:dyDescent="0.15">
      <c r="A25" s="4" t="s">
        <v>50</v>
      </c>
      <c r="B25" s="3" t="s">
        <v>51</v>
      </c>
      <c r="C25" s="3" t="s">
        <v>318</v>
      </c>
      <c r="D25" s="19">
        <v>117</v>
      </c>
      <c r="E25" s="19">
        <v>58</v>
      </c>
      <c r="F25" s="19">
        <v>97</v>
      </c>
      <c r="G25" s="19">
        <v>82</v>
      </c>
      <c r="H25" s="19">
        <v>62</v>
      </c>
      <c r="I25" s="19">
        <v>78</v>
      </c>
      <c r="J25" s="19">
        <v>62</v>
      </c>
      <c r="K25" s="3">
        <v>556</v>
      </c>
      <c r="L25" s="4" t="s">
        <v>351</v>
      </c>
      <c r="M25" s="20">
        <v>99</v>
      </c>
    </row>
    <row r="26" spans="1:13" hidden="1" outlineLevel="4" x14ac:dyDescent="0.15">
      <c r="A26" s="4" t="s">
        <v>32</v>
      </c>
      <c r="B26" s="3" t="s">
        <v>33</v>
      </c>
      <c r="C26" s="3" t="s">
        <v>318</v>
      </c>
      <c r="D26" s="19">
        <v>107</v>
      </c>
      <c r="E26" s="19">
        <v>97</v>
      </c>
      <c r="F26" s="19">
        <v>54</v>
      </c>
      <c r="G26" s="19">
        <v>96</v>
      </c>
      <c r="H26" s="19">
        <v>59</v>
      </c>
      <c r="I26" s="19">
        <v>75</v>
      </c>
      <c r="J26" s="19">
        <v>62</v>
      </c>
      <c r="K26" s="3">
        <v>550</v>
      </c>
      <c r="L26" s="4" t="s">
        <v>353</v>
      </c>
      <c r="M26" s="20">
        <v>101</v>
      </c>
    </row>
    <row r="27" spans="1:13" hidden="1" outlineLevel="4" x14ac:dyDescent="0.15">
      <c r="A27" s="4" t="s">
        <v>11</v>
      </c>
      <c r="B27" s="3" t="s">
        <v>12</v>
      </c>
      <c r="C27" s="3" t="s">
        <v>318</v>
      </c>
      <c r="D27" s="19">
        <v>82</v>
      </c>
      <c r="E27" s="19">
        <v>78</v>
      </c>
      <c r="F27" s="19">
        <v>72</v>
      </c>
      <c r="G27" s="19">
        <v>98</v>
      </c>
      <c r="H27" s="19">
        <v>58</v>
      </c>
      <c r="I27" s="19">
        <v>90</v>
      </c>
      <c r="J27" s="19">
        <v>72</v>
      </c>
      <c r="K27" s="3">
        <v>550</v>
      </c>
      <c r="L27" s="4" t="s">
        <v>353</v>
      </c>
      <c r="M27" s="20">
        <v>101</v>
      </c>
    </row>
    <row r="28" spans="1:13" hidden="1" outlineLevel="4" x14ac:dyDescent="0.15">
      <c r="A28" s="4" t="s">
        <v>36</v>
      </c>
      <c r="B28" s="3" t="s">
        <v>37</v>
      </c>
      <c r="C28" s="3" t="s">
        <v>318</v>
      </c>
      <c r="D28" s="19">
        <v>87</v>
      </c>
      <c r="E28" s="19">
        <v>52</v>
      </c>
      <c r="F28" s="19">
        <v>97</v>
      </c>
      <c r="G28" s="19">
        <v>83</v>
      </c>
      <c r="H28" s="19">
        <v>73</v>
      </c>
      <c r="I28" s="19">
        <v>80</v>
      </c>
      <c r="J28" s="19">
        <v>75</v>
      </c>
      <c r="K28" s="3">
        <v>547</v>
      </c>
      <c r="L28" s="4" t="s">
        <v>356</v>
      </c>
      <c r="M28" s="20">
        <v>106</v>
      </c>
    </row>
    <row r="29" spans="1:13" hidden="1" outlineLevel="4" x14ac:dyDescent="0.15">
      <c r="A29" s="4" t="s">
        <v>29</v>
      </c>
      <c r="B29" s="3" t="s">
        <v>66</v>
      </c>
      <c r="C29" s="3" t="s">
        <v>318</v>
      </c>
      <c r="D29" s="19">
        <v>96</v>
      </c>
      <c r="E29" s="19">
        <v>65</v>
      </c>
      <c r="F29" s="19">
        <v>99</v>
      </c>
      <c r="G29" s="19">
        <v>86</v>
      </c>
      <c r="H29" s="19">
        <v>68</v>
      </c>
      <c r="I29" s="19">
        <v>60</v>
      </c>
      <c r="J29" s="19">
        <v>71</v>
      </c>
      <c r="K29" s="3">
        <v>545</v>
      </c>
      <c r="L29" s="4" t="s">
        <v>357</v>
      </c>
      <c r="M29" s="20">
        <v>107</v>
      </c>
    </row>
    <row r="30" spans="1:13" hidden="1" outlineLevel="4" x14ac:dyDescent="0.15">
      <c r="A30" s="4" t="s">
        <v>23</v>
      </c>
      <c r="B30" s="3" t="s">
        <v>24</v>
      </c>
      <c r="C30" s="3" t="s">
        <v>318</v>
      </c>
      <c r="D30" s="19">
        <v>73</v>
      </c>
      <c r="E30" s="19">
        <v>78</v>
      </c>
      <c r="F30" s="19">
        <v>84</v>
      </c>
      <c r="G30" s="19">
        <v>58</v>
      </c>
      <c r="H30" s="19">
        <v>97</v>
      </c>
      <c r="I30" s="19">
        <v>66</v>
      </c>
      <c r="J30" s="19">
        <v>85</v>
      </c>
      <c r="K30" s="3">
        <v>541</v>
      </c>
      <c r="L30" s="4" t="s">
        <v>358</v>
      </c>
      <c r="M30" s="20">
        <v>108</v>
      </c>
    </row>
    <row r="31" spans="1:13" hidden="1" outlineLevel="4" x14ac:dyDescent="0.15">
      <c r="A31" s="4" t="s">
        <v>41</v>
      </c>
      <c r="B31" s="3" t="s">
        <v>42</v>
      </c>
      <c r="C31" s="3" t="s">
        <v>318</v>
      </c>
      <c r="D31" s="19">
        <v>89</v>
      </c>
      <c r="E31" s="19">
        <v>88</v>
      </c>
      <c r="F31" s="19">
        <v>85</v>
      </c>
      <c r="G31" s="19">
        <v>56</v>
      </c>
      <c r="H31" s="19">
        <v>67</v>
      </c>
      <c r="I31" s="19">
        <v>57</v>
      </c>
      <c r="J31" s="19">
        <v>79</v>
      </c>
      <c r="K31" s="3">
        <v>521</v>
      </c>
      <c r="L31" s="4" t="s">
        <v>360</v>
      </c>
      <c r="M31" s="20">
        <v>118</v>
      </c>
    </row>
    <row r="32" spans="1:13" hidden="1" outlineLevel="3" collapsed="1" x14ac:dyDescent="0.15">
      <c r="A32" s="4"/>
      <c r="B32" s="3"/>
      <c r="C32" s="25" t="s">
        <v>370</v>
      </c>
      <c r="D32" s="19">
        <f>SUBTOTAL(5,D2:D31)</f>
        <v>52</v>
      </c>
      <c r="E32" s="19">
        <f>SUBTOTAL(5,E2:E31)</f>
        <v>52</v>
      </c>
      <c r="F32" s="19">
        <f>SUBTOTAL(5,F2:F31)</f>
        <v>54</v>
      </c>
      <c r="G32" s="19">
        <f>SUBTOTAL(5,G2:G31)</f>
        <v>55</v>
      </c>
      <c r="H32" s="19">
        <f>SUBTOTAL(5,H2:H31)</f>
        <v>58</v>
      </c>
      <c r="I32" s="19">
        <f>SUBTOTAL(5,I2:I31)</f>
        <v>57</v>
      </c>
      <c r="J32" s="19">
        <f>SUBTOTAL(5,J2:J31)</f>
        <v>60</v>
      </c>
      <c r="K32" s="3"/>
      <c r="L32" s="4"/>
      <c r="M32" s="20"/>
    </row>
    <row r="33" spans="1:13" hidden="1" outlineLevel="2" x14ac:dyDescent="0.15">
      <c r="A33" s="4"/>
      <c r="B33" s="3"/>
      <c r="C33" s="25" t="s">
        <v>366</v>
      </c>
      <c r="D33" s="19">
        <f>SUBTOTAL(4,D2:D31)</f>
        <v>117</v>
      </c>
      <c r="E33" s="19">
        <f>SUBTOTAL(4,E2:E31)</f>
        <v>119</v>
      </c>
      <c r="F33" s="19">
        <f>SUBTOTAL(4,F2:F31)</f>
        <v>111</v>
      </c>
      <c r="G33" s="19">
        <f>SUBTOTAL(4,G2:G31)</f>
        <v>99</v>
      </c>
      <c r="H33" s="19">
        <f>SUBTOTAL(4,H2:H31)</f>
        <v>97</v>
      </c>
      <c r="I33" s="19">
        <f>SUBTOTAL(4,I2:I31)</f>
        <v>95</v>
      </c>
      <c r="J33" s="19">
        <f>SUBTOTAL(4,J2:J31)</f>
        <v>98</v>
      </c>
      <c r="K33" s="3"/>
      <c r="L33" s="4"/>
      <c r="M33" s="20"/>
    </row>
    <row r="34" spans="1:13" outlineLevel="1" collapsed="1" x14ac:dyDescent="0.15">
      <c r="A34" s="4"/>
      <c r="B34" s="3"/>
      <c r="C34" s="25" t="s">
        <v>362</v>
      </c>
      <c r="D34" s="19">
        <f>SUBTOTAL(1,D2:D31)</f>
        <v>94.65</v>
      </c>
      <c r="E34" s="19">
        <f>SUBTOTAL(1,E2:E31)</f>
        <v>91.933333333333337</v>
      </c>
      <c r="F34" s="19">
        <f>SUBTOTAL(1,F2:F31)</f>
        <v>92.566666666666663</v>
      </c>
      <c r="G34" s="19">
        <f>SUBTOTAL(1,G2:G31)</f>
        <v>82.5</v>
      </c>
      <c r="H34" s="19">
        <f>SUBTOTAL(1,H2:H31)</f>
        <v>81.233333333333334</v>
      </c>
      <c r="I34" s="19">
        <f>SUBTOTAL(1,I2:I31)</f>
        <v>78.933333333333337</v>
      </c>
      <c r="J34" s="19">
        <f>SUBTOTAL(1,J2:J31)</f>
        <v>80.833333333333329</v>
      </c>
      <c r="K34" s="3"/>
      <c r="L34" s="4"/>
      <c r="M34" s="20"/>
    </row>
    <row r="35" spans="1:13" hidden="1" outlineLevel="4" x14ac:dyDescent="0.15">
      <c r="A35" s="4" t="s">
        <v>85</v>
      </c>
      <c r="B35" s="3" t="s">
        <v>86</v>
      </c>
      <c r="C35" s="3" t="s">
        <v>319</v>
      </c>
      <c r="D35" s="19">
        <v>103.5</v>
      </c>
      <c r="E35" s="19">
        <v>115</v>
      </c>
      <c r="F35" s="19">
        <v>112</v>
      </c>
      <c r="G35" s="19">
        <v>95</v>
      </c>
      <c r="H35" s="19">
        <v>96</v>
      </c>
      <c r="I35" s="19">
        <v>92</v>
      </c>
      <c r="J35" s="19">
        <v>96</v>
      </c>
      <c r="K35" s="3">
        <v>709.5</v>
      </c>
      <c r="L35" s="4" t="s">
        <v>322</v>
      </c>
      <c r="M35" s="20">
        <v>6</v>
      </c>
    </row>
    <row r="36" spans="1:13" hidden="1" outlineLevel="4" x14ac:dyDescent="0.15">
      <c r="A36" s="4" t="s">
        <v>109</v>
      </c>
      <c r="B36" s="3" t="s">
        <v>110</v>
      </c>
      <c r="C36" s="3" t="s">
        <v>319</v>
      </c>
      <c r="D36" s="19">
        <v>113</v>
      </c>
      <c r="E36" s="19">
        <v>118</v>
      </c>
      <c r="F36" s="19">
        <v>107</v>
      </c>
      <c r="G36" s="19">
        <v>96</v>
      </c>
      <c r="H36" s="19">
        <v>88</v>
      </c>
      <c r="I36" s="19">
        <v>91</v>
      </c>
      <c r="J36" s="19">
        <v>94</v>
      </c>
      <c r="K36" s="3">
        <v>707</v>
      </c>
      <c r="L36" s="4" t="s">
        <v>323</v>
      </c>
      <c r="M36" s="20">
        <v>7</v>
      </c>
    </row>
    <row r="37" spans="1:13" hidden="1" outlineLevel="4" x14ac:dyDescent="0.15">
      <c r="A37" s="4" t="s">
        <v>325</v>
      </c>
      <c r="B37" s="3" t="s">
        <v>78</v>
      </c>
      <c r="C37" s="3" t="s">
        <v>319</v>
      </c>
      <c r="D37" s="19">
        <v>109.5</v>
      </c>
      <c r="E37" s="19">
        <v>107</v>
      </c>
      <c r="F37" s="19">
        <v>106</v>
      </c>
      <c r="G37" s="19">
        <v>99</v>
      </c>
      <c r="H37" s="19">
        <v>93</v>
      </c>
      <c r="I37" s="19">
        <v>94</v>
      </c>
      <c r="J37" s="19">
        <v>95</v>
      </c>
      <c r="K37" s="3">
        <v>703.5</v>
      </c>
      <c r="L37" s="4" t="s">
        <v>326</v>
      </c>
      <c r="M37" s="20">
        <v>8</v>
      </c>
    </row>
    <row r="38" spans="1:13" hidden="1" outlineLevel="4" x14ac:dyDescent="0.15">
      <c r="A38" s="4" t="s">
        <v>129</v>
      </c>
      <c r="B38" s="3" t="s">
        <v>130</v>
      </c>
      <c r="C38" s="3" t="s">
        <v>319</v>
      </c>
      <c r="D38" s="19">
        <v>103</v>
      </c>
      <c r="E38" s="19">
        <v>102</v>
      </c>
      <c r="F38" s="19">
        <v>110</v>
      </c>
      <c r="G38" s="19">
        <v>87.5</v>
      </c>
      <c r="H38" s="19">
        <v>97</v>
      </c>
      <c r="I38" s="19">
        <v>92</v>
      </c>
      <c r="J38" s="19">
        <v>89</v>
      </c>
      <c r="K38" s="3">
        <v>680.5</v>
      </c>
      <c r="L38" s="4" t="s">
        <v>327</v>
      </c>
      <c r="M38" s="20">
        <v>13</v>
      </c>
    </row>
    <row r="39" spans="1:13" hidden="1" outlineLevel="4" x14ac:dyDescent="0.15">
      <c r="A39" s="4" t="s">
        <v>123</v>
      </c>
      <c r="B39" s="3" t="s">
        <v>124</v>
      </c>
      <c r="C39" s="3" t="s">
        <v>319</v>
      </c>
      <c r="D39" s="19">
        <v>102</v>
      </c>
      <c r="E39" s="19">
        <v>110</v>
      </c>
      <c r="F39" s="19">
        <v>109.5</v>
      </c>
      <c r="G39" s="19">
        <v>85</v>
      </c>
      <c r="H39" s="19">
        <v>91</v>
      </c>
      <c r="I39" s="19">
        <v>91</v>
      </c>
      <c r="J39" s="19">
        <v>92</v>
      </c>
      <c r="K39" s="3">
        <v>680.5</v>
      </c>
      <c r="L39" s="4" t="s">
        <v>327</v>
      </c>
      <c r="M39" s="20">
        <v>13</v>
      </c>
    </row>
    <row r="40" spans="1:13" hidden="1" outlineLevel="4" x14ac:dyDescent="0.15">
      <c r="A40" s="4" t="s">
        <v>127</v>
      </c>
      <c r="B40" s="3" t="s">
        <v>128</v>
      </c>
      <c r="C40" s="3" t="s">
        <v>319</v>
      </c>
      <c r="D40" s="19">
        <v>97</v>
      </c>
      <c r="E40" s="19">
        <v>117</v>
      </c>
      <c r="F40" s="19">
        <v>98</v>
      </c>
      <c r="G40" s="19">
        <v>92</v>
      </c>
      <c r="H40" s="19">
        <v>89</v>
      </c>
      <c r="I40" s="19">
        <v>95</v>
      </c>
      <c r="J40" s="19">
        <v>82</v>
      </c>
      <c r="K40" s="3">
        <v>670</v>
      </c>
      <c r="L40" s="4" t="s">
        <v>329</v>
      </c>
      <c r="M40" s="20">
        <v>18</v>
      </c>
    </row>
    <row r="41" spans="1:13" hidden="1" outlineLevel="4" x14ac:dyDescent="0.15">
      <c r="A41" s="4" t="s">
        <v>119</v>
      </c>
      <c r="B41" s="3" t="s">
        <v>330</v>
      </c>
      <c r="C41" s="3" t="s">
        <v>319</v>
      </c>
      <c r="D41" s="19">
        <v>100</v>
      </c>
      <c r="E41" s="19">
        <v>99</v>
      </c>
      <c r="F41" s="19">
        <v>106</v>
      </c>
      <c r="G41" s="19">
        <v>89</v>
      </c>
      <c r="H41" s="19">
        <v>83</v>
      </c>
      <c r="I41" s="19">
        <v>97</v>
      </c>
      <c r="J41" s="19">
        <v>88</v>
      </c>
      <c r="K41" s="3">
        <v>662</v>
      </c>
      <c r="L41" s="4" t="s">
        <v>331</v>
      </c>
      <c r="M41" s="20">
        <v>19</v>
      </c>
    </row>
    <row r="42" spans="1:13" hidden="1" outlineLevel="4" x14ac:dyDescent="0.15">
      <c r="A42" s="4" t="s">
        <v>87</v>
      </c>
      <c r="B42" s="3" t="s">
        <v>88</v>
      </c>
      <c r="C42" s="3" t="s">
        <v>319</v>
      </c>
      <c r="D42" s="19">
        <v>100.5</v>
      </c>
      <c r="E42" s="19">
        <v>103</v>
      </c>
      <c r="F42" s="19">
        <v>104</v>
      </c>
      <c r="G42" s="19">
        <v>88</v>
      </c>
      <c r="H42" s="19">
        <v>89</v>
      </c>
      <c r="I42" s="19">
        <v>87</v>
      </c>
      <c r="J42" s="19">
        <v>90</v>
      </c>
      <c r="K42" s="3">
        <v>661.5</v>
      </c>
      <c r="L42" s="4" t="s">
        <v>332</v>
      </c>
      <c r="M42" s="20">
        <v>21</v>
      </c>
    </row>
    <row r="43" spans="1:13" hidden="1" outlineLevel="4" x14ac:dyDescent="0.15">
      <c r="A43" s="4" t="s">
        <v>99</v>
      </c>
      <c r="B43" s="3" t="s">
        <v>100</v>
      </c>
      <c r="C43" s="3" t="s">
        <v>319</v>
      </c>
      <c r="D43" s="19">
        <v>94</v>
      </c>
      <c r="E43" s="19">
        <v>103</v>
      </c>
      <c r="F43" s="19">
        <v>105</v>
      </c>
      <c r="G43" s="19">
        <v>87</v>
      </c>
      <c r="H43" s="19">
        <v>99</v>
      </c>
      <c r="I43" s="19">
        <v>83</v>
      </c>
      <c r="J43" s="19">
        <v>88</v>
      </c>
      <c r="K43" s="3">
        <v>659</v>
      </c>
      <c r="L43" s="4" t="s">
        <v>333</v>
      </c>
      <c r="M43" s="20">
        <v>22</v>
      </c>
    </row>
    <row r="44" spans="1:13" hidden="1" outlineLevel="4" x14ac:dyDescent="0.15">
      <c r="A44" s="4" t="s">
        <v>83</v>
      </c>
      <c r="B44" s="3" t="s">
        <v>84</v>
      </c>
      <c r="C44" s="3" t="s">
        <v>319</v>
      </c>
      <c r="D44" s="19">
        <v>95.5</v>
      </c>
      <c r="E44" s="19">
        <v>92</v>
      </c>
      <c r="F44" s="19">
        <v>96</v>
      </c>
      <c r="G44" s="19">
        <v>84</v>
      </c>
      <c r="H44" s="19">
        <v>95</v>
      </c>
      <c r="I44" s="19">
        <v>91</v>
      </c>
      <c r="J44" s="19">
        <v>92</v>
      </c>
      <c r="K44" s="3">
        <v>645.5</v>
      </c>
      <c r="L44" s="4" t="s">
        <v>334</v>
      </c>
      <c r="M44" s="20">
        <v>30</v>
      </c>
    </row>
    <row r="45" spans="1:13" hidden="1" outlineLevel="4" x14ac:dyDescent="0.15">
      <c r="A45" s="4" t="s">
        <v>101</v>
      </c>
      <c r="B45" s="3" t="s">
        <v>102</v>
      </c>
      <c r="C45" s="3" t="s">
        <v>319</v>
      </c>
      <c r="D45" s="19">
        <v>116</v>
      </c>
      <c r="E45" s="19">
        <v>113</v>
      </c>
      <c r="F45" s="19">
        <v>60</v>
      </c>
      <c r="G45" s="19">
        <v>79</v>
      </c>
      <c r="H45" s="19">
        <v>83</v>
      </c>
      <c r="I45" s="19">
        <v>90</v>
      </c>
      <c r="J45" s="19">
        <v>98</v>
      </c>
      <c r="K45" s="3">
        <v>639</v>
      </c>
      <c r="L45" s="4" t="s">
        <v>335</v>
      </c>
      <c r="M45" s="20">
        <v>33</v>
      </c>
    </row>
    <row r="46" spans="1:13" hidden="1" outlineLevel="4" x14ac:dyDescent="0.15">
      <c r="A46" s="4" t="s">
        <v>113</v>
      </c>
      <c r="B46" s="3" t="s">
        <v>336</v>
      </c>
      <c r="C46" s="3" t="s">
        <v>319</v>
      </c>
      <c r="D46" s="19">
        <v>90</v>
      </c>
      <c r="E46" s="19">
        <v>92</v>
      </c>
      <c r="F46" s="19">
        <v>79</v>
      </c>
      <c r="G46" s="19">
        <v>89</v>
      </c>
      <c r="H46" s="19">
        <v>91</v>
      </c>
      <c r="I46" s="19">
        <v>100</v>
      </c>
      <c r="J46" s="19">
        <v>98</v>
      </c>
      <c r="K46" s="3">
        <v>639</v>
      </c>
      <c r="L46" s="4" t="s">
        <v>335</v>
      </c>
      <c r="M46" s="20">
        <v>33</v>
      </c>
    </row>
    <row r="47" spans="1:13" hidden="1" outlineLevel="4" x14ac:dyDescent="0.15">
      <c r="A47" s="4" t="s">
        <v>79</v>
      </c>
      <c r="B47" s="3" t="s">
        <v>337</v>
      </c>
      <c r="C47" s="3" t="s">
        <v>319</v>
      </c>
      <c r="D47" s="19">
        <v>86</v>
      </c>
      <c r="E47" s="19">
        <v>107</v>
      </c>
      <c r="F47" s="19">
        <v>89</v>
      </c>
      <c r="G47" s="19">
        <v>88</v>
      </c>
      <c r="H47" s="19">
        <v>92</v>
      </c>
      <c r="I47" s="19">
        <v>88</v>
      </c>
      <c r="J47" s="19">
        <v>89</v>
      </c>
      <c r="K47" s="3">
        <v>639</v>
      </c>
      <c r="L47" s="4" t="s">
        <v>335</v>
      </c>
      <c r="M47" s="20">
        <v>33</v>
      </c>
    </row>
    <row r="48" spans="1:13" hidden="1" outlineLevel="4" x14ac:dyDescent="0.15">
      <c r="A48" s="4" t="s">
        <v>91</v>
      </c>
      <c r="B48" s="3" t="s">
        <v>92</v>
      </c>
      <c r="C48" s="3" t="s">
        <v>319</v>
      </c>
      <c r="D48" s="19">
        <v>94</v>
      </c>
      <c r="E48" s="19">
        <v>96</v>
      </c>
      <c r="F48" s="19">
        <v>103</v>
      </c>
      <c r="G48" s="19">
        <v>85</v>
      </c>
      <c r="H48" s="19">
        <v>99</v>
      </c>
      <c r="I48" s="19">
        <v>86</v>
      </c>
      <c r="J48" s="19">
        <v>73</v>
      </c>
      <c r="K48" s="3">
        <v>636</v>
      </c>
      <c r="L48" s="4" t="s">
        <v>338</v>
      </c>
      <c r="M48" s="20">
        <v>37</v>
      </c>
    </row>
    <row r="49" spans="1:13" hidden="1" outlineLevel="4" x14ac:dyDescent="0.15">
      <c r="A49" s="4" t="s">
        <v>107</v>
      </c>
      <c r="B49" s="3" t="s">
        <v>108</v>
      </c>
      <c r="C49" s="3" t="s">
        <v>319</v>
      </c>
      <c r="D49" s="19">
        <v>91</v>
      </c>
      <c r="E49" s="19">
        <v>101</v>
      </c>
      <c r="F49" s="19">
        <v>111</v>
      </c>
      <c r="G49" s="19">
        <v>82</v>
      </c>
      <c r="H49" s="19">
        <v>89</v>
      </c>
      <c r="I49" s="19">
        <v>73</v>
      </c>
      <c r="J49" s="19">
        <v>85</v>
      </c>
      <c r="K49" s="3">
        <v>632</v>
      </c>
      <c r="L49" s="4" t="s">
        <v>340</v>
      </c>
      <c r="M49" s="20">
        <v>41</v>
      </c>
    </row>
    <row r="50" spans="1:13" hidden="1" outlineLevel="4" x14ac:dyDescent="0.15">
      <c r="A50" s="4" t="s">
        <v>81</v>
      </c>
      <c r="B50" s="3" t="s">
        <v>82</v>
      </c>
      <c r="C50" s="3" t="s">
        <v>319</v>
      </c>
      <c r="D50" s="19">
        <v>93</v>
      </c>
      <c r="E50" s="19">
        <v>99</v>
      </c>
      <c r="F50" s="19">
        <v>92</v>
      </c>
      <c r="G50" s="19">
        <v>86</v>
      </c>
      <c r="H50" s="19">
        <v>86</v>
      </c>
      <c r="I50" s="19">
        <v>75</v>
      </c>
      <c r="J50" s="19">
        <v>92</v>
      </c>
      <c r="K50" s="3">
        <v>623</v>
      </c>
      <c r="L50" s="4" t="s">
        <v>343</v>
      </c>
      <c r="M50" s="20">
        <v>52</v>
      </c>
    </row>
    <row r="51" spans="1:13" hidden="1" outlineLevel="4" x14ac:dyDescent="0.15">
      <c r="A51" s="4" t="s">
        <v>89</v>
      </c>
      <c r="B51" s="3" t="s">
        <v>90</v>
      </c>
      <c r="C51" s="3" t="s">
        <v>319</v>
      </c>
      <c r="D51" s="19">
        <v>86</v>
      </c>
      <c r="E51" s="19">
        <v>111</v>
      </c>
      <c r="F51" s="19">
        <v>117</v>
      </c>
      <c r="G51" s="19">
        <v>64</v>
      </c>
      <c r="H51" s="19">
        <v>77</v>
      </c>
      <c r="I51" s="19">
        <v>96</v>
      </c>
      <c r="J51" s="19">
        <v>72</v>
      </c>
      <c r="K51" s="3">
        <v>623</v>
      </c>
      <c r="L51" s="4" t="s">
        <v>343</v>
      </c>
      <c r="M51" s="20">
        <v>52</v>
      </c>
    </row>
    <row r="52" spans="1:13" hidden="1" outlineLevel="4" x14ac:dyDescent="0.15">
      <c r="A52" s="4" t="s">
        <v>125</v>
      </c>
      <c r="B52" s="3" t="s">
        <v>126</v>
      </c>
      <c r="C52" s="3" t="s">
        <v>319</v>
      </c>
      <c r="D52" s="19">
        <v>112</v>
      </c>
      <c r="E52" s="19">
        <v>97</v>
      </c>
      <c r="F52" s="19">
        <v>64</v>
      </c>
      <c r="G52" s="19">
        <v>69</v>
      </c>
      <c r="H52" s="19">
        <v>100</v>
      </c>
      <c r="I52" s="19">
        <v>98</v>
      </c>
      <c r="J52" s="19">
        <v>69</v>
      </c>
      <c r="K52" s="3">
        <v>609</v>
      </c>
      <c r="L52" s="4" t="s">
        <v>345</v>
      </c>
      <c r="M52" s="20">
        <v>62</v>
      </c>
    </row>
    <row r="53" spans="1:13" hidden="1" outlineLevel="4" x14ac:dyDescent="0.15">
      <c r="A53" s="4" t="s">
        <v>117</v>
      </c>
      <c r="B53" s="3" t="s">
        <v>118</v>
      </c>
      <c r="C53" s="3" t="s">
        <v>319</v>
      </c>
      <c r="D53" s="19">
        <v>109</v>
      </c>
      <c r="E53" s="19">
        <v>93</v>
      </c>
      <c r="F53" s="19">
        <v>67</v>
      </c>
      <c r="G53" s="19">
        <v>82</v>
      </c>
      <c r="H53" s="19">
        <v>80</v>
      </c>
      <c r="I53" s="19">
        <v>89</v>
      </c>
      <c r="J53" s="19">
        <v>85</v>
      </c>
      <c r="K53" s="3">
        <v>605</v>
      </c>
      <c r="L53" s="4" t="s">
        <v>346</v>
      </c>
      <c r="M53" s="20">
        <v>64</v>
      </c>
    </row>
    <row r="54" spans="1:13" hidden="1" outlineLevel="4" x14ac:dyDescent="0.15">
      <c r="A54" s="4" t="s">
        <v>111</v>
      </c>
      <c r="B54" s="3" t="s">
        <v>112</v>
      </c>
      <c r="C54" s="3" t="s">
        <v>319</v>
      </c>
      <c r="D54" s="19">
        <v>86</v>
      </c>
      <c r="E54" s="19">
        <v>97</v>
      </c>
      <c r="F54" s="19">
        <v>89</v>
      </c>
      <c r="G54" s="19">
        <v>72</v>
      </c>
      <c r="H54" s="19">
        <v>88</v>
      </c>
      <c r="I54" s="19">
        <v>54</v>
      </c>
      <c r="J54" s="19">
        <v>93</v>
      </c>
      <c r="K54" s="3">
        <v>579</v>
      </c>
      <c r="L54" s="4" t="s">
        <v>347</v>
      </c>
      <c r="M54" s="20">
        <v>81</v>
      </c>
    </row>
    <row r="55" spans="1:13" hidden="1" outlineLevel="4" x14ac:dyDescent="0.15">
      <c r="A55" s="4" t="s">
        <v>135</v>
      </c>
      <c r="B55" s="3" t="s">
        <v>136</v>
      </c>
      <c r="C55" s="3" t="s">
        <v>319</v>
      </c>
      <c r="D55" s="19">
        <v>84</v>
      </c>
      <c r="E55" s="19">
        <v>93</v>
      </c>
      <c r="F55" s="19">
        <v>92</v>
      </c>
      <c r="G55" s="19">
        <v>68</v>
      </c>
      <c r="H55" s="19">
        <v>85</v>
      </c>
      <c r="I55" s="19">
        <v>82</v>
      </c>
      <c r="J55" s="19">
        <v>75</v>
      </c>
      <c r="K55" s="3">
        <v>579</v>
      </c>
      <c r="L55" s="4" t="s">
        <v>347</v>
      </c>
      <c r="M55" s="20">
        <v>81</v>
      </c>
    </row>
    <row r="56" spans="1:13" hidden="1" outlineLevel="4" x14ac:dyDescent="0.15">
      <c r="A56" s="4" t="s">
        <v>97</v>
      </c>
      <c r="B56" s="3" t="s">
        <v>98</v>
      </c>
      <c r="C56" s="3" t="s">
        <v>319</v>
      </c>
      <c r="D56" s="19">
        <v>90</v>
      </c>
      <c r="E56" s="19">
        <v>97</v>
      </c>
      <c r="F56" s="19">
        <v>80</v>
      </c>
      <c r="G56" s="19">
        <v>72</v>
      </c>
      <c r="H56" s="19">
        <v>87</v>
      </c>
      <c r="I56" s="19">
        <v>87</v>
      </c>
      <c r="J56" s="19">
        <v>60</v>
      </c>
      <c r="K56" s="3">
        <v>573</v>
      </c>
      <c r="L56" s="4" t="s">
        <v>349</v>
      </c>
      <c r="M56" s="20">
        <v>87</v>
      </c>
    </row>
    <row r="57" spans="1:13" hidden="1" outlineLevel="4" x14ac:dyDescent="0.15">
      <c r="A57" s="4" t="s">
        <v>103</v>
      </c>
      <c r="B57" s="3" t="s">
        <v>354</v>
      </c>
      <c r="C57" s="3" t="s">
        <v>319</v>
      </c>
      <c r="D57" s="19">
        <v>84</v>
      </c>
      <c r="E57" s="19">
        <v>74</v>
      </c>
      <c r="F57" s="19">
        <v>73</v>
      </c>
      <c r="G57" s="19">
        <v>68</v>
      </c>
      <c r="H57" s="19">
        <v>98</v>
      </c>
      <c r="I57" s="19">
        <v>83</v>
      </c>
      <c r="J57" s="19">
        <v>88</v>
      </c>
      <c r="K57" s="3">
        <v>568</v>
      </c>
      <c r="L57" s="4" t="s">
        <v>350</v>
      </c>
      <c r="M57" s="20">
        <v>91</v>
      </c>
    </row>
    <row r="58" spans="1:13" hidden="1" outlineLevel="4" x14ac:dyDescent="0.15">
      <c r="A58" s="4" t="s">
        <v>133</v>
      </c>
      <c r="B58" s="3" t="s">
        <v>134</v>
      </c>
      <c r="C58" s="3" t="s">
        <v>319</v>
      </c>
      <c r="D58" s="19">
        <v>61</v>
      </c>
      <c r="E58" s="19">
        <v>108</v>
      </c>
      <c r="F58" s="19">
        <v>97</v>
      </c>
      <c r="G58" s="19">
        <v>75</v>
      </c>
      <c r="H58" s="19">
        <v>88</v>
      </c>
      <c r="I58" s="19">
        <v>63</v>
      </c>
      <c r="J58" s="19">
        <v>67</v>
      </c>
      <c r="K58" s="3">
        <v>559</v>
      </c>
      <c r="L58" s="4" t="s">
        <v>351</v>
      </c>
      <c r="M58" s="20">
        <v>97</v>
      </c>
    </row>
    <row r="59" spans="1:13" hidden="1" outlineLevel="4" x14ac:dyDescent="0.15">
      <c r="A59" s="4" t="s">
        <v>105</v>
      </c>
      <c r="B59" s="3" t="s">
        <v>106</v>
      </c>
      <c r="C59" s="3" t="s">
        <v>319</v>
      </c>
      <c r="D59" s="19">
        <v>75</v>
      </c>
      <c r="E59" s="19">
        <v>61</v>
      </c>
      <c r="F59" s="19">
        <v>106</v>
      </c>
      <c r="G59" s="19">
        <v>70</v>
      </c>
      <c r="H59" s="19">
        <v>74</v>
      </c>
      <c r="I59" s="19">
        <v>85</v>
      </c>
      <c r="J59" s="19">
        <v>79</v>
      </c>
      <c r="K59" s="3">
        <v>550</v>
      </c>
      <c r="L59" s="4" t="s">
        <v>353</v>
      </c>
      <c r="M59" s="20">
        <v>101</v>
      </c>
    </row>
    <row r="60" spans="1:13" hidden="1" outlineLevel="4" x14ac:dyDescent="0.15">
      <c r="A60" s="4" t="s">
        <v>131</v>
      </c>
      <c r="B60" s="3" t="s">
        <v>132</v>
      </c>
      <c r="C60" s="3" t="s">
        <v>319</v>
      </c>
      <c r="D60" s="19">
        <v>62</v>
      </c>
      <c r="E60" s="19">
        <v>112</v>
      </c>
      <c r="F60" s="19">
        <v>96</v>
      </c>
      <c r="G60" s="19">
        <v>64</v>
      </c>
      <c r="H60" s="19">
        <v>77</v>
      </c>
      <c r="I60" s="19">
        <v>66</v>
      </c>
      <c r="J60" s="19">
        <v>63</v>
      </c>
      <c r="K60" s="3">
        <v>540</v>
      </c>
      <c r="L60" s="4" t="s">
        <v>355</v>
      </c>
      <c r="M60" s="20">
        <v>109</v>
      </c>
    </row>
    <row r="61" spans="1:13" hidden="1" outlineLevel="4" x14ac:dyDescent="0.15">
      <c r="A61" s="4" t="s">
        <v>115</v>
      </c>
      <c r="B61" s="3" t="s">
        <v>116</v>
      </c>
      <c r="C61" s="3" t="s">
        <v>319</v>
      </c>
      <c r="D61" s="19">
        <v>94</v>
      </c>
      <c r="E61" s="19">
        <v>55</v>
      </c>
      <c r="F61" s="19">
        <v>72</v>
      </c>
      <c r="G61" s="19">
        <v>80</v>
      </c>
      <c r="H61" s="19">
        <v>70</v>
      </c>
      <c r="I61" s="19">
        <v>84</v>
      </c>
      <c r="J61" s="19">
        <v>82</v>
      </c>
      <c r="K61" s="3">
        <v>537</v>
      </c>
      <c r="L61" s="4" t="s">
        <v>356</v>
      </c>
      <c r="M61" s="20">
        <v>111</v>
      </c>
    </row>
    <row r="62" spans="1:13" hidden="1" outlineLevel="4" x14ac:dyDescent="0.15">
      <c r="A62" s="4" t="s">
        <v>95</v>
      </c>
      <c r="B62" s="3" t="s">
        <v>96</v>
      </c>
      <c r="C62" s="3" t="s">
        <v>319</v>
      </c>
      <c r="D62" s="19">
        <v>62</v>
      </c>
      <c r="E62" s="19">
        <v>100</v>
      </c>
      <c r="F62" s="19">
        <v>77</v>
      </c>
      <c r="G62" s="19">
        <v>78</v>
      </c>
      <c r="H62" s="19">
        <v>55</v>
      </c>
      <c r="I62" s="19">
        <v>86</v>
      </c>
      <c r="J62" s="19">
        <v>78</v>
      </c>
      <c r="K62" s="3">
        <v>536</v>
      </c>
      <c r="L62" s="4" t="s">
        <v>357</v>
      </c>
      <c r="M62" s="20">
        <v>112</v>
      </c>
    </row>
    <row r="63" spans="1:13" hidden="1" outlineLevel="4" x14ac:dyDescent="0.15">
      <c r="A63" s="4" t="s">
        <v>121</v>
      </c>
      <c r="B63" s="3" t="s">
        <v>122</v>
      </c>
      <c r="C63" s="3" t="s">
        <v>319</v>
      </c>
      <c r="D63" s="19">
        <v>72</v>
      </c>
      <c r="E63" s="19">
        <v>99</v>
      </c>
      <c r="F63" s="19">
        <v>73</v>
      </c>
      <c r="G63" s="19">
        <v>57</v>
      </c>
      <c r="H63" s="19">
        <v>78</v>
      </c>
      <c r="I63" s="19">
        <v>78</v>
      </c>
      <c r="J63" s="19">
        <v>77</v>
      </c>
      <c r="K63" s="3">
        <v>534</v>
      </c>
      <c r="L63" s="4" t="s">
        <v>358</v>
      </c>
      <c r="M63" s="20">
        <v>113</v>
      </c>
    </row>
    <row r="64" spans="1:13" hidden="1" outlineLevel="4" x14ac:dyDescent="0.15">
      <c r="A64" s="4" t="s">
        <v>93</v>
      </c>
      <c r="B64" s="3" t="s">
        <v>359</v>
      </c>
      <c r="C64" s="3" t="s">
        <v>319</v>
      </c>
      <c r="D64" s="19">
        <v>58</v>
      </c>
      <c r="E64" s="19">
        <v>91</v>
      </c>
      <c r="F64" s="19">
        <v>90</v>
      </c>
      <c r="G64" s="19">
        <v>71</v>
      </c>
      <c r="H64" s="19">
        <v>63</v>
      </c>
      <c r="I64" s="19">
        <v>82</v>
      </c>
      <c r="J64" s="19">
        <v>78</v>
      </c>
      <c r="K64" s="3">
        <v>533</v>
      </c>
      <c r="L64" s="4" t="s">
        <v>360</v>
      </c>
      <c r="M64" s="20">
        <v>114</v>
      </c>
    </row>
    <row r="65" spans="1:13" hidden="1" outlineLevel="3" collapsed="1" x14ac:dyDescent="0.15">
      <c r="A65" s="4"/>
      <c r="B65" s="3"/>
      <c r="C65" s="25" t="s">
        <v>371</v>
      </c>
      <c r="D65" s="19">
        <f>SUBTOTAL(5,D35:D64)</f>
        <v>58</v>
      </c>
      <c r="E65" s="19">
        <f>SUBTOTAL(5,E35:E64)</f>
        <v>55</v>
      </c>
      <c r="F65" s="19">
        <f>SUBTOTAL(5,F35:F64)</f>
        <v>60</v>
      </c>
      <c r="G65" s="19">
        <f>SUBTOTAL(5,G35:G64)</f>
        <v>57</v>
      </c>
      <c r="H65" s="19">
        <f>SUBTOTAL(5,H35:H64)</f>
        <v>55</v>
      </c>
      <c r="I65" s="19">
        <f>SUBTOTAL(5,I35:I64)</f>
        <v>54</v>
      </c>
      <c r="J65" s="19">
        <f>SUBTOTAL(5,J35:J64)</f>
        <v>60</v>
      </c>
      <c r="K65" s="3"/>
      <c r="L65" s="4"/>
      <c r="M65" s="20"/>
    </row>
    <row r="66" spans="1:13" hidden="1" outlineLevel="2" x14ac:dyDescent="0.15">
      <c r="A66" s="4"/>
      <c r="B66" s="3"/>
      <c r="C66" s="25" t="s">
        <v>367</v>
      </c>
      <c r="D66" s="19">
        <f>SUBTOTAL(4,D35:D64)</f>
        <v>116</v>
      </c>
      <c r="E66" s="19">
        <f>SUBTOTAL(4,E35:E64)</f>
        <v>118</v>
      </c>
      <c r="F66" s="19">
        <f>SUBTOTAL(4,F35:F64)</f>
        <v>117</v>
      </c>
      <c r="G66" s="19">
        <f>SUBTOTAL(4,G35:G64)</f>
        <v>99</v>
      </c>
      <c r="H66" s="19">
        <f>SUBTOTAL(4,H35:H64)</f>
        <v>100</v>
      </c>
      <c r="I66" s="19">
        <f>SUBTOTAL(4,I35:I64)</f>
        <v>100</v>
      </c>
      <c r="J66" s="19">
        <f>SUBTOTAL(4,J35:J64)</f>
        <v>98</v>
      </c>
      <c r="K66" s="3"/>
      <c r="L66" s="4"/>
      <c r="M66" s="20"/>
    </row>
    <row r="67" spans="1:13" outlineLevel="1" collapsed="1" x14ac:dyDescent="0.15">
      <c r="A67" s="4"/>
      <c r="B67" s="3"/>
      <c r="C67" s="25" t="s">
        <v>363</v>
      </c>
      <c r="D67" s="19">
        <f>SUBTOTAL(1,D35:D64)</f>
        <v>90.766666666666666</v>
      </c>
      <c r="E67" s="19">
        <f>SUBTOTAL(1,E35:E64)</f>
        <v>98.733333333333334</v>
      </c>
      <c r="F67" s="19">
        <f>SUBTOTAL(1,F35:F64)</f>
        <v>92.683333333333337</v>
      </c>
      <c r="G67" s="19">
        <f>SUBTOTAL(1,G35:G64)</f>
        <v>80.05</v>
      </c>
      <c r="H67" s="19">
        <f>SUBTOTAL(1,H35:H64)</f>
        <v>86</v>
      </c>
      <c r="I67" s="19">
        <f>SUBTOTAL(1,I35:I64)</f>
        <v>85.266666666666666</v>
      </c>
      <c r="J67" s="19">
        <f>SUBTOTAL(1,J35:J64)</f>
        <v>83.566666666666663</v>
      </c>
      <c r="K67" s="3"/>
      <c r="L67" s="4"/>
      <c r="M67" s="20"/>
    </row>
    <row r="68" spans="1:13" hidden="1" outlineLevel="4" x14ac:dyDescent="0.15">
      <c r="A68" s="4" t="s">
        <v>167</v>
      </c>
      <c r="B68" s="3" t="s">
        <v>168</v>
      </c>
      <c r="C68" s="3" t="s">
        <v>317</v>
      </c>
      <c r="D68" s="19">
        <v>112</v>
      </c>
      <c r="E68" s="19">
        <v>120</v>
      </c>
      <c r="F68" s="19">
        <v>104</v>
      </c>
      <c r="G68" s="19">
        <v>95</v>
      </c>
      <c r="H68" s="19">
        <v>97</v>
      </c>
      <c r="I68" s="19">
        <v>96</v>
      </c>
      <c r="J68" s="19">
        <v>95</v>
      </c>
      <c r="K68" s="3">
        <v>719</v>
      </c>
      <c r="L68" s="4" t="s">
        <v>322</v>
      </c>
      <c r="M68" s="20">
        <v>1</v>
      </c>
    </row>
    <row r="69" spans="1:13" hidden="1" outlineLevel="4" x14ac:dyDescent="0.15">
      <c r="A69" s="4" t="s">
        <v>143</v>
      </c>
      <c r="B69" s="3" t="s">
        <v>144</v>
      </c>
      <c r="C69" s="3" t="s">
        <v>317</v>
      </c>
      <c r="D69" s="19">
        <v>109</v>
      </c>
      <c r="E69" s="19">
        <v>112</v>
      </c>
      <c r="F69" s="19">
        <v>112</v>
      </c>
      <c r="G69" s="19">
        <v>98</v>
      </c>
      <c r="H69" s="19">
        <v>95</v>
      </c>
      <c r="I69" s="19">
        <v>92</v>
      </c>
      <c r="J69" s="19">
        <v>96</v>
      </c>
      <c r="K69" s="3">
        <v>714</v>
      </c>
      <c r="L69" s="4" t="s">
        <v>323</v>
      </c>
      <c r="M69" s="20">
        <v>2</v>
      </c>
    </row>
    <row r="70" spans="1:13" hidden="1" outlineLevel="4" x14ac:dyDescent="0.15">
      <c r="A70" s="4" t="s">
        <v>163</v>
      </c>
      <c r="B70" s="3" t="s">
        <v>164</v>
      </c>
      <c r="C70" s="3" t="s">
        <v>317</v>
      </c>
      <c r="D70" s="19">
        <v>98</v>
      </c>
      <c r="E70" s="19">
        <v>97</v>
      </c>
      <c r="F70" s="19">
        <v>119</v>
      </c>
      <c r="G70" s="19">
        <v>98</v>
      </c>
      <c r="H70" s="19">
        <v>63</v>
      </c>
      <c r="I70" s="19">
        <v>99</v>
      </c>
      <c r="J70" s="19">
        <v>97</v>
      </c>
      <c r="K70" s="3">
        <v>671</v>
      </c>
      <c r="L70" s="4" t="s">
        <v>326</v>
      </c>
      <c r="M70" s="20">
        <v>17</v>
      </c>
    </row>
    <row r="71" spans="1:13" hidden="1" outlineLevel="4" x14ac:dyDescent="0.15">
      <c r="A71" s="4" t="s">
        <v>147</v>
      </c>
      <c r="B71" s="3" t="s">
        <v>148</v>
      </c>
      <c r="C71" s="3" t="s">
        <v>317</v>
      </c>
      <c r="D71" s="19">
        <v>101</v>
      </c>
      <c r="E71" s="19">
        <v>94</v>
      </c>
      <c r="F71" s="19">
        <v>99</v>
      </c>
      <c r="G71" s="19">
        <v>90</v>
      </c>
      <c r="H71" s="19">
        <v>87</v>
      </c>
      <c r="I71" s="19">
        <v>95</v>
      </c>
      <c r="J71" s="19">
        <v>93</v>
      </c>
      <c r="K71" s="3">
        <v>659</v>
      </c>
      <c r="L71" s="4" t="s">
        <v>327</v>
      </c>
      <c r="M71" s="20">
        <v>22</v>
      </c>
    </row>
    <row r="72" spans="1:13" hidden="1" outlineLevel="4" x14ac:dyDescent="0.15">
      <c r="A72" s="4" t="s">
        <v>137</v>
      </c>
      <c r="B72" s="3" t="s">
        <v>138</v>
      </c>
      <c r="C72" s="3" t="s">
        <v>317</v>
      </c>
      <c r="D72" s="19">
        <v>99</v>
      </c>
      <c r="E72" s="19">
        <v>98</v>
      </c>
      <c r="F72" s="19">
        <v>101</v>
      </c>
      <c r="G72" s="19">
        <v>95</v>
      </c>
      <c r="H72" s="19">
        <v>91</v>
      </c>
      <c r="I72" s="19">
        <v>95</v>
      </c>
      <c r="J72" s="19">
        <v>80</v>
      </c>
      <c r="K72" s="3">
        <v>659</v>
      </c>
      <c r="L72" s="4" t="s">
        <v>327</v>
      </c>
      <c r="M72" s="20">
        <v>22</v>
      </c>
    </row>
    <row r="73" spans="1:13" hidden="1" outlineLevel="4" x14ac:dyDescent="0.15">
      <c r="A73" s="4" t="s">
        <v>149</v>
      </c>
      <c r="B73" s="3" t="s">
        <v>150</v>
      </c>
      <c r="C73" s="3" t="s">
        <v>317</v>
      </c>
      <c r="D73" s="19">
        <v>94</v>
      </c>
      <c r="E73" s="19">
        <v>118</v>
      </c>
      <c r="F73" s="19">
        <v>93</v>
      </c>
      <c r="G73" s="19">
        <v>95</v>
      </c>
      <c r="H73" s="19">
        <v>85</v>
      </c>
      <c r="I73" s="19">
        <v>76</v>
      </c>
      <c r="J73" s="19">
        <v>80</v>
      </c>
      <c r="K73" s="3">
        <v>641</v>
      </c>
      <c r="L73" s="4" t="s">
        <v>329</v>
      </c>
      <c r="M73" s="20">
        <v>31</v>
      </c>
    </row>
    <row r="74" spans="1:13" hidden="1" outlineLevel="4" x14ac:dyDescent="0.15">
      <c r="A74" s="4" t="s">
        <v>181</v>
      </c>
      <c r="B74" s="3" t="s">
        <v>182</v>
      </c>
      <c r="C74" s="3" t="s">
        <v>317</v>
      </c>
      <c r="D74" s="19">
        <v>83</v>
      </c>
      <c r="E74" s="19">
        <v>102</v>
      </c>
      <c r="F74" s="19">
        <v>104</v>
      </c>
      <c r="G74" s="19">
        <v>94</v>
      </c>
      <c r="H74" s="19">
        <v>86</v>
      </c>
      <c r="I74" s="19">
        <v>81</v>
      </c>
      <c r="J74" s="19">
        <v>89</v>
      </c>
      <c r="K74" s="3">
        <v>639</v>
      </c>
      <c r="L74" s="4" t="s">
        <v>331</v>
      </c>
      <c r="M74" s="20">
        <v>33</v>
      </c>
    </row>
    <row r="75" spans="1:13" hidden="1" outlineLevel="4" x14ac:dyDescent="0.15">
      <c r="A75" s="4" t="s">
        <v>187</v>
      </c>
      <c r="B75" s="3" t="s">
        <v>188</v>
      </c>
      <c r="C75" s="3" t="s">
        <v>317</v>
      </c>
      <c r="D75" s="19">
        <v>100</v>
      </c>
      <c r="E75" s="19">
        <v>108</v>
      </c>
      <c r="F75" s="19">
        <v>111.5</v>
      </c>
      <c r="G75" s="19">
        <v>85</v>
      </c>
      <c r="H75" s="19">
        <v>78</v>
      </c>
      <c r="I75" s="19">
        <v>89</v>
      </c>
      <c r="J75" s="19">
        <v>63</v>
      </c>
      <c r="K75" s="3">
        <v>634.5</v>
      </c>
      <c r="L75" s="4" t="s">
        <v>332</v>
      </c>
      <c r="M75" s="20">
        <v>39</v>
      </c>
    </row>
    <row r="76" spans="1:13" hidden="1" outlineLevel="4" x14ac:dyDescent="0.15">
      <c r="A76" s="4" t="s">
        <v>157</v>
      </c>
      <c r="B76" s="3" t="s">
        <v>158</v>
      </c>
      <c r="C76" s="3" t="s">
        <v>317</v>
      </c>
      <c r="D76" s="19">
        <v>92.5</v>
      </c>
      <c r="E76" s="19">
        <v>104</v>
      </c>
      <c r="F76" s="19">
        <v>112</v>
      </c>
      <c r="G76" s="19">
        <v>90</v>
      </c>
      <c r="H76" s="19">
        <v>85</v>
      </c>
      <c r="I76" s="19">
        <v>85</v>
      </c>
      <c r="J76" s="19">
        <v>66</v>
      </c>
      <c r="K76" s="3">
        <v>634.5</v>
      </c>
      <c r="L76" s="4" t="s">
        <v>332</v>
      </c>
      <c r="M76" s="20">
        <v>39</v>
      </c>
    </row>
    <row r="77" spans="1:13" hidden="1" outlineLevel="4" x14ac:dyDescent="0.15">
      <c r="A77" s="4" t="s">
        <v>145</v>
      </c>
      <c r="B77" s="3" t="s">
        <v>146</v>
      </c>
      <c r="C77" s="3" t="s">
        <v>317</v>
      </c>
      <c r="D77" s="19">
        <v>91.5</v>
      </c>
      <c r="E77" s="19">
        <v>89</v>
      </c>
      <c r="F77" s="19">
        <v>94</v>
      </c>
      <c r="G77" s="19">
        <v>92</v>
      </c>
      <c r="H77" s="19">
        <v>91</v>
      </c>
      <c r="I77" s="19">
        <v>86</v>
      </c>
      <c r="J77" s="19">
        <v>86</v>
      </c>
      <c r="K77" s="3">
        <v>629.5</v>
      </c>
      <c r="L77" s="4" t="s">
        <v>334</v>
      </c>
      <c r="M77" s="20">
        <v>43</v>
      </c>
    </row>
    <row r="78" spans="1:13" hidden="1" outlineLevel="4" x14ac:dyDescent="0.15">
      <c r="A78" s="4" t="s">
        <v>141</v>
      </c>
      <c r="B78" s="3" t="s">
        <v>142</v>
      </c>
      <c r="C78" s="3" t="s">
        <v>317</v>
      </c>
      <c r="D78" s="19">
        <v>84</v>
      </c>
      <c r="E78" s="19">
        <v>100</v>
      </c>
      <c r="F78" s="19">
        <v>97</v>
      </c>
      <c r="G78" s="19">
        <v>87</v>
      </c>
      <c r="H78" s="19">
        <v>78</v>
      </c>
      <c r="I78" s="19">
        <v>89</v>
      </c>
      <c r="J78" s="19">
        <v>93</v>
      </c>
      <c r="K78" s="3">
        <v>628</v>
      </c>
      <c r="L78" s="4" t="s">
        <v>335</v>
      </c>
      <c r="M78" s="20">
        <v>46</v>
      </c>
    </row>
    <row r="79" spans="1:13" hidden="1" outlineLevel="4" x14ac:dyDescent="0.15">
      <c r="A79" s="4" t="s">
        <v>139</v>
      </c>
      <c r="B79" s="3" t="s">
        <v>140</v>
      </c>
      <c r="C79" s="3" t="s">
        <v>317</v>
      </c>
      <c r="D79" s="19">
        <v>88</v>
      </c>
      <c r="E79" s="19">
        <v>95</v>
      </c>
      <c r="F79" s="19">
        <v>94</v>
      </c>
      <c r="G79" s="19">
        <v>82</v>
      </c>
      <c r="H79" s="19">
        <v>90</v>
      </c>
      <c r="I79" s="19">
        <v>93</v>
      </c>
      <c r="J79" s="19">
        <v>84</v>
      </c>
      <c r="K79" s="3">
        <v>626</v>
      </c>
      <c r="L79" s="4" t="s">
        <v>341</v>
      </c>
      <c r="M79" s="20">
        <v>49</v>
      </c>
    </row>
    <row r="80" spans="1:13" hidden="1" outlineLevel="4" x14ac:dyDescent="0.15">
      <c r="A80" s="4" t="s">
        <v>183</v>
      </c>
      <c r="B80" s="3" t="s">
        <v>184</v>
      </c>
      <c r="C80" s="3" t="s">
        <v>317</v>
      </c>
      <c r="D80" s="19">
        <v>88</v>
      </c>
      <c r="E80" s="19">
        <v>93</v>
      </c>
      <c r="F80" s="19">
        <v>104</v>
      </c>
      <c r="G80" s="19">
        <v>85</v>
      </c>
      <c r="H80" s="19">
        <v>75</v>
      </c>
      <c r="I80" s="19">
        <v>84</v>
      </c>
      <c r="J80" s="19">
        <v>82</v>
      </c>
      <c r="K80" s="3">
        <v>611</v>
      </c>
      <c r="L80" s="4" t="s">
        <v>342</v>
      </c>
      <c r="M80" s="20">
        <v>61</v>
      </c>
    </row>
    <row r="81" spans="1:13" hidden="1" outlineLevel="4" x14ac:dyDescent="0.15">
      <c r="A81" s="4" t="s">
        <v>191</v>
      </c>
      <c r="B81" s="3" t="s">
        <v>192</v>
      </c>
      <c r="C81" s="3" t="s">
        <v>317</v>
      </c>
      <c r="D81" s="19">
        <v>93</v>
      </c>
      <c r="E81" s="19">
        <v>98</v>
      </c>
      <c r="F81" s="19">
        <v>102</v>
      </c>
      <c r="G81" s="19">
        <v>91</v>
      </c>
      <c r="H81" s="19">
        <v>56</v>
      </c>
      <c r="I81" s="19">
        <v>75</v>
      </c>
      <c r="J81" s="19">
        <v>90</v>
      </c>
      <c r="K81" s="3">
        <v>605</v>
      </c>
      <c r="L81" s="4" t="s">
        <v>338</v>
      </c>
      <c r="M81" s="20">
        <v>64</v>
      </c>
    </row>
    <row r="82" spans="1:13" hidden="1" outlineLevel="4" x14ac:dyDescent="0.15">
      <c r="A82" s="4" t="s">
        <v>159</v>
      </c>
      <c r="B82" s="3" t="s">
        <v>160</v>
      </c>
      <c r="C82" s="3" t="s">
        <v>317</v>
      </c>
      <c r="D82" s="19">
        <v>68</v>
      </c>
      <c r="E82" s="19">
        <v>108</v>
      </c>
      <c r="F82" s="19">
        <v>64</v>
      </c>
      <c r="G82" s="19">
        <v>71</v>
      </c>
      <c r="H82" s="19">
        <v>97</v>
      </c>
      <c r="I82" s="19">
        <v>93</v>
      </c>
      <c r="J82" s="19">
        <v>99</v>
      </c>
      <c r="K82" s="3">
        <v>600</v>
      </c>
      <c r="L82" s="4" t="s">
        <v>340</v>
      </c>
      <c r="M82" s="20">
        <v>67</v>
      </c>
    </row>
    <row r="83" spans="1:13" hidden="1" outlineLevel="4" x14ac:dyDescent="0.15">
      <c r="A83" s="4" t="s">
        <v>169</v>
      </c>
      <c r="B83" s="3" t="s">
        <v>170</v>
      </c>
      <c r="C83" s="3" t="s">
        <v>317</v>
      </c>
      <c r="D83" s="19">
        <v>85</v>
      </c>
      <c r="E83" s="19">
        <v>116</v>
      </c>
      <c r="F83" s="19">
        <v>69</v>
      </c>
      <c r="G83" s="19">
        <v>74</v>
      </c>
      <c r="H83" s="19">
        <v>72</v>
      </c>
      <c r="I83" s="19">
        <v>82</v>
      </c>
      <c r="J83" s="19">
        <v>98</v>
      </c>
      <c r="K83" s="3">
        <v>596</v>
      </c>
      <c r="L83" s="4" t="s">
        <v>343</v>
      </c>
      <c r="M83" s="20">
        <v>68</v>
      </c>
    </row>
    <row r="84" spans="1:13" hidden="1" outlineLevel="4" x14ac:dyDescent="0.15">
      <c r="A84" s="4" t="s">
        <v>155</v>
      </c>
      <c r="B84" s="3" t="s">
        <v>156</v>
      </c>
      <c r="C84" s="3" t="s">
        <v>317</v>
      </c>
      <c r="D84" s="19">
        <v>95</v>
      </c>
      <c r="E84" s="19">
        <v>97</v>
      </c>
      <c r="F84" s="19">
        <v>58</v>
      </c>
      <c r="G84" s="19">
        <v>87</v>
      </c>
      <c r="H84" s="19">
        <v>76</v>
      </c>
      <c r="I84" s="19">
        <v>92</v>
      </c>
      <c r="J84" s="19">
        <v>88</v>
      </c>
      <c r="K84" s="3">
        <v>593</v>
      </c>
      <c r="L84" s="4" t="s">
        <v>344</v>
      </c>
      <c r="M84" s="20">
        <v>70</v>
      </c>
    </row>
    <row r="85" spans="1:13" hidden="1" outlineLevel="4" x14ac:dyDescent="0.15">
      <c r="A85" s="4" t="s">
        <v>193</v>
      </c>
      <c r="B85" s="3" t="s">
        <v>194</v>
      </c>
      <c r="C85" s="3" t="s">
        <v>317</v>
      </c>
      <c r="D85" s="19">
        <v>99</v>
      </c>
      <c r="E85" s="19">
        <v>109</v>
      </c>
      <c r="F85" s="19">
        <v>88</v>
      </c>
      <c r="G85" s="19">
        <v>87</v>
      </c>
      <c r="H85" s="19">
        <v>62</v>
      </c>
      <c r="I85" s="19">
        <v>78</v>
      </c>
      <c r="J85" s="19">
        <v>66</v>
      </c>
      <c r="K85" s="3">
        <v>589</v>
      </c>
      <c r="L85" s="4" t="s">
        <v>345</v>
      </c>
      <c r="M85" s="20">
        <v>73</v>
      </c>
    </row>
    <row r="86" spans="1:13" hidden="1" outlineLevel="4" x14ac:dyDescent="0.15">
      <c r="A86" s="4" t="s">
        <v>179</v>
      </c>
      <c r="B86" s="3" t="s">
        <v>180</v>
      </c>
      <c r="C86" s="3" t="s">
        <v>317</v>
      </c>
      <c r="D86" s="19">
        <v>101</v>
      </c>
      <c r="E86" s="19">
        <v>59</v>
      </c>
      <c r="F86" s="19">
        <v>92</v>
      </c>
      <c r="G86" s="19">
        <v>74</v>
      </c>
      <c r="H86" s="19">
        <v>82</v>
      </c>
      <c r="I86" s="19">
        <v>85</v>
      </c>
      <c r="J86" s="19">
        <v>94</v>
      </c>
      <c r="K86" s="3">
        <v>587</v>
      </c>
      <c r="L86" s="4" t="s">
        <v>346</v>
      </c>
      <c r="M86" s="20">
        <v>75</v>
      </c>
    </row>
    <row r="87" spans="1:13" hidden="1" outlineLevel="4" x14ac:dyDescent="0.15">
      <c r="A87" s="4" t="s">
        <v>195</v>
      </c>
      <c r="B87" s="3" t="s">
        <v>86</v>
      </c>
      <c r="C87" s="3" t="s">
        <v>317</v>
      </c>
      <c r="D87" s="19">
        <v>87</v>
      </c>
      <c r="E87" s="19">
        <v>95</v>
      </c>
      <c r="F87" s="19">
        <v>92</v>
      </c>
      <c r="G87" s="19">
        <v>91</v>
      </c>
      <c r="H87" s="19">
        <v>74</v>
      </c>
      <c r="I87" s="19">
        <v>68</v>
      </c>
      <c r="J87" s="19">
        <v>75</v>
      </c>
      <c r="K87" s="3">
        <v>582</v>
      </c>
      <c r="L87" s="4" t="s">
        <v>347</v>
      </c>
      <c r="M87" s="20">
        <v>79</v>
      </c>
    </row>
    <row r="88" spans="1:13" hidden="1" outlineLevel="4" x14ac:dyDescent="0.15">
      <c r="A88" s="4" t="s">
        <v>171</v>
      </c>
      <c r="B88" s="3" t="s">
        <v>172</v>
      </c>
      <c r="C88" s="3" t="s">
        <v>317</v>
      </c>
      <c r="D88" s="19">
        <v>86</v>
      </c>
      <c r="E88" s="19">
        <v>109</v>
      </c>
      <c r="F88" s="19">
        <v>81</v>
      </c>
      <c r="G88" s="19">
        <v>90</v>
      </c>
      <c r="H88" s="19">
        <v>65</v>
      </c>
      <c r="I88" s="19">
        <v>60</v>
      </c>
      <c r="J88" s="19">
        <v>87</v>
      </c>
      <c r="K88" s="3">
        <v>578</v>
      </c>
      <c r="L88" s="4" t="s">
        <v>348</v>
      </c>
      <c r="M88" s="20">
        <v>83</v>
      </c>
    </row>
    <row r="89" spans="1:13" hidden="1" outlineLevel="4" x14ac:dyDescent="0.15">
      <c r="A89" s="4" t="s">
        <v>173</v>
      </c>
      <c r="B89" s="3" t="s">
        <v>174</v>
      </c>
      <c r="C89" s="3" t="s">
        <v>317</v>
      </c>
      <c r="D89" s="19">
        <v>90</v>
      </c>
      <c r="E89" s="19">
        <v>87</v>
      </c>
      <c r="F89" s="19">
        <v>97</v>
      </c>
      <c r="G89" s="19">
        <v>79</v>
      </c>
      <c r="H89" s="19">
        <v>74</v>
      </c>
      <c r="I89" s="19">
        <v>61</v>
      </c>
      <c r="J89" s="19">
        <v>87</v>
      </c>
      <c r="K89" s="3">
        <v>575</v>
      </c>
      <c r="L89" s="4" t="s">
        <v>349</v>
      </c>
      <c r="M89" s="20">
        <v>84</v>
      </c>
    </row>
    <row r="90" spans="1:13" hidden="1" outlineLevel="4" x14ac:dyDescent="0.15">
      <c r="A90" s="4" t="s">
        <v>189</v>
      </c>
      <c r="B90" s="3" t="s">
        <v>190</v>
      </c>
      <c r="C90" s="3" t="s">
        <v>317</v>
      </c>
      <c r="D90" s="19">
        <v>89</v>
      </c>
      <c r="E90" s="19">
        <v>95</v>
      </c>
      <c r="F90" s="19">
        <v>67</v>
      </c>
      <c r="G90" s="19">
        <v>81</v>
      </c>
      <c r="H90" s="19">
        <v>92</v>
      </c>
      <c r="I90" s="19">
        <v>63</v>
      </c>
      <c r="J90" s="19">
        <v>88</v>
      </c>
      <c r="K90" s="3">
        <v>575</v>
      </c>
      <c r="L90" s="4" t="s">
        <v>349</v>
      </c>
      <c r="M90" s="20">
        <v>84</v>
      </c>
    </row>
    <row r="91" spans="1:13" hidden="1" outlineLevel="4" x14ac:dyDescent="0.15">
      <c r="A91" s="4" t="s">
        <v>165</v>
      </c>
      <c r="B91" s="3" t="s">
        <v>166</v>
      </c>
      <c r="C91" s="3" t="s">
        <v>317</v>
      </c>
      <c r="D91" s="19">
        <v>94.5</v>
      </c>
      <c r="E91" s="19">
        <v>85.5</v>
      </c>
      <c r="F91" s="19">
        <v>90.5</v>
      </c>
      <c r="G91" s="19">
        <v>75</v>
      </c>
      <c r="H91" s="19">
        <v>87</v>
      </c>
      <c r="I91" s="19">
        <v>74</v>
      </c>
      <c r="J91" s="19">
        <v>61</v>
      </c>
      <c r="K91" s="3">
        <v>567.5</v>
      </c>
      <c r="L91" s="4" t="s">
        <v>351</v>
      </c>
      <c r="M91" s="20">
        <v>93</v>
      </c>
    </row>
    <row r="92" spans="1:13" hidden="1" outlineLevel="4" x14ac:dyDescent="0.15">
      <c r="A92" s="4" t="s">
        <v>161</v>
      </c>
      <c r="B92" s="3" t="s">
        <v>162</v>
      </c>
      <c r="C92" s="3" t="s">
        <v>317</v>
      </c>
      <c r="D92" s="19">
        <v>112</v>
      </c>
      <c r="E92" s="19">
        <v>70</v>
      </c>
      <c r="F92" s="19">
        <v>79</v>
      </c>
      <c r="G92" s="19">
        <v>64</v>
      </c>
      <c r="H92" s="19">
        <v>67</v>
      </c>
      <c r="I92" s="19">
        <v>75</v>
      </c>
      <c r="J92" s="19">
        <v>96</v>
      </c>
      <c r="K92" s="3">
        <v>563</v>
      </c>
      <c r="L92" s="4" t="s">
        <v>353</v>
      </c>
      <c r="M92" s="20">
        <v>95</v>
      </c>
    </row>
    <row r="93" spans="1:13" hidden="1" outlineLevel="4" x14ac:dyDescent="0.15">
      <c r="A93" s="4" t="s">
        <v>153</v>
      </c>
      <c r="B93" s="3" t="s">
        <v>154</v>
      </c>
      <c r="C93" s="3" t="s">
        <v>317</v>
      </c>
      <c r="D93" s="19">
        <v>89</v>
      </c>
      <c r="E93" s="19">
        <v>81</v>
      </c>
      <c r="F93" s="19">
        <v>108</v>
      </c>
      <c r="G93" s="19">
        <v>68</v>
      </c>
      <c r="H93" s="19">
        <v>66</v>
      </c>
      <c r="I93" s="19">
        <v>77</v>
      </c>
      <c r="J93" s="19">
        <v>73</v>
      </c>
      <c r="K93" s="3">
        <v>562</v>
      </c>
      <c r="L93" s="4" t="s">
        <v>355</v>
      </c>
      <c r="M93" s="20">
        <v>96</v>
      </c>
    </row>
    <row r="94" spans="1:13" hidden="1" outlineLevel="4" x14ac:dyDescent="0.15">
      <c r="A94" s="4" t="s">
        <v>175</v>
      </c>
      <c r="B94" s="3" t="s">
        <v>176</v>
      </c>
      <c r="C94" s="3" t="s">
        <v>317</v>
      </c>
      <c r="D94" s="19">
        <v>58</v>
      </c>
      <c r="E94" s="19">
        <v>83</v>
      </c>
      <c r="F94" s="19">
        <v>95</v>
      </c>
      <c r="G94" s="19">
        <v>77</v>
      </c>
      <c r="H94" s="19">
        <v>86</v>
      </c>
      <c r="I94" s="19">
        <v>75</v>
      </c>
      <c r="J94" s="19">
        <v>76</v>
      </c>
      <c r="K94" s="3">
        <v>550</v>
      </c>
      <c r="L94" s="4" t="s">
        <v>356</v>
      </c>
      <c r="M94" s="20">
        <v>101</v>
      </c>
    </row>
    <row r="95" spans="1:13" hidden="1" outlineLevel="4" x14ac:dyDescent="0.15">
      <c r="A95" s="4" t="s">
        <v>151</v>
      </c>
      <c r="B95" s="3" t="s">
        <v>152</v>
      </c>
      <c r="C95" s="3" t="s">
        <v>317</v>
      </c>
      <c r="D95" s="19">
        <v>81</v>
      </c>
      <c r="E95" s="19">
        <v>91</v>
      </c>
      <c r="F95" s="19">
        <v>88</v>
      </c>
      <c r="G95" s="19">
        <v>84</v>
      </c>
      <c r="H95" s="19">
        <v>68</v>
      </c>
      <c r="I95" s="19">
        <v>66</v>
      </c>
      <c r="J95" s="19">
        <v>71</v>
      </c>
      <c r="K95" s="3">
        <v>549</v>
      </c>
      <c r="L95" s="4" t="s">
        <v>357</v>
      </c>
      <c r="M95" s="20">
        <v>105</v>
      </c>
    </row>
    <row r="96" spans="1:13" hidden="1" outlineLevel="4" x14ac:dyDescent="0.15">
      <c r="A96" s="4" t="s">
        <v>177</v>
      </c>
      <c r="B96" s="3" t="s">
        <v>178</v>
      </c>
      <c r="C96" s="3" t="s">
        <v>317</v>
      </c>
      <c r="D96" s="19">
        <v>61</v>
      </c>
      <c r="E96" s="19">
        <v>91</v>
      </c>
      <c r="F96" s="19">
        <v>98</v>
      </c>
      <c r="G96" s="19">
        <v>55</v>
      </c>
      <c r="H96" s="19">
        <v>75</v>
      </c>
      <c r="I96" s="19">
        <v>91</v>
      </c>
      <c r="J96" s="19">
        <v>60</v>
      </c>
      <c r="K96" s="3">
        <v>531</v>
      </c>
      <c r="L96" s="4" t="s">
        <v>358</v>
      </c>
      <c r="M96" s="20">
        <v>116</v>
      </c>
    </row>
    <row r="97" spans="1:13" hidden="1" outlineLevel="4" x14ac:dyDescent="0.15">
      <c r="A97" s="4" t="s">
        <v>185</v>
      </c>
      <c r="B97" s="3" t="s">
        <v>186</v>
      </c>
      <c r="C97" s="3" t="s">
        <v>317</v>
      </c>
      <c r="D97" s="19">
        <v>59</v>
      </c>
      <c r="E97" s="19">
        <v>77</v>
      </c>
      <c r="F97" s="19">
        <v>67</v>
      </c>
      <c r="G97" s="19">
        <v>75</v>
      </c>
      <c r="H97" s="19">
        <v>81</v>
      </c>
      <c r="I97" s="19">
        <v>79</v>
      </c>
      <c r="J97" s="19">
        <v>85</v>
      </c>
      <c r="K97" s="3">
        <v>523</v>
      </c>
      <c r="L97" s="4" t="s">
        <v>360</v>
      </c>
      <c r="M97" s="20">
        <v>117</v>
      </c>
    </row>
    <row r="98" spans="1:13" hidden="1" outlineLevel="3" collapsed="1" x14ac:dyDescent="0.15">
      <c r="A98" s="4"/>
      <c r="B98" s="3"/>
      <c r="C98" s="25" t="s">
        <v>372</v>
      </c>
      <c r="D98" s="19">
        <f>SUBTOTAL(5,D68:D97)</f>
        <v>58</v>
      </c>
      <c r="E98" s="19">
        <f>SUBTOTAL(5,E68:E97)</f>
        <v>59</v>
      </c>
      <c r="F98" s="19">
        <f>SUBTOTAL(5,F68:F97)</f>
        <v>58</v>
      </c>
      <c r="G98" s="19">
        <f>SUBTOTAL(5,G68:G97)</f>
        <v>55</v>
      </c>
      <c r="H98" s="19">
        <f>SUBTOTAL(5,H68:H97)</f>
        <v>56</v>
      </c>
      <c r="I98" s="19">
        <f>SUBTOTAL(5,I68:I97)</f>
        <v>60</v>
      </c>
      <c r="J98" s="19">
        <f>SUBTOTAL(5,J68:J97)</f>
        <v>60</v>
      </c>
      <c r="K98" s="3"/>
      <c r="L98" s="4"/>
      <c r="M98" s="20"/>
    </row>
    <row r="99" spans="1:13" hidden="1" outlineLevel="2" x14ac:dyDescent="0.15">
      <c r="A99" s="4"/>
      <c r="B99" s="3"/>
      <c r="C99" s="25" t="s">
        <v>368</v>
      </c>
      <c r="D99" s="19">
        <f>SUBTOTAL(4,D68:D97)</f>
        <v>112</v>
      </c>
      <c r="E99" s="19">
        <f>SUBTOTAL(4,E68:E97)</f>
        <v>120</v>
      </c>
      <c r="F99" s="19">
        <f>SUBTOTAL(4,F68:F97)</f>
        <v>119</v>
      </c>
      <c r="G99" s="19">
        <f>SUBTOTAL(4,G68:G97)</f>
        <v>98</v>
      </c>
      <c r="H99" s="19">
        <f>SUBTOTAL(4,H68:H97)</f>
        <v>97</v>
      </c>
      <c r="I99" s="19">
        <f>SUBTOTAL(4,I68:I97)</f>
        <v>99</v>
      </c>
      <c r="J99" s="19">
        <f>SUBTOTAL(4,J68:J97)</f>
        <v>99</v>
      </c>
      <c r="K99" s="3"/>
      <c r="L99" s="4"/>
      <c r="M99" s="20"/>
    </row>
    <row r="100" spans="1:13" outlineLevel="1" collapsed="1" x14ac:dyDescent="0.15">
      <c r="A100" s="4"/>
      <c r="B100" s="3"/>
      <c r="C100" s="25" t="s">
        <v>364</v>
      </c>
      <c r="D100" s="19">
        <f>SUBTOTAL(1,D68:D97)</f>
        <v>89.583333333333329</v>
      </c>
      <c r="E100" s="19">
        <f>SUBTOTAL(1,E68:E97)</f>
        <v>96.05</v>
      </c>
      <c r="F100" s="19">
        <f>SUBTOTAL(1,F68:F97)</f>
        <v>92.666666666666671</v>
      </c>
      <c r="G100" s="19">
        <f>SUBTOTAL(1,G68:G97)</f>
        <v>83.63333333333334</v>
      </c>
      <c r="H100" s="19">
        <f>SUBTOTAL(1,H68:H97)</f>
        <v>79.36666666666666</v>
      </c>
      <c r="I100" s="19">
        <f>SUBTOTAL(1,I68:I97)</f>
        <v>81.8</v>
      </c>
      <c r="J100" s="19">
        <f>SUBTOTAL(1,J68:J97)</f>
        <v>83.266666666666666</v>
      </c>
      <c r="K100" s="3"/>
      <c r="L100" s="4"/>
      <c r="M100" s="20"/>
    </row>
    <row r="101" spans="1:13" hidden="1" outlineLevel="4" x14ac:dyDescent="0.15">
      <c r="A101" s="4" t="s">
        <v>324</v>
      </c>
      <c r="B101" s="3" t="s">
        <v>197</v>
      </c>
      <c r="C101" s="3" t="s">
        <v>321</v>
      </c>
      <c r="D101" s="19">
        <v>107.5</v>
      </c>
      <c r="E101" s="19">
        <v>106</v>
      </c>
      <c r="F101" s="19">
        <v>108</v>
      </c>
      <c r="G101" s="19">
        <v>98</v>
      </c>
      <c r="H101" s="19">
        <v>99</v>
      </c>
      <c r="I101" s="19">
        <v>99</v>
      </c>
      <c r="J101" s="19">
        <v>96</v>
      </c>
      <c r="K101" s="3">
        <v>713.5</v>
      </c>
      <c r="L101" s="4" t="s">
        <v>322</v>
      </c>
      <c r="M101" s="20">
        <v>5</v>
      </c>
    </row>
    <row r="102" spans="1:13" hidden="1" outlineLevel="4" x14ac:dyDescent="0.15">
      <c r="A102" s="4" t="s">
        <v>226</v>
      </c>
      <c r="B102" s="3" t="s">
        <v>227</v>
      </c>
      <c r="C102" s="3" t="s">
        <v>321</v>
      </c>
      <c r="D102" s="19">
        <v>110</v>
      </c>
      <c r="E102" s="19">
        <v>109</v>
      </c>
      <c r="F102" s="19">
        <v>118</v>
      </c>
      <c r="G102" s="19">
        <v>98</v>
      </c>
      <c r="H102" s="19">
        <v>94</v>
      </c>
      <c r="I102" s="19">
        <v>95</v>
      </c>
      <c r="J102" s="19">
        <v>77</v>
      </c>
      <c r="K102" s="3">
        <v>701</v>
      </c>
      <c r="L102" s="4" t="s">
        <v>323</v>
      </c>
      <c r="M102" s="20">
        <v>9</v>
      </c>
    </row>
    <row r="103" spans="1:13" hidden="1" outlineLevel="4" x14ac:dyDescent="0.15">
      <c r="A103" s="4" t="s">
        <v>198</v>
      </c>
      <c r="B103" s="3" t="s">
        <v>199</v>
      </c>
      <c r="C103" s="3" t="s">
        <v>321</v>
      </c>
      <c r="D103" s="19">
        <v>110</v>
      </c>
      <c r="E103" s="19">
        <v>105</v>
      </c>
      <c r="F103" s="19">
        <v>98</v>
      </c>
      <c r="G103" s="19">
        <v>99</v>
      </c>
      <c r="H103" s="19">
        <v>93</v>
      </c>
      <c r="I103" s="19">
        <v>93</v>
      </c>
      <c r="J103" s="19">
        <v>92</v>
      </c>
      <c r="K103" s="3">
        <v>690</v>
      </c>
      <c r="L103" s="4" t="s">
        <v>326</v>
      </c>
      <c r="M103" s="20">
        <v>10</v>
      </c>
    </row>
    <row r="104" spans="1:13" hidden="1" outlineLevel="4" x14ac:dyDescent="0.15">
      <c r="A104" s="4" t="s">
        <v>228</v>
      </c>
      <c r="B104" s="3" t="s">
        <v>320</v>
      </c>
      <c r="C104" s="3" t="s">
        <v>321</v>
      </c>
      <c r="D104" s="19">
        <v>108</v>
      </c>
      <c r="E104" s="19">
        <v>118</v>
      </c>
      <c r="F104" s="19">
        <v>104</v>
      </c>
      <c r="G104" s="19">
        <v>91</v>
      </c>
      <c r="H104" s="19">
        <v>92</v>
      </c>
      <c r="I104" s="19">
        <v>93</v>
      </c>
      <c r="J104" s="19">
        <v>78</v>
      </c>
      <c r="K104" s="3">
        <v>684</v>
      </c>
      <c r="L104" s="4" t="s">
        <v>327</v>
      </c>
      <c r="M104" s="20">
        <v>11</v>
      </c>
    </row>
    <row r="105" spans="1:13" hidden="1" outlineLevel="4" x14ac:dyDescent="0.15">
      <c r="A105" s="4" t="s">
        <v>206</v>
      </c>
      <c r="B105" s="3" t="s">
        <v>207</v>
      </c>
      <c r="C105" s="3" t="s">
        <v>321</v>
      </c>
      <c r="D105" s="19">
        <v>90</v>
      </c>
      <c r="E105" s="19">
        <v>111</v>
      </c>
      <c r="F105" s="19">
        <v>116</v>
      </c>
      <c r="G105" s="19">
        <v>72</v>
      </c>
      <c r="H105" s="19">
        <v>95</v>
      </c>
      <c r="I105" s="19">
        <v>93</v>
      </c>
      <c r="J105" s="19">
        <v>95</v>
      </c>
      <c r="K105" s="3">
        <v>672</v>
      </c>
      <c r="L105" s="4" t="s">
        <v>328</v>
      </c>
      <c r="M105" s="20">
        <v>16</v>
      </c>
    </row>
    <row r="106" spans="1:13" hidden="1" outlineLevel="4" x14ac:dyDescent="0.15">
      <c r="A106" s="4" t="s">
        <v>208</v>
      </c>
      <c r="B106" s="3" t="s">
        <v>209</v>
      </c>
      <c r="C106" s="3" t="s">
        <v>321</v>
      </c>
      <c r="D106" s="19">
        <v>110</v>
      </c>
      <c r="E106" s="19">
        <v>116</v>
      </c>
      <c r="F106" s="19">
        <v>97</v>
      </c>
      <c r="G106" s="19">
        <v>92</v>
      </c>
      <c r="H106" s="19">
        <v>92</v>
      </c>
      <c r="I106" s="19">
        <v>85</v>
      </c>
      <c r="J106" s="19">
        <v>70</v>
      </c>
      <c r="K106" s="3">
        <v>662</v>
      </c>
      <c r="L106" s="4" t="s">
        <v>329</v>
      </c>
      <c r="M106" s="20">
        <v>19</v>
      </c>
    </row>
    <row r="107" spans="1:13" hidden="1" outlineLevel="4" x14ac:dyDescent="0.15">
      <c r="A107" s="4" t="s">
        <v>202</v>
      </c>
      <c r="B107" s="3" t="s">
        <v>203</v>
      </c>
      <c r="C107" s="3" t="s">
        <v>321</v>
      </c>
      <c r="D107" s="19">
        <v>102</v>
      </c>
      <c r="E107" s="19">
        <v>116</v>
      </c>
      <c r="F107" s="19">
        <v>113</v>
      </c>
      <c r="G107" s="19">
        <v>78</v>
      </c>
      <c r="H107" s="19">
        <v>88</v>
      </c>
      <c r="I107" s="19">
        <v>86</v>
      </c>
      <c r="J107" s="19">
        <v>75</v>
      </c>
      <c r="K107" s="3">
        <v>658</v>
      </c>
      <c r="L107" s="4" t="s">
        <v>331</v>
      </c>
      <c r="M107" s="20">
        <v>25</v>
      </c>
    </row>
    <row r="108" spans="1:13" hidden="1" outlineLevel="4" x14ac:dyDescent="0.15">
      <c r="A108" s="4" t="s">
        <v>232</v>
      </c>
      <c r="B108" s="3" t="s">
        <v>233</v>
      </c>
      <c r="C108" s="3" t="s">
        <v>321</v>
      </c>
      <c r="D108" s="19">
        <v>98</v>
      </c>
      <c r="E108" s="19">
        <v>112</v>
      </c>
      <c r="F108" s="19">
        <v>105</v>
      </c>
      <c r="G108" s="19">
        <v>90</v>
      </c>
      <c r="H108" s="19">
        <v>83</v>
      </c>
      <c r="I108" s="19">
        <v>91</v>
      </c>
      <c r="J108" s="19">
        <v>79</v>
      </c>
      <c r="K108" s="3">
        <v>658</v>
      </c>
      <c r="L108" s="4" t="s">
        <v>331</v>
      </c>
      <c r="M108" s="20">
        <v>25</v>
      </c>
    </row>
    <row r="109" spans="1:13" hidden="1" outlineLevel="4" x14ac:dyDescent="0.15">
      <c r="A109" s="4" t="s">
        <v>200</v>
      </c>
      <c r="B109" s="3" t="s">
        <v>201</v>
      </c>
      <c r="C109" s="3" t="s">
        <v>321</v>
      </c>
      <c r="D109" s="19">
        <v>95</v>
      </c>
      <c r="E109" s="19">
        <v>85</v>
      </c>
      <c r="F109" s="19">
        <v>99</v>
      </c>
      <c r="G109" s="19">
        <v>98</v>
      </c>
      <c r="H109" s="19">
        <v>92</v>
      </c>
      <c r="I109" s="19">
        <v>92</v>
      </c>
      <c r="J109" s="19">
        <v>88</v>
      </c>
      <c r="K109" s="3">
        <v>649</v>
      </c>
      <c r="L109" s="4" t="s">
        <v>333</v>
      </c>
      <c r="M109" s="20">
        <v>29</v>
      </c>
    </row>
    <row r="110" spans="1:13" hidden="1" outlineLevel="4" x14ac:dyDescent="0.15">
      <c r="A110" s="4" t="s">
        <v>248</v>
      </c>
      <c r="B110" s="3" t="s">
        <v>249</v>
      </c>
      <c r="C110" s="3" t="s">
        <v>321</v>
      </c>
      <c r="D110" s="19">
        <v>80</v>
      </c>
      <c r="E110" s="19">
        <v>112</v>
      </c>
      <c r="F110" s="19">
        <v>106</v>
      </c>
      <c r="G110" s="19">
        <v>76</v>
      </c>
      <c r="H110" s="19">
        <v>72</v>
      </c>
      <c r="I110" s="19">
        <v>96</v>
      </c>
      <c r="J110" s="19">
        <v>99</v>
      </c>
      <c r="K110" s="3">
        <v>641</v>
      </c>
      <c r="L110" s="4" t="s">
        <v>334</v>
      </c>
      <c r="M110" s="20">
        <v>31</v>
      </c>
    </row>
    <row r="111" spans="1:13" hidden="1" outlineLevel="4" x14ac:dyDescent="0.15">
      <c r="A111" s="4" t="s">
        <v>204</v>
      </c>
      <c r="B111" s="3" t="s">
        <v>339</v>
      </c>
      <c r="C111" s="3" t="s">
        <v>321</v>
      </c>
      <c r="D111" s="19">
        <v>88</v>
      </c>
      <c r="E111" s="19">
        <v>98</v>
      </c>
      <c r="F111" s="19">
        <v>101</v>
      </c>
      <c r="G111" s="19">
        <v>89</v>
      </c>
      <c r="H111" s="19">
        <v>73</v>
      </c>
      <c r="I111" s="19">
        <v>95</v>
      </c>
      <c r="J111" s="19">
        <v>91</v>
      </c>
      <c r="K111" s="3">
        <v>635</v>
      </c>
      <c r="L111" s="4" t="s">
        <v>335</v>
      </c>
      <c r="M111" s="20">
        <v>38</v>
      </c>
    </row>
    <row r="112" spans="1:13" hidden="1" outlineLevel="4" x14ac:dyDescent="0.15">
      <c r="A112" s="4" t="s">
        <v>218</v>
      </c>
      <c r="B112" s="3" t="s">
        <v>219</v>
      </c>
      <c r="C112" s="3" t="s">
        <v>321</v>
      </c>
      <c r="D112" s="19">
        <v>109</v>
      </c>
      <c r="E112" s="19">
        <v>87</v>
      </c>
      <c r="F112" s="19">
        <v>114</v>
      </c>
      <c r="G112" s="19">
        <v>92</v>
      </c>
      <c r="H112" s="19">
        <v>78</v>
      </c>
      <c r="I112" s="19">
        <v>90</v>
      </c>
      <c r="J112" s="19">
        <v>61</v>
      </c>
      <c r="K112" s="3">
        <v>631</v>
      </c>
      <c r="L112" s="4" t="s">
        <v>341</v>
      </c>
      <c r="M112" s="20">
        <v>42</v>
      </c>
    </row>
    <row r="113" spans="1:13" hidden="1" outlineLevel="4" x14ac:dyDescent="0.15">
      <c r="A113" s="4" t="s">
        <v>250</v>
      </c>
      <c r="B113" s="3" t="s">
        <v>251</v>
      </c>
      <c r="C113" s="3" t="s">
        <v>321</v>
      </c>
      <c r="D113" s="19">
        <v>112</v>
      </c>
      <c r="E113" s="19">
        <v>112</v>
      </c>
      <c r="F113" s="19">
        <v>117</v>
      </c>
      <c r="G113" s="19">
        <v>67</v>
      </c>
      <c r="H113" s="19">
        <v>98</v>
      </c>
      <c r="I113" s="19">
        <v>63</v>
      </c>
      <c r="J113" s="19">
        <v>60</v>
      </c>
      <c r="K113" s="3">
        <v>629</v>
      </c>
      <c r="L113" s="4" t="s">
        <v>342</v>
      </c>
      <c r="M113" s="20">
        <v>45</v>
      </c>
    </row>
    <row r="114" spans="1:13" hidden="1" outlineLevel="4" x14ac:dyDescent="0.15">
      <c r="A114" s="4" t="s">
        <v>216</v>
      </c>
      <c r="B114" s="3" t="s">
        <v>217</v>
      </c>
      <c r="C114" s="3" t="s">
        <v>321</v>
      </c>
      <c r="D114" s="19">
        <v>95</v>
      </c>
      <c r="E114" s="19">
        <v>81</v>
      </c>
      <c r="F114" s="19">
        <v>102</v>
      </c>
      <c r="G114" s="19">
        <v>77</v>
      </c>
      <c r="H114" s="19">
        <v>99</v>
      </c>
      <c r="I114" s="19">
        <v>74</v>
      </c>
      <c r="J114" s="19">
        <v>96</v>
      </c>
      <c r="K114" s="3">
        <v>624</v>
      </c>
      <c r="L114" s="4" t="s">
        <v>338</v>
      </c>
      <c r="M114" s="20">
        <v>51</v>
      </c>
    </row>
    <row r="115" spans="1:13" hidden="1" outlineLevel="4" x14ac:dyDescent="0.15">
      <c r="A115" s="4" t="s">
        <v>252</v>
      </c>
      <c r="B115" s="3" t="s">
        <v>253</v>
      </c>
      <c r="C115" s="3" t="s">
        <v>321</v>
      </c>
      <c r="D115" s="19">
        <v>109</v>
      </c>
      <c r="E115" s="19">
        <v>85</v>
      </c>
      <c r="F115" s="19">
        <v>82</v>
      </c>
      <c r="G115" s="19">
        <v>100</v>
      </c>
      <c r="H115" s="19">
        <v>96</v>
      </c>
      <c r="I115" s="19">
        <v>53</v>
      </c>
      <c r="J115" s="19">
        <v>96</v>
      </c>
      <c r="K115" s="3">
        <v>621</v>
      </c>
      <c r="L115" s="4" t="s">
        <v>340</v>
      </c>
      <c r="M115" s="20">
        <v>55</v>
      </c>
    </row>
    <row r="116" spans="1:13" hidden="1" outlineLevel="4" x14ac:dyDescent="0.15">
      <c r="A116" s="4" t="s">
        <v>242</v>
      </c>
      <c r="B116" s="3" t="s">
        <v>243</v>
      </c>
      <c r="C116" s="3" t="s">
        <v>321</v>
      </c>
      <c r="D116" s="19">
        <v>88</v>
      </c>
      <c r="E116" s="19">
        <v>88</v>
      </c>
      <c r="F116" s="19">
        <v>96</v>
      </c>
      <c r="G116" s="19">
        <v>89</v>
      </c>
      <c r="H116" s="19">
        <v>85</v>
      </c>
      <c r="I116" s="19">
        <v>93</v>
      </c>
      <c r="J116" s="19">
        <v>77</v>
      </c>
      <c r="K116" s="3">
        <v>616</v>
      </c>
      <c r="L116" s="4" t="s">
        <v>343</v>
      </c>
      <c r="M116" s="20">
        <v>58</v>
      </c>
    </row>
    <row r="117" spans="1:13" hidden="1" outlineLevel="4" x14ac:dyDescent="0.15">
      <c r="A117" s="4" t="s">
        <v>244</v>
      </c>
      <c r="B117" s="3" t="s">
        <v>245</v>
      </c>
      <c r="C117" s="3" t="s">
        <v>321</v>
      </c>
      <c r="D117" s="19">
        <v>119</v>
      </c>
      <c r="E117" s="19">
        <v>77</v>
      </c>
      <c r="F117" s="19">
        <v>112</v>
      </c>
      <c r="G117" s="19">
        <v>63</v>
      </c>
      <c r="H117" s="19">
        <v>55</v>
      </c>
      <c r="I117" s="19">
        <v>91</v>
      </c>
      <c r="J117" s="19">
        <v>95</v>
      </c>
      <c r="K117" s="3">
        <v>612</v>
      </c>
      <c r="L117" s="4" t="s">
        <v>344</v>
      </c>
      <c r="M117" s="20">
        <v>60</v>
      </c>
    </row>
    <row r="118" spans="1:13" hidden="1" outlineLevel="4" x14ac:dyDescent="0.15">
      <c r="A118" s="4" t="s">
        <v>240</v>
      </c>
      <c r="B118" s="3" t="s">
        <v>241</v>
      </c>
      <c r="C118" s="3" t="s">
        <v>321</v>
      </c>
      <c r="D118" s="19">
        <v>106</v>
      </c>
      <c r="E118" s="19">
        <v>89</v>
      </c>
      <c r="F118" s="19">
        <v>94</v>
      </c>
      <c r="G118" s="19">
        <v>74</v>
      </c>
      <c r="H118" s="19">
        <v>92</v>
      </c>
      <c r="I118" s="19">
        <v>91</v>
      </c>
      <c r="J118" s="19">
        <v>62</v>
      </c>
      <c r="K118" s="3">
        <v>608</v>
      </c>
      <c r="L118" s="4" t="s">
        <v>345</v>
      </c>
      <c r="M118" s="20">
        <v>63</v>
      </c>
    </row>
    <row r="119" spans="1:13" hidden="1" outlineLevel="4" x14ac:dyDescent="0.15">
      <c r="A119" s="4" t="s">
        <v>220</v>
      </c>
      <c r="B119" s="3" t="s">
        <v>221</v>
      </c>
      <c r="C119" s="3" t="s">
        <v>321</v>
      </c>
      <c r="D119" s="19">
        <v>97</v>
      </c>
      <c r="E119" s="19">
        <v>87</v>
      </c>
      <c r="F119" s="19">
        <v>75</v>
      </c>
      <c r="G119" s="19">
        <v>91</v>
      </c>
      <c r="H119" s="19">
        <v>97</v>
      </c>
      <c r="I119" s="19">
        <v>90</v>
      </c>
      <c r="J119" s="19">
        <v>65</v>
      </c>
      <c r="K119" s="3">
        <v>602</v>
      </c>
      <c r="L119" s="4" t="s">
        <v>346</v>
      </c>
      <c r="M119" s="20">
        <v>66</v>
      </c>
    </row>
    <row r="120" spans="1:13" hidden="1" outlineLevel="4" x14ac:dyDescent="0.15">
      <c r="A120" s="4" t="s">
        <v>212</v>
      </c>
      <c r="B120" s="3" t="s">
        <v>213</v>
      </c>
      <c r="C120" s="3" t="s">
        <v>321</v>
      </c>
      <c r="D120" s="19">
        <v>65</v>
      </c>
      <c r="E120" s="19">
        <v>103</v>
      </c>
      <c r="F120" s="19">
        <v>81</v>
      </c>
      <c r="G120" s="19">
        <v>93</v>
      </c>
      <c r="H120" s="19">
        <v>83</v>
      </c>
      <c r="I120" s="19">
        <v>88</v>
      </c>
      <c r="J120" s="19">
        <v>83</v>
      </c>
      <c r="K120" s="3">
        <v>596</v>
      </c>
      <c r="L120" s="4" t="s">
        <v>347</v>
      </c>
      <c r="M120" s="20">
        <v>68</v>
      </c>
    </row>
    <row r="121" spans="1:13" hidden="1" outlineLevel="4" x14ac:dyDescent="0.15">
      <c r="A121" s="4" t="s">
        <v>214</v>
      </c>
      <c r="B121" s="3" t="s">
        <v>215</v>
      </c>
      <c r="C121" s="3" t="s">
        <v>321</v>
      </c>
      <c r="D121" s="19">
        <v>63</v>
      </c>
      <c r="E121" s="19">
        <v>95</v>
      </c>
      <c r="F121" s="19">
        <v>101</v>
      </c>
      <c r="G121" s="19">
        <v>89</v>
      </c>
      <c r="H121" s="19">
        <v>99</v>
      </c>
      <c r="I121" s="19">
        <v>81</v>
      </c>
      <c r="J121" s="19">
        <v>62</v>
      </c>
      <c r="K121" s="3">
        <v>590</v>
      </c>
      <c r="L121" s="4" t="s">
        <v>348</v>
      </c>
      <c r="M121" s="20">
        <v>71</v>
      </c>
    </row>
    <row r="122" spans="1:13" hidden="1" outlineLevel="4" x14ac:dyDescent="0.15">
      <c r="A122" s="4" t="s">
        <v>238</v>
      </c>
      <c r="B122" s="3" t="s">
        <v>239</v>
      </c>
      <c r="C122" s="3" t="s">
        <v>321</v>
      </c>
      <c r="D122" s="19">
        <v>91</v>
      </c>
      <c r="E122" s="19">
        <v>104</v>
      </c>
      <c r="F122" s="19">
        <v>62</v>
      </c>
      <c r="G122" s="19">
        <v>88</v>
      </c>
      <c r="H122" s="19">
        <v>85</v>
      </c>
      <c r="I122" s="19">
        <v>64</v>
      </c>
      <c r="J122" s="19">
        <v>86</v>
      </c>
      <c r="K122" s="3">
        <v>580</v>
      </c>
      <c r="L122" s="4" t="s">
        <v>349</v>
      </c>
      <c r="M122" s="20">
        <v>80</v>
      </c>
    </row>
    <row r="123" spans="1:13" hidden="1" outlineLevel="4" x14ac:dyDescent="0.15">
      <c r="A123" s="4" t="s">
        <v>210</v>
      </c>
      <c r="B123" s="3" t="s">
        <v>211</v>
      </c>
      <c r="C123" s="3" t="s">
        <v>321</v>
      </c>
      <c r="D123" s="19">
        <v>78</v>
      </c>
      <c r="E123" s="19">
        <v>101</v>
      </c>
      <c r="F123" s="19">
        <v>91</v>
      </c>
      <c r="G123" s="19">
        <v>75</v>
      </c>
      <c r="H123" s="19">
        <v>70</v>
      </c>
      <c r="I123" s="19">
        <v>84</v>
      </c>
      <c r="J123" s="19">
        <v>75</v>
      </c>
      <c r="K123" s="3">
        <v>574</v>
      </c>
      <c r="L123" s="4" t="s">
        <v>350</v>
      </c>
      <c r="M123" s="20">
        <v>86</v>
      </c>
    </row>
    <row r="124" spans="1:13" hidden="1" outlineLevel="4" x14ac:dyDescent="0.15">
      <c r="A124" s="4" t="s">
        <v>246</v>
      </c>
      <c r="B124" s="3" t="s">
        <v>247</v>
      </c>
      <c r="C124" s="3" t="s">
        <v>321</v>
      </c>
      <c r="D124" s="19">
        <v>85</v>
      </c>
      <c r="E124" s="19">
        <v>100</v>
      </c>
      <c r="F124" s="19">
        <v>68</v>
      </c>
      <c r="G124" s="19">
        <v>89</v>
      </c>
      <c r="H124" s="19">
        <v>69</v>
      </c>
      <c r="I124" s="19">
        <v>88</v>
      </c>
      <c r="J124" s="19">
        <v>73</v>
      </c>
      <c r="K124" s="3">
        <v>572</v>
      </c>
      <c r="L124" s="4" t="s">
        <v>351</v>
      </c>
      <c r="M124" s="20">
        <v>89</v>
      </c>
    </row>
    <row r="125" spans="1:13" hidden="1" outlineLevel="4" x14ac:dyDescent="0.15">
      <c r="A125" s="4" t="s">
        <v>224</v>
      </c>
      <c r="B125" s="3" t="s">
        <v>352</v>
      </c>
      <c r="C125" s="3" t="s">
        <v>321</v>
      </c>
      <c r="D125" s="19">
        <v>69</v>
      </c>
      <c r="E125" s="19">
        <v>94</v>
      </c>
      <c r="F125" s="19">
        <v>90</v>
      </c>
      <c r="G125" s="19">
        <v>67</v>
      </c>
      <c r="H125" s="19">
        <v>89</v>
      </c>
      <c r="I125" s="19">
        <v>92</v>
      </c>
      <c r="J125" s="19">
        <v>68</v>
      </c>
      <c r="K125" s="3">
        <v>569</v>
      </c>
      <c r="L125" s="4" t="s">
        <v>353</v>
      </c>
      <c r="M125" s="20">
        <v>90</v>
      </c>
    </row>
    <row r="126" spans="1:13" hidden="1" outlineLevel="4" x14ac:dyDescent="0.15">
      <c r="A126" s="4" t="s">
        <v>254</v>
      </c>
      <c r="B126" s="3" t="s">
        <v>255</v>
      </c>
      <c r="C126" s="3" t="s">
        <v>321</v>
      </c>
      <c r="D126" s="19">
        <v>99</v>
      </c>
      <c r="E126" s="19">
        <v>58</v>
      </c>
      <c r="F126" s="19">
        <v>101</v>
      </c>
      <c r="G126" s="19">
        <v>75</v>
      </c>
      <c r="H126" s="19">
        <v>75</v>
      </c>
      <c r="I126" s="19">
        <v>60</v>
      </c>
      <c r="J126" s="19">
        <v>88</v>
      </c>
      <c r="K126" s="3">
        <v>556</v>
      </c>
      <c r="L126" s="4" t="s">
        <v>355</v>
      </c>
      <c r="M126" s="20">
        <v>99</v>
      </c>
    </row>
    <row r="127" spans="1:13" hidden="1" outlineLevel="4" x14ac:dyDescent="0.15">
      <c r="A127" s="4" t="s">
        <v>236</v>
      </c>
      <c r="B127" s="3" t="s">
        <v>237</v>
      </c>
      <c r="C127" s="3" t="s">
        <v>321</v>
      </c>
      <c r="D127" s="19">
        <v>63</v>
      </c>
      <c r="E127" s="19">
        <v>84</v>
      </c>
      <c r="F127" s="19">
        <v>89</v>
      </c>
      <c r="G127" s="19">
        <v>62</v>
      </c>
      <c r="H127" s="19">
        <v>99</v>
      </c>
      <c r="I127" s="19">
        <v>62</v>
      </c>
      <c r="J127" s="19">
        <v>81</v>
      </c>
      <c r="K127" s="3">
        <v>540</v>
      </c>
      <c r="L127" s="4" t="s">
        <v>356</v>
      </c>
      <c r="M127" s="20">
        <v>109</v>
      </c>
    </row>
    <row r="128" spans="1:13" hidden="1" outlineLevel="4" x14ac:dyDescent="0.15">
      <c r="A128" s="4" t="s">
        <v>222</v>
      </c>
      <c r="B128" s="3" t="s">
        <v>223</v>
      </c>
      <c r="C128" s="3" t="s">
        <v>321</v>
      </c>
      <c r="D128" s="19">
        <v>59</v>
      </c>
      <c r="E128" s="19">
        <v>89</v>
      </c>
      <c r="F128" s="19">
        <v>91</v>
      </c>
      <c r="G128" s="19">
        <v>82</v>
      </c>
      <c r="H128" s="19">
        <v>77</v>
      </c>
      <c r="I128" s="19">
        <v>81</v>
      </c>
      <c r="J128" s="19">
        <v>54</v>
      </c>
      <c r="K128" s="3">
        <v>533</v>
      </c>
      <c r="L128" s="4" t="s">
        <v>357</v>
      </c>
      <c r="M128" s="20">
        <v>114</v>
      </c>
    </row>
    <row r="129" spans="1:13" hidden="1" outlineLevel="4" x14ac:dyDescent="0.15">
      <c r="A129" s="4" t="s">
        <v>234</v>
      </c>
      <c r="B129" s="3" t="s">
        <v>235</v>
      </c>
      <c r="C129" s="3" t="s">
        <v>321</v>
      </c>
      <c r="D129" s="19">
        <v>91</v>
      </c>
      <c r="E129" s="19">
        <v>75</v>
      </c>
      <c r="F129" s="19">
        <v>65</v>
      </c>
      <c r="G129" s="19">
        <v>60</v>
      </c>
      <c r="H129" s="19">
        <v>74</v>
      </c>
      <c r="I129" s="19">
        <v>67</v>
      </c>
      <c r="J129" s="19">
        <v>84</v>
      </c>
      <c r="K129" s="3">
        <v>516</v>
      </c>
      <c r="L129" s="4" t="s">
        <v>358</v>
      </c>
      <c r="M129" s="20">
        <v>119</v>
      </c>
    </row>
    <row r="130" spans="1:13" hidden="1" outlineLevel="4" x14ac:dyDescent="0.15">
      <c r="A130" s="4" t="s">
        <v>230</v>
      </c>
      <c r="B130" s="3" t="s">
        <v>361</v>
      </c>
      <c r="C130" s="3" t="s">
        <v>321</v>
      </c>
      <c r="D130" s="19">
        <v>64</v>
      </c>
      <c r="E130" s="19">
        <v>97</v>
      </c>
      <c r="F130" s="19">
        <v>58</v>
      </c>
      <c r="G130" s="19">
        <v>77</v>
      </c>
      <c r="H130" s="19">
        <v>63</v>
      </c>
      <c r="I130" s="19">
        <v>81</v>
      </c>
      <c r="J130" s="19">
        <v>70</v>
      </c>
      <c r="K130" s="3">
        <v>510</v>
      </c>
      <c r="L130" s="4" t="s">
        <v>360</v>
      </c>
      <c r="M130" s="20">
        <v>120</v>
      </c>
    </row>
    <row r="131" spans="1:13" hidden="1" outlineLevel="3" collapsed="1" x14ac:dyDescent="0.15">
      <c r="A131" s="4"/>
      <c r="B131" s="3"/>
      <c r="C131" s="25" t="s">
        <v>373</v>
      </c>
      <c r="D131" s="19">
        <f>SUBTOTAL(5,D101:D130)</f>
        <v>59</v>
      </c>
      <c r="E131" s="19">
        <f>SUBTOTAL(5,E101:E130)</f>
        <v>58</v>
      </c>
      <c r="F131" s="19">
        <f>SUBTOTAL(5,F101:F130)</f>
        <v>58</v>
      </c>
      <c r="G131" s="19">
        <f>SUBTOTAL(5,G101:G130)</f>
        <v>60</v>
      </c>
      <c r="H131" s="19">
        <f>SUBTOTAL(5,H101:H130)</f>
        <v>55</v>
      </c>
      <c r="I131" s="19">
        <f>SUBTOTAL(5,I101:I130)</f>
        <v>53</v>
      </c>
      <c r="J131" s="19">
        <f>SUBTOTAL(5,J101:J130)</f>
        <v>54</v>
      </c>
      <c r="K131" s="3"/>
      <c r="L131" s="4"/>
      <c r="M131" s="20"/>
    </row>
    <row r="132" spans="1:13" hidden="1" outlineLevel="2" x14ac:dyDescent="0.15">
      <c r="A132" s="4"/>
      <c r="B132" s="3"/>
      <c r="C132" s="25" t="s">
        <v>369</v>
      </c>
      <c r="D132" s="19">
        <f>SUBTOTAL(4,D101:D130)</f>
        <v>119</v>
      </c>
      <c r="E132" s="19">
        <f>SUBTOTAL(4,E101:E130)</f>
        <v>118</v>
      </c>
      <c r="F132" s="19">
        <f>SUBTOTAL(4,F101:F130)</f>
        <v>118</v>
      </c>
      <c r="G132" s="19">
        <f>SUBTOTAL(4,G101:G130)</f>
        <v>100</v>
      </c>
      <c r="H132" s="19">
        <f>SUBTOTAL(4,H101:H130)</f>
        <v>99</v>
      </c>
      <c r="I132" s="19">
        <f>SUBTOTAL(4,I101:I130)</f>
        <v>99</v>
      </c>
      <c r="J132" s="19">
        <f>SUBTOTAL(4,J101:J130)</f>
        <v>99</v>
      </c>
      <c r="K132" s="3"/>
      <c r="L132" s="4"/>
      <c r="M132" s="20"/>
    </row>
    <row r="133" spans="1:13" outlineLevel="1" collapsed="1" x14ac:dyDescent="0.15">
      <c r="A133" s="4"/>
      <c r="B133" s="3"/>
      <c r="C133" s="25" t="s">
        <v>365</v>
      </c>
      <c r="D133" s="19">
        <f>SUBTOTAL(1,D101:D130)</f>
        <v>92.016666666666666</v>
      </c>
      <c r="E133" s="19">
        <f>SUBTOTAL(1,E101:E130)</f>
        <v>96.466666666666669</v>
      </c>
      <c r="F133" s="19">
        <f>SUBTOTAL(1,F101:F130)</f>
        <v>95.13333333333334</v>
      </c>
      <c r="G133" s="19">
        <f>SUBTOTAL(1,G101:G130)</f>
        <v>83.033333333333331</v>
      </c>
      <c r="H133" s="19">
        <f>SUBTOTAL(1,H101:H130)</f>
        <v>85.2</v>
      </c>
      <c r="I133" s="19">
        <f>SUBTOTAL(1,I101:I130)</f>
        <v>83.7</v>
      </c>
      <c r="J133" s="19">
        <f>SUBTOTAL(1,J101:J130)</f>
        <v>79.2</v>
      </c>
      <c r="K133" s="3"/>
      <c r="L133" s="4"/>
      <c r="M133" s="20"/>
    </row>
    <row r="134" spans="1:13" x14ac:dyDescent="0.15">
      <c r="A134" s="4"/>
      <c r="B134" s="3"/>
      <c r="C134" s="25" t="s">
        <v>374</v>
      </c>
      <c r="D134" s="19">
        <f>SUBTOTAL(5,D2:D130)</f>
        <v>52</v>
      </c>
      <c r="E134" s="19">
        <f>SUBTOTAL(5,E2:E130)</f>
        <v>52</v>
      </c>
      <c r="F134" s="19">
        <f>SUBTOTAL(5,F2:F130)</f>
        <v>54</v>
      </c>
      <c r="G134" s="19">
        <f>SUBTOTAL(5,G2:G130)</f>
        <v>55</v>
      </c>
      <c r="H134" s="19">
        <f>SUBTOTAL(5,H2:H130)</f>
        <v>55</v>
      </c>
      <c r="I134" s="19">
        <f>SUBTOTAL(5,I2:I130)</f>
        <v>53</v>
      </c>
      <c r="J134" s="19">
        <f>SUBTOTAL(5,J2:J130)</f>
        <v>54</v>
      </c>
      <c r="K134" s="3"/>
      <c r="L134" s="4"/>
      <c r="M134" s="20"/>
    </row>
    <row r="135" spans="1:13" x14ac:dyDescent="0.15">
      <c r="A135" s="4"/>
      <c r="B135" s="3"/>
      <c r="C135" s="25" t="s">
        <v>375</v>
      </c>
      <c r="D135" s="19">
        <f>SUBTOTAL(4,D2:D130)</f>
        <v>119</v>
      </c>
      <c r="E135" s="19">
        <f>SUBTOTAL(4,E2:E130)</f>
        <v>120</v>
      </c>
      <c r="F135" s="19">
        <f>SUBTOTAL(4,F2:F130)</f>
        <v>119</v>
      </c>
      <c r="G135" s="19">
        <f>SUBTOTAL(4,G2:G130)</f>
        <v>100</v>
      </c>
      <c r="H135" s="19">
        <f>SUBTOTAL(4,H2:H130)</f>
        <v>100</v>
      </c>
      <c r="I135" s="19">
        <f>SUBTOTAL(4,I2:I130)</f>
        <v>100</v>
      </c>
      <c r="J135" s="19">
        <f>SUBTOTAL(4,J2:J130)</f>
        <v>99</v>
      </c>
      <c r="K135" s="3"/>
      <c r="L135" s="4"/>
      <c r="M135" s="20"/>
    </row>
    <row r="136" spans="1:13" x14ac:dyDescent="0.15">
      <c r="A136" s="4"/>
      <c r="B136" s="3"/>
      <c r="C136" s="25" t="s">
        <v>376</v>
      </c>
      <c r="D136" s="19">
        <f>SUBTOTAL(1,D2:D130)</f>
        <v>91.754166666666663</v>
      </c>
      <c r="E136" s="19">
        <f>SUBTOTAL(1,E2:E130)</f>
        <v>95.795833333333334</v>
      </c>
      <c r="F136" s="19">
        <f>SUBTOTAL(1,F2:F130)</f>
        <v>93.262500000000003</v>
      </c>
      <c r="G136" s="19">
        <f>SUBTOTAL(1,G2:G130)</f>
        <v>82.30416666666666</v>
      </c>
      <c r="H136" s="19">
        <f>SUBTOTAL(1,H2:H130)</f>
        <v>82.95</v>
      </c>
      <c r="I136" s="19">
        <f>SUBTOTAL(1,I2:I130)</f>
        <v>82.424999999999997</v>
      </c>
      <c r="J136" s="19">
        <f>SUBTOTAL(1,J2:J130)</f>
        <v>81.716666666666669</v>
      </c>
      <c r="K136" s="3"/>
      <c r="L136" s="4"/>
      <c r="M136" s="20"/>
    </row>
  </sheetData>
  <sortState ref="A2:M121">
    <sortCondition ref="C2:C121" customList="一班,二班,三班,四班,五班,六班"/>
  </sortState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工作表</vt:lpstr>
      </vt:variant>
      <vt:variant>
        <vt:i4>8</vt:i4>
      </vt:variant>
      <vt:variant>
        <vt:lpstr>图表</vt:lpstr>
      </vt:variant>
      <vt:variant>
        <vt:i4>1</vt:i4>
      </vt:variant>
      <vt:variant>
        <vt:lpstr>命名范围</vt:lpstr>
      </vt:variant>
      <vt:variant>
        <vt:i4>4</vt:i4>
      </vt:variant>
    </vt:vector>
  </HeadingPairs>
  <TitlesOfParts>
    <vt:vector size="13" baseType="lpstr">
      <vt:lpstr>1班</vt:lpstr>
      <vt:lpstr>2班</vt:lpstr>
      <vt:lpstr>3班</vt:lpstr>
      <vt:lpstr>4班</vt:lpstr>
      <vt:lpstr>全年级</vt:lpstr>
      <vt:lpstr>辅助数据</vt:lpstr>
      <vt:lpstr>筛选重点生</vt:lpstr>
      <vt:lpstr>分类汇总</vt:lpstr>
      <vt:lpstr>图表</vt:lpstr>
      <vt:lpstr>Criteria</vt:lpstr>
      <vt:lpstr>Database</vt:lpstr>
      <vt:lpstr>Extract</vt:lpstr>
      <vt:lpstr>筛选重点生!提取</vt:lpstr>
    </vt:vector>
  </TitlesOfParts>
  <Company>Chenx221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Chenx221</dc:creator>
  <cp:lastModifiedBy>Chenx221</cp:lastModifiedBy>
  <dcterms:created xsi:type="dcterms:W3CDTF">2021-06-15T12:17:43Z</dcterms:created>
  <dcterms:modified xsi:type="dcterms:W3CDTF">2021-06-15T15:31:29Z</dcterms:modified>
</cp:coreProperties>
</file>