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chenxu/Desktop/final_EXAM_CXW/"/>
    </mc:Choice>
  </mc:AlternateContent>
  <xr:revisionPtr revIDLastSave="0" documentId="13_ncr:1_{BCB9493D-E202-8B4C-8B0F-9DD2D660132D}" xr6:coauthVersionLast="45" xr6:coauthVersionMax="45" xr10:uidLastSave="{00000000-0000-0000-0000-000000000000}"/>
  <bookViews>
    <workbookView xWindow="0" yWindow="460" windowWidth="30720" windowHeight="17480" xr2:uid="{95DCB9E6-3EE1-7741-A60A-903125FF0065}"/>
  </bookViews>
  <sheets>
    <sheet name="Probem4" sheetId="2" r:id="rId1"/>
    <sheet name="problem5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6" i="2" l="1"/>
  <c r="D65" i="2"/>
  <c r="G62" i="2"/>
  <c r="E62" i="2"/>
  <c r="O45" i="2" l="1"/>
  <c r="O35" i="2"/>
  <c r="E44" i="2"/>
  <c r="E43" i="2"/>
  <c r="E42" i="2"/>
  <c r="E45" i="2" s="1"/>
  <c r="E48" i="2" s="1"/>
  <c r="E35" i="2"/>
  <c r="E34" i="2"/>
  <c r="E33" i="2"/>
  <c r="E32" i="2"/>
  <c r="E31" i="2"/>
  <c r="E36" i="2" s="1"/>
  <c r="E38" i="2" s="1"/>
  <c r="E26" i="2"/>
  <c r="E25" i="2"/>
  <c r="E24" i="2"/>
  <c r="E23" i="2"/>
  <c r="E22" i="2"/>
  <c r="E27" i="2" l="1"/>
  <c r="E28" i="2" s="1"/>
  <c r="F44" i="1"/>
  <c r="H44" i="1" s="1"/>
  <c r="E43" i="1"/>
  <c r="C43" i="1"/>
  <c r="F43" i="1" s="1"/>
  <c r="H43" i="1" s="1"/>
  <c r="E42" i="1"/>
  <c r="E34" i="1"/>
  <c r="C33" i="1"/>
  <c r="F33" i="1" s="1"/>
  <c r="H33" i="1" s="1"/>
  <c r="C34" i="1"/>
  <c r="F34" i="1" s="1"/>
  <c r="H34" i="1" s="1"/>
  <c r="E32" i="1"/>
  <c r="C32" i="1"/>
  <c r="E27" i="1"/>
  <c r="D26" i="1"/>
  <c r="H42" i="1" l="1"/>
  <c r="H45" i="1" s="1"/>
  <c r="F32" i="1"/>
  <c r="H32" i="1" s="1"/>
  <c r="H35" i="1" s="1"/>
  <c r="D28" i="1"/>
  <c r="B46" i="1" l="1"/>
  <c r="B36" i="1"/>
</calcChain>
</file>

<file path=xl/sharedStrings.xml><?xml version="1.0" encoding="utf-8"?>
<sst xmlns="http://schemas.openxmlformats.org/spreadsheetml/2006/main" count="178" uniqueCount="75">
  <si>
    <t>Applicant</t>
  </si>
  <si>
    <t>GRE</t>
  </si>
  <si>
    <t>GPA</t>
  </si>
  <si>
    <t>Admitted</t>
  </si>
  <si>
    <t>Medium</t>
  </si>
  <si>
    <t>High</t>
  </si>
  <si>
    <t>Yes</t>
  </si>
  <si>
    <t>Low</t>
  </si>
  <si>
    <t>No</t>
  </si>
  <si>
    <t>H(x)=</t>
  </si>
  <si>
    <t>Hs(T)=</t>
  </si>
  <si>
    <r>
      <t>sum(Pi</t>
    </r>
    <r>
      <rPr>
        <b/>
        <sz val="11"/>
        <color theme="1"/>
        <rFont val="等线"/>
        <family val="2"/>
        <scheme val="minor"/>
      </rPr>
      <t xml:space="preserve"> * Hs(T</t>
    </r>
    <r>
      <rPr>
        <b/>
        <sz val="8"/>
        <color theme="1"/>
        <rFont val="等线"/>
        <family val="2"/>
        <scheme val="minor"/>
      </rPr>
      <t>i</t>
    </r>
    <r>
      <rPr>
        <b/>
        <sz val="11"/>
        <color theme="1"/>
        <rFont val="等线"/>
        <family val="2"/>
        <scheme val="minor"/>
      </rPr>
      <t>)</t>
    </r>
  </si>
  <si>
    <t>Candidate Split</t>
    <phoneticPr fontId="5" type="noConversion"/>
  </si>
  <si>
    <t>Child Nodes</t>
    <phoneticPr fontId="5" type="noConversion"/>
  </si>
  <si>
    <t>GRE=low    GRE=Medium   GRE= High</t>
    <phoneticPr fontId="5" type="noConversion"/>
  </si>
  <si>
    <t>GPA=low   GPA=Medium   GPA=High</t>
    <phoneticPr fontId="5" type="noConversion"/>
  </si>
  <si>
    <t>Total Entropy</t>
  </si>
  <si>
    <r>
      <t xml:space="preserve">  - Sum(P</t>
    </r>
    <r>
      <rPr>
        <b/>
        <sz val="8"/>
        <color theme="1"/>
        <rFont val="等线"/>
        <family val="2"/>
        <scheme val="minor"/>
      </rPr>
      <t>j</t>
    </r>
    <r>
      <rPr>
        <b/>
        <sz val="11"/>
        <color theme="1"/>
        <rFont val="等线"/>
        <family val="2"/>
        <scheme val="minor"/>
      </rPr>
      <t>* log(P</t>
    </r>
    <r>
      <rPr>
        <b/>
        <sz val="8"/>
        <color theme="1"/>
        <rFont val="等线"/>
        <family val="2"/>
        <scheme val="minor"/>
      </rPr>
      <t>j</t>
    </r>
    <r>
      <rPr>
        <b/>
        <sz val="11"/>
        <color theme="1"/>
        <rFont val="等线"/>
        <family val="2"/>
        <scheme val="minor"/>
      </rPr>
      <t>)</t>
    </r>
    <phoneticPr fontId="5" type="noConversion"/>
  </si>
  <si>
    <t>Split</t>
  </si>
  <si>
    <t>Pj</t>
  </si>
  <si>
    <t>-  (Pj* log(Pj)</t>
  </si>
  <si>
    <t>-5/8 * log(5/8)</t>
  </si>
  <si>
    <t>3/8</t>
  </si>
  <si>
    <t>-3/8 * log(3/8)</t>
  </si>
  <si>
    <t>5/8</t>
    <phoneticPr fontId="5" type="noConversion"/>
  </si>
  <si>
    <t>GRE</t>
    <phoneticPr fontId="5" type="noConversion"/>
  </si>
  <si>
    <t>low</t>
    <phoneticPr fontId="5" type="noConversion"/>
  </si>
  <si>
    <t>Medium</t>
    <phoneticPr fontId="5" type="noConversion"/>
  </si>
  <si>
    <t>High</t>
    <phoneticPr fontId="5" type="noConversion"/>
  </si>
  <si>
    <t>Total</t>
    <phoneticPr fontId="5" type="noConversion"/>
  </si>
  <si>
    <t>Net gain</t>
    <phoneticPr fontId="5" type="noConversion"/>
  </si>
  <si>
    <t>Good</t>
    <phoneticPr fontId="5" type="noConversion"/>
  </si>
  <si>
    <t>-  (Pj* log(Pj)</t>
    <phoneticPr fontId="5" type="noConversion"/>
  </si>
  <si>
    <t>Bad</t>
    <phoneticPr fontId="5" type="noConversion"/>
  </si>
  <si>
    <t>Row Total</t>
    <phoneticPr fontId="5" type="noConversion"/>
  </si>
  <si>
    <t>Percent</t>
    <phoneticPr fontId="5" type="noConversion"/>
  </si>
  <si>
    <t>Prc*RowToal</t>
    <phoneticPr fontId="5" type="noConversion"/>
  </si>
  <si>
    <t>GPA</t>
    <phoneticPr fontId="5" type="noConversion"/>
  </si>
  <si>
    <t>Information Gain</t>
    <phoneticPr fontId="5" type="noConversion"/>
  </si>
  <si>
    <t>Record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</si>
  <si>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</si>
  <si>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</si>
  <si>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</si>
  <si>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</si>
  <si>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</si>
  <si>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</si>
  <si>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</si>
  <si>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</si>
  <si>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</si>
  <si>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</si>
  <si>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</si>
  <si>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</si>
  <si>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</si>
  <si>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Origianl data</t>
    <phoneticPr fontId="5" type="noConversion"/>
  </si>
  <si>
    <t xml:space="preserve">Input </t>
  </si>
  <si>
    <t>Output</t>
  </si>
  <si>
    <t>Signal</t>
  </si>
  <si>
    <t>(1/(1+exp(-x))</t>
  </si>
  <si>
    <t>Predicted outcome =</t>
  </si>
  <si>
    <t>node1</t>
  </si>
  <si>
    <t>node z</t>
  </si>
  <si>
    <t>node2</t>
  </si>
  <si>
    <t>0.8864323 predicted</t>
  </si>
  <si>
    <t>node3</t>
  </si>
  <si>
    <t>node4</t>
  </si>
  <si>
    <t>predict =</t>
    <phoneticPr fontId="5" type="noConversion"/>
  </si>
  <si>
    <t>Actual=</t>
    <phoneticPr fontId="5" type="noConversion"/>
  </si>
  <si>
    <t>factor=</t>
    <phoneticPr fontId="5" type="noConversion"/>
  </si>
  <si>
    <t>Delta Z</t>
    <phoneticPr fontId="5" type="noConversion"/>
  </si>
  <si>
    <t>DZ</t>
    <phoneticPr fontId="5" type="noConversion"/>
  </si>
  <si>
    <t>0.887*(1-0.887)*(0.75-0.887)=</t>
    <phoneticPr fontId="5" type="noConversion"/>
  </si>
  <si>
    <t xml:space="preserve"> Arc</t>
    <phoneticPr fontId="5" type="noConversion"/>
  </si>
  <si>
    <t>DELTA</t>
    <phoneticPr fontId="5" type="noConversion"/>
  </si>
  <si>
    <t>xx_z</t>
    <phoneticPr fontId="5" type="noConversion"/>
  </si>
  <si>
    <t>New W=0.5-DELTA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</si>
</sst>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8"/>
      <color theme="1"/>
      <name val="等线"/>
      <family val="2"/>
      <scheme val="minor"/>
    </font>
    <font>
      <sz val="20"/>
      <color rgb="FFFFFFFF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sz val="20"/>
      <color rgb="FFFF0000"/>
      <name val="等线 (正文)"/>
      <charset val="134"/>
    </font>
    <font>
      <sz val="10"/>
      <name val="Arial"/>
      <family val="2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/>
    <xf numFmtId="0" fontId="6" fillId="0" borderId="0" xfId="0" quotePrefix="1" applyFont="1" applyAlignment="1"/>
    <xf numFmtId="0" fontId="2" fillId="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5" xfId="0" quotePrefix="1" applyBorder="1">
      <alignment vertical="center"/>
    </xf>
    <xf numFmtId="0" fontId="0" fillId="0" borderId="10" xfId="0" quotePrefix="1" applyBorder="1">
      <alignment vertical="center"/>
    </xf>
    <xf numFmtId="0" fontId="0" fillId="0" borderId="8" xfId="0" quotePrefix="1" applyBorder="1">
      <alignment vertical="center"/>
    </xf>
    <xf numFmtId="0" fontId="0" fillId="0" borderId="11" xfId="0" quotePrefix="1" applyBorder="1">
      <alignment vertical="center"/>
    </xf>
    <xf numFmtId="0" fontId="0" fillId="0" borderId="7" xfId="0" quotePrefix="1" applyBorder="1">
      <alignment vertical="center"/>
    </xf>
    <xf numFmtId="0" fontId="0" fillId="0" borderId="0" xfId="0" applyFill="1" applyBorder="1">
      <alignment vertical="center"/>
    </xf>
    <xf numFmtId="58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0" borderId="8" xfId="0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8" fillId="0" borderId="0" xfId="0" applyFo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12" xfId="0" applyFont="1" applyBorder="1" applyAlignment="1">
      <alignment horizontal="center" vertical="center"/>
    </xf>
    <xf numFmtId="0" fontId="0" fillId="0" borderId="10" xfId="0" applyBorder="1" applyAlignment="1"/>
    <xf numFmtId="0" fontId="13" fillId="0" borderId="0" xfId="0" applyFont="1" applyAlignment="1">
      <alignment horizontal="center" vertical="center"/>
    </xf>
    <xf numFmtId="0" fontId="0" fillId="0" borderId="8" xfId="0" applyBorder="1" applyAlignment="1"/>
    <xf numFmtId="0" fontId="13" fillId="0" borderId="2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16" xfId="0" applyBorder="1" applyAlignment="1"/>
    <xf numFmtId="0" fontId="0" fillId="4" borderId="16" xfId="0" applyFill="1" applyBorder="1" applyAlignment="1"/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20" xfId="0" applyBorder="1" applyAlignment="1"/>
    <xf numFmtId="0" fontId="14" fillId="0" borderId="0" xfId="0" applyFont="1">
      <alignment vertical="center"/>
    </xf>
    <xf numFmtId="0" fontId="13" fillId="0" borderId="17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1" fillId="0" borderId="12" xfId="0" applyFont="1" applyBorder="1" applyAlignment="1">
      <alignment horizontal="center" vertical="center"/>
    </xf>
    <xf numFmtId="0" fontId="17" fillId="4" borderId="12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>
      <alignment vertical="center"/>
    </xf>
    <xf numFmtId="0" fontId="0" fillId="6" borderId="12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常规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63500</xdr:colOff>
          <xdr:row>2</xdr:row>
          <xdr:rowOff>101600</xdr:rowOff>
        </xdr:from>
        <xdr:to>
          <xdr:col>17</xdr:col>
          <xdr:colOff>571500</xdr:colOff>
          <xdr:row>5</xdr:row>
          <xdr:rowOff>190500</xdr:rowOff>
        </xdr:to>
        <xdr:sp macro="" textlink="">
          <xdr:nvSpPr>
            <xdr:cNvPr id="2049" name="Object 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304800</xdr:colOff>
          <xdr:row>7</xdr:row>
          <xdr:rowOff>190500</xdr:rowOff>
        </xdr:from>
        <xdr:to>
          <xdr:col>20</xdr:col>
          <xdr:colOff>50800</xdr:colOff>
          <xdr:row>16</xdr:row>
          <xdr:rowOff>114300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228600</xdr:colOff>
      <xdr:row>23</xdr:row>
      <xdr:rowOff>177800</xdr:rowOff>
    </xdr:from>
    <xdr:to>
      <xdr:col>11</xdr:col>
      <xdr:colOff>25400</xdr:colOff>
      <xdr:row>27</xdr:row>
      <xdr:rowOff>50800</xdr:rowOff>
    </xdr:to>
    <xdr:sp macro="" textlink="">
      <xdr:nvSpPr>
        <xdr:cNvPr id="4" name="Oval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32600" y="3632200"/>
          <a:ext cx="1447800" cy="6858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292100</xdr:colOff>
      <xdr:row>28</xdr:row>
      <xdr:rowOff>165100</xdr:rowOff>
    </xdr:from>
    <xdr:to>
      <xdr:col>11</xdr:col>
      <xdr:colOff>88900</xdr:colOff>
      <xdr:row>32</xdr:row>
      <xdr:rowOff>38100</xdr:rowOff>
    </xdr:to>
    <xdr:sp macro="" textlink="">
      <xdr:nvSpPr>
        <xdr:cNvPr id="5" name="Oval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896100" y="4635500"/>
          <a:ext cx="1447800" cy="6858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266700</xdr:colOff>
      <xdr:row>34</xdr:row>
      <xdr:rowOff>165100</xdr:rowOff>
    </xdr:from>
    <xdr:to>
      <xdr:col>11</xdr:col>
      <xdr:colOff>63500</xdr:colOff>
      <xdr:row>38</xdr:row>
      <xdr:rowOff>38100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870700" y="5854700"/>
          <a:ext cx="1447800" cy="6858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254000</xdr:colOff>
      <xdr:row>40</xdr:row>
      <xdr:rowOff>165100</xdr:rowOff>
    </xdr:from>
    <xdr:to>
      <xdr:col>11</xdr:col>
      <xdr:colOff>50800</xdr:colOff>
      <xdr:row>44</xdr:row>
      <xdr:rowOff>38100</xdr:rowOff>
    </xdr:to>
    <xdr:sp macro="" textlink="">
      <xdr:nvSpPr>
        <xdr:cNvPr id="7" name="Oval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858000" y="7073900"/>
          <a:ext cx="1447800" cy="6858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228600</xdr:colOff>
      <xdr:row>47</xdr:row>
      <xdr:rowOff>0</xdr:rowOff>
    </xdr:from>
    <xdr:to>
      <xdr:col>11</xdr:col>
      <xdr:colOff>25400</xdr:colOff>
      <xdr:row>50</xdr:row>
      <xdr:rowOff>63500</xdr:rowOff>
    </xdr:to>
    <xdr:sp macro="" textlink="">
      <xdr:nvSpPr>
        <xdr:cNvPr id="8" name="Oval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832600" y="8331200"/>
          <a:ext cx="1447800" cy="6731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444500</xdr:colOff>
      <xdr:row>28</xdr:row>
      <xdr:rowOff>0</xdr:rowOff>
    </xdr:from>
    <xdr:to>
      <xdr:col>15</xdr:col>
      <xdr:colOff>139700</xdr:colOff>
      <xdr:row>31</xdr:row>
      <xdr:rowOff>63500</xdr:rowOff>
    </xdr:to>
    <xdr:sp macro="" textlink="">
      <xdr:nvSpPr>
        <xdr:cNvPr id="9" name="Oval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0350500" y="4470400"/>
          <a:ext cx="1346200" cy="673100"/>
        </a:xfrm>
        <a:prstGeom prst="ellipse">
          <a:avLst/>
        </a:prstGeom>
        <a:noFill/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317500</xdr:colOff>
      <xdr:row>34</xdr:row>
      <xdr:rowOff>177800</xdr:rowOff>
    </xdr:from>
    <xdr:to>
      <xdr:col>15</xdr:col>
      <xdr:colOff>12700</xdr:colOff>
      <xdr:row>38</xdr:row>
      <xdr:rowOff>50800</xdr:rowOff>
    </xdr:to>
    <xdr:sp macro="" textlink="">
      <xdr:nvSpPr>
        <xdr:cNvPr id="10" name="Oval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0223500" y="5867400"/>
          <a:ext cx="1346200" cy="6858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393700</xdr:colOff>
      <xdr:row>40</xdr:row>
      <xdr:rowOff>25400</xdr:rowOff>
    </xdr:from>
    <xdr:to>
      <xdr:col>15</xdr:col>
      <xdr:colOff>88900</xdr:colOff>
      <xdr:row>43</xdr:row>
      <xdr:rowOff>88900</xdr:rowOff>
    </xdr:to>
    <xdr:sp macro="" textlink="">
      <xdr:nvSpPr>
        <xdr:cNvPr id="11" name="Oval 9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0299700" y="6934200"/>
          <a:ext cx="1346200" cy="6731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342900</xdr:colOff>
      <xdr:row>34</xdr:row>
      <xdr:rowOff>0</xdr:rowOff>
    </xdr:from>
    <xdr:to>
      <xdr:col>19</xdr:col>
      <xdr:colOff>279400</xdr:colOff>
      <xdr:row>37</xdr:row>
      <xdr:rowOff>63500</xdr:rowOff>
    </xdr:to>
    <xdr:sp macro="" textlink="">
      <xdr:nvSpPr>
        <xdr:cNvPr id="12" name="Oval 10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550900" y="5689600"/>
          <a:ext cx="1587500" cy="673100"/>
        </a:xfrm>
        <a:prstGeom prst="ellipse">
          <a:avLst/>
        </a:prstGeom>
        <a:noFill/>
        <a:ln w="9525" cap="flat" cmpd="sng" algn="ctr">
          <a:solidFill>
            <a:schemeClr val="accent5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749300</xdr:colOff>
      <xdr:row>26</xdr:row>
      <xdr:rowOff>38100</xdr:rowOff>
    </xdr:from>
    <xdr:to>
      <xdr:col>13</xdr:col>
      <xdr:colOff>505347</xdr:colOff>
      <xdr:row>35</xdr:row>
      <xdr:rowOff>80294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10" idx="1"/>
        </xdr:cNvCxnSpPr>
      </xdr:nvCxnSpPr>
      <xdr:spPr>
        <a:xfrm>
          <a:off x="8178800" y="4102100"/>
          <a:ext cx="2232547" cy="1870994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713853</xdr:colOff>
      <xdr:row>31</xdr:row>
      <xdr:rowOff>135606</xdr:rowOff>
    </xdr:from>
    <xdr:to>
      <xdr:col>13</xdr:col>
      <xdr:colOff>505347</xdr:colOff>
      <xdr:row>35</xdr:row>
      <xdr:rowOff>80294</xdr:rowOff>
    </xdr:to>
    <xdr:cxnSp macro="">
      <xdr:nvCxnSpPr>
        <xdr:cNvPr id="14" name="Straight Arrow Connector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5" idx="5"/>
          <a:endCxn id="10" idx="1"/>
        </xdr:cNvCxnSpPr>
      </xdr:nvCxnSpPr>
      <xdr:spPr>
        <a:xfrm>
          <a:off x="8143353" y="5215606"/>
          <a:ext cx="2267994" cy="7574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63500</xdr:colOff>
      <xdr:row>35</xdr:row>
      <xdr:rowOff>80294</xdr:rowOff>
    </xdr:from>
    <xdr:to>
      <xdr:col>13</xdr:col>
      <xdr:colOff>505347</xdr:colOff>
      <xdr:row>36</xdr:row>
      <xdr:rowOff>101600</xdr:rowOff>
    </xdr:to>
    <xdr:cxnSp macro="">
      <xdr:nvCxnSpPr>
        <xdr:cNvPr id="15" name="Straight Arrow Connector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6" idx="6"/>
          <a:endCxn id="10" idx="1"/>
        </xdr:cNvCxnSpPr>
      </xdr:nvCxnSpPr>
      <xdr:spPr>
        <a:xfrm flipV="1">
          <a:off x="8318500" y="5973094"/>
          <a:ext cx="2092847" cy="2245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50800</xdr:colOff>
      <xdr:row>35</xdr:row>
      <xdr:rowOff>152400</xdr:rowOff>
    </xdr:from>
    <xdr:to>
      <xdr:col>13</xdr:col>
      <xdr:colOff>393700</xdr:colOff>
      <xdr:row>42</xdr:row>
      <xdr:rowOff>101600</xdr:rowOff>
    </xdr:to>
    <xdr:cxnSp macro="">
      <xdr:nvCxnSpPr>
        <xdr:cNvPr id="16" name="Straight Arrow Connector 1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stCxn id="7" idx="6"/>
        </xdr:cNvCxnSpPr>
      </xdr:nvCxnSpPr>
      <xdr:spPr>
        <a:xfrm flipV="1">
          <a:off x="8305800" y="6045200"/>
          <a:ext cx="1993900" cy="1371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36</xdr:row>
      <xdr:rowOff>12700</xdr:rowOff>
    </xdr:from>
    <xdr:to>
      <xdr:col>13</xdr:col>
      <xdr:colOff>381000</xdr:colOff>
      <xdr:row>48</xdr:row>
      <xdr:rowOff>127000</xdr:rowOff>
    </xdr:to>
    <xdr:cxnSp macro="">
      <xdr:nvCxnSpPr>
        <xdr:cNvPr id="17" name="Straight Arrow Connector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8" idx="6"/>
        </xdr:cNvCxnSpPr>
      </xdr:nvCxnSpPr>
      <xdr:spPr>
        <a:xfrm flipV="1">
          <a:off x="8280400" y="6108700"/>
          <a:ext cx="2006600" cy="255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650353</xdr:colOff>
      <xdr:row>26</xdr:row>
      <xdr:rowOff>148306</xdr:rowOff>
    </xdr:from>
    <xdr:to>
      <xdr:col>13</xdr:col>
      <xdr:colOff>581547</xdr:colOff>
      <xdr:row>40</xdr:row>
      <xdr:rowOff>118394</xdr:rowOff>
    </xdr:to>
    <xdr:cxnSp macro="">
      <xdr:nvCxnSpPr>
        <xdr:cNvPr id="18" name="Straight Arrow Connector 2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stCxn id="4" idx="5"/>
          <a:endCxn id="11" idx="1"/>
        </xdr:cNvCxnSpPr>
      </xdr:nvCxnSpPr>
      <xdr:spPr>
        <a:xfrm>
          <a:off x="8079853" y="4212306"/>
          <a:ext cx="2407694" cy="2814888"/>
        </a:xfrm>
        <a:prstGeom prst="straightConnector1">
          <a:avLst/>
        </a:prstGeom>
        <a:ln>
          <a:solidFill>
            <a:schemeClr val="accent2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713853</xdr:colOff>
      <xdr:row>31</xdr:row>
      <xdr:rowOff>135606</xdr:rowOff>
    </xdr:from>
    <xdr:to>
      <xdr:col>13</xdr:col>
      <xdr:colOff>581547</xdr:colOff>
      <xdr:row>40</xdr:row>
      <xdr:rowOff>118394</xdr:rowOff>
    </xdr:to>
    <xdr:cxnSp macro="">
      <xdr:nvCxnSpPr>
        <xdr:cNvPr id="19" name="Straight Arrow Connector 2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>
          <a:stCxn id="5" idx="5"/>
          <a:endCxn id="11" idx="1"/>
        </xdr:cNvCxnSpPr>
      </xdr:nvCxnSpPr>
      <xdr:spPr>
        <a:xfrm>
          <a:off x="8143353" y="5215606"/>
          <a:ext cx="2344194" cy="1811588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63500</xdr:colOff>
      <xdr:row>36</xdr:row>
      <xdr:rowOff>101600</xdr:rowOff>
    </xdr:from>
    <xdr:to>
      <xdr:col>13</xdr:col>
      <xdr:colOff>381000</xdr:colOff>
      <xdr:row>40</xdr:row>
      <xdr:rowOff>139700</xdr:rowOff>
    </xdr:to>
    <xdr:cxnSp macro="">
      <xdr:nvCxnSpPr>
        <xdr:cNvPr id="20" name="Straight Arrow Connector 2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6" idx="6"/>
        </xdr:cNvCxnSpPr>
      </xdr:nvCxnSpPr>
      <xdr:spPr>
        <a:xfrm>
          <a:off x="8318500" y="6197600"/>
          <a:ext cx="1968500" cy="85090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723900</xdr:colOff>
      <xdr:row>40</xdr:row>
      <xdr:rowOff>118394</xdr:rowOff>
    </xdr:from>
    <xdr:to>
      <xdr:col>13</xdr:col>
      <xdr:colOff>581547</xdr:colOff>
      <xdr:row>42</xdr:row>
      <xdr:rowOff>177800</xdr:rowOff>
    </xdr:to>
    <xdr:cxnSp macro="">
      <xdr:nvCxnSpPr>
        <xdr:cNvPr id="21" name="Straight Arrow Connector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endCxn id="11" idx="1"/>
        </xdr:cNvCxnSpPr>
      </xdr:nvCxnSpPr>
      <xdr:spPr>
        <a:xfrm flipV="1">
          <a:off x="8153400" y="7027194"/>
          <a:ext cx="2334147" cy="46580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711200</xdr:colOff>
      <xdr:row>40</xdr:row>
      <xdr:rowOff>118394</xdr:rowOff>
    </xdr:from>
    <xdr:to>
      <xdr:col>13</xdr:col>
      <xdr:colOff>581547</xdr:colOff>
      <xdr:row>48</xdr:row>
      <xdr:rowOff>12700</xdr:rowOff>
    </xdr:to>
    <xdr:cxnSp macro="">
      <xdr:nvCxnSpPr>
        <xdr:cNvPr id="22" name="Straight Arrow Connector 30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>
          <a:endCxn id="11" idx="1"/>
        </xdr:cNvCxnSpPr>
      </xdr:nvCxnSpPr>
      <xdr:spPr>
        <a:xfrm flipV="1">
          <a:off x="8140700" y="7027194"/>
          <a:ext cx="2346847" cy="151990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29</xdr:row>
      <xdr:rowOff>127000</xdr:rowOff>
    </xdr:from>
    <xdr:to>
      <xdr:col>17</xdr:col>
      <xdr:colOff>342900</xdr:colOff>
      <xdr:row>35</xdr:row>
      <xdr:rowOff>127000</xdr:rowOff>
    </xdr:to>
    <xdr:cxnSp macro="">
      <xdr:nvCxnSpPr>
        <xdr:cNvPr id="23" name="Straight Arrow Connector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9" idx="6"/>
          <a:endCxn id="12" idx="2"/>
        </xdr:cNvCxnSpPr>
      </xdr:nvCxnSpPr>
      <xdr:spPr>
        <a:xfrm>
          <a:off x="11696700" y="4800600"/>
          <a:ext cx="1854200" cy="121920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12700</xdr:colOff>
      <xdr:row>35</xdr:row>
      <xdr:rowOff>127000</xdr:rowOff>
    </xdr:from>
    <xdr:to>
      <xdr:col>17</xdr:col>
      <xdr:colOff>342900</xdr:colOff>
      <xdr:row>36</xdr:row>
      <xdr:rowOff>114300</xdr:rowOff>
    </xdr:to>
    <xdr:cxnSp macro="">
      <xdr:nvCxnSpPr>
        <xdr:cNvPr id="24" name="Straight Arrow Connector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11569700" y="6019800"/>
          <a:ext cx="1981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88900</xdr:colOff>
      <xdr:row>35</xdr:row>
      <xdr:rowOff>127000</xdr:rowOff>
    </xdr:from>
    <xdr:to>
      <xdr:col>17</xdr:col>
      <xdr:colOff>342900</xdr:colOff>
      <xdr:row>41</xdr:row>
      <xdr:rowOff>152400</xdr:rowOff>
    </xdr:to>
    <xdr:cxnSp macro="">
      <xdr:nvCxnSpPr>
        <xdr:cNvPr id="25" name="Straight Arrow Connector 3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11645900" y="6019800"/>
          <a:ext cx="1905000" cy="124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190500</xdr:colOff>
      <xdr:row>3</xdr:row>
      <xdr:rowOff>50800</xdr:rowOff>
    </xdr:from>
    <xdr:to>
      <xdr:col>8</xdr:col>
      <xdr:colOff>635000</xdr:colOff>
      <xdr:row>9</xdr:row>
      <xdr:rowOff>177800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143500" y="800100"/>
          <a:ext cx="20955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Chenxu Wang</a:t>
          </a:r>
        </a:p>
        <a:p>
          <a:r>
            <a:rPr lang="en-US" altLang="zh-CN" sz="1100"/>
            <a:t>10457625</a:t>
          </a:r>
        </a:p>
        <a:p>
          <a:r>
            <a:rPr lang="en-US" altLang="zh-CN" sz="1100"/>
            <a:t>final_exam</a:t>
          </a:r>
          <a:r>
            <a:rPr lang="en-US" altLang="zh-CN" sz="1100" baseline="0"/>
            <a:t> of CS513</a:t>
          </a:r>
        </a:p>
        <a:p>
          <a:r>
            <a:rPr lang="en-US" altLang="zh-CN" sz="1100" baseline="0"/>
            <a:t>Problem 5</a:t>
          </a:r>
          <a:endParaRPr lang="zh-CN" altLang="en-US" sz="1100"/>
        </a:p>
      </xdr:txBody>
    </xdr:sp>
    <xdr:clientData/>
  </xdr:twoCellAnchor>
  <xdr:twoCellAnchor>
    <xdr:from>
      <xdr:col>6</xdr:col>
      <xdr:colOff>520700</xdr:colOff>
      <xdr:row>64</xdr:row>
      <xdr:rowOff>152400</xdr:rowOff>
    </xdr:from>
    <xdr:to>
      <xdr:col>12</xdr:col>
      <xdr:colOff>774700</xdr:colOff>
      <xdr:row>71</xdr:row>
      <xdr:rowOff>76200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51700" y="13335000"/>
          <a:ext cx="5207000" cy="134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/>
            <a:t>After</a:t>
          </a:r>
          <a:r>
            <a:rPr lang="en-US" altLang="zh-CN" sz="2000" baseline="0"/>
            <a:t> using the actual value of 0.75 and  a learning factor of 0.1 to adjust the weight,</a:t>
          </a:r>
        </a:p>
        <a:p>
          <a:r>
            <a:rPr lang="en-US" altLang="zh-CN" sz="2000" baseline="0"/>
            <a:t>the adjusted weigth of xx is 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0.498626835</a:t>
          </a:r>
          <a:r>
            <a:rPr lang="zh-CN" altLang="en-US" sz="2000"/>
            <a:t> </a:t>
          </a:r>
          <a:r>
            <a:rPr lang="en-US" altLang="zh-CN" sz="2000"/>
            <a:t>.</a:t>
          </a:r>
          <a:endParaRPr lang="zh-CN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50800</xdr:rowOff>
    </xdr:from>
    <xdr:to>
      <xdr:col>3</xdr:col>
      <xdr:colOff>660400</xdr:colOff>
      <xdr:row>1</xdr:row>
      <xdr:rowOff>165100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4300" y="50800"/>
          <a:ext cx="30226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000">
              <a:solidFill>
                <a:srgbClr val="FF0000"/>
              </a:solidFill>
            </a:rPr>
            <a:t>original</a:t>
          </a:r>
          <a:r>
            <a:rPr lang="en-US" altLang="zh-CN" sz="2000" baseline="0">
              <a:solidFill>
                <a:srgbClr val="FF0000"/>
              </a:solidFill>
            </a:rPr>
            <a:t> data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393700</xdr:colOff>
          <xdr:row>7</xdr:row>
          <xdr:rowOff>38100</xdr:rowOff>
        </xdr:from>
        <xdr:to>
          <xdr:col>19</xdr:col>
          <xdr:colOff>495300</xdr:colOff>
          <xdr:row>10</xdr:row>
          <xdr:rowOff>165100</xdr:rowOff>
        </xdr:to>
        <xdr:sp macro="" textlink="">
          <xdr:nvSpPr>
            <xdr:cNvPr id="1025" name="Object 1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3</xdr:col>
      <xdr:colOff>431800</xdr:colOff>
      <xdr:row>55</xdr:row>
      <xdr:rowOff>88900</xdr:rowOff>
    </xdr:from>
    <xdr:to>
      <xdr:col>6</xdr:col>
      <xdr:colOff>203200</xdr:colOff>
      <xdr:row>64</xdr:row>
      <xdr:rowOff>177800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22800" y="11315700"/>
          <a:ext cx="3543300" cy="1917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Root Node(All records)</a:t>
          </a:r>
        </a:p>
        <a:p>
          <a:pPr algn="l"/>
          <a:r>
            <a:rPr lang="en-US" altLang="zh-CN" sz="2000"/>
            <a:t>GPA=low vs.</a:t>
          </a:r>
        </a:p>
        <a:p>
          <a:pPr algn="l"/>
          <a:r>
            <a:rPr lang="en-US" altLang="zh-CN" sz="2000"/>
            <a:t>GPA=Medium</a:t>
          </a:r>
          <a:r>
            <a:rPr lang="en-US" altLang="zh-CN" sz="2000" baseline="0"/>
            <a:t> vs.</a:t>
          </a:r>
        </a:p>
        <a:p>
          <a:pPr algn="l"/>
          <a:r>
            <a:rPr lang="en-US" altLang="zh-CN" sz="2000" baseline="0"/>
            <a:t>GPA=High vs.</a:t>
          </a:r>
        </a:p>
        <a:p>
          <a:pPr algn="l"/>
          <a:endParaRPr lang="zh-CN" altLang="en-US" sz="2000"/>
        </a:p>
      </xdr:txBody>
    </xdr:sp>
    <xdr:clientData/>
  </xdr:twoCellAnchor>
  <xdr:twoCellAnchor>
    <xdr:from>
      <xdr:col>1</xdr:col>
      <xdr:colOff>228600</xdr:colOff>
      <xdr:row>67</xdr:row>
      <xdr:rowOff>50800</xdr:rowOff>
    </xdr:from>
    <xdr:to>
      <xdr:col>3</xdr:col>
      <xdr:colOff>304800</xdr:colOff>
      <xdr:row>74</xdr:row>
      <xdr:rowOff>38100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600200" y="13716000"/>
          <a:ext cx="2895600" cy="1409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Admitted</a:t>
          </a:r>
        </a:p>
        <a:p>
          <a:pPr algn="l"/>
          <a:r>
            <a:rPr lang="en-US" altLang="zh-CN" sz="2000"/>
            <a:t>Record(2,7)</a:t>
          </a:r>
          <a:endParaRPr lang="zh-CN" altLang="en-US" sz="2000"/>
        </a:p>
      </xdr:txBody>
    </xdr:sp>
    <xdr:clientData/>
  </xdr:twoCellAnchor>
  <xdr:twoCellAnchor>
    <xdr:from>
      <xdr:col>7</xdr:col>
      <xdr:colOff>660400</xdr:colOff>
      <xdr:row>66</xdr:row>
      <xdr:rowOff>12700</xdr:rowOff>
    </xdr:from>
    <xdr:to>
      <xdr:col>10</xdr:col>
      <xdr:colOff>800100</xdr:colOff>
      <xdr:row>73</xdr:row>
      <xdr:rowOff>88900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448800" y="13474700"/>
          <a:ext cx="3009900" cy="149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Admitted</a:t>
          </a:r>
        </a:p>
        <a:p>
          <a:pPr algn="l"/>
          <a:r>
            <a:rPr lang="en-US" altLang="zh-CN" sz="2000"/>
            <a:t>Record(1,6)</a:t>
          </a:r>
          <a:endParaRPr lang="zh-CN" altLang="en-US" sz="2000"/>
        </a:p>
      </xdr:txBody>
    </xdr:sp>
    <xdr:clientData/>
  </xdr:twoCellAnchor>
  <xdr:twoCellAnchor>
    <xdr:from>
      <xdr:col>2</xdr:col>
      <xdr:colOff>698500</xdr:colOff>
      <xdr:row>62</xdr:row>
      <xdr:rowOff>50800</xdr:rowOff>
    </xdr:from>
    <xdr:to>
      <xdr:col>3</xdr:col>
      <xdr:colOff>546100</xdr:colOff>
      <xdr:row>67</xdr:row>
      <xdr:rowOff>38100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3441700" y="12700000"/>
          <a:ext cx="1295400" cy="1003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317500</xdr:colOff>
      <xdr:row>60</xdr:row>
      <xdr:rowOff>76200</xdr:rowOff>
    </xdr:from>
    <xdr:to>
      <xdr:col>8</xdr:col>
      <xdr:colOff>482600</xdr:colOff>
      <xdr:row>65</xdr:row>
      <xdr:rowOff>177800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8280400" y="12319000"/>
          <a:ext cx="2209800" cy="1117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76</xdr:row>
      <xdr:rowOff>127000</xdr:rowOff>
    </xdr:from>
    <xdr:to>
      <xdr:col>7</xdr:col>
      <xdr:colOff>1016000</xdr:colOff>
      <xdr:row>82</xdr:row>
      <xdr:rowOff>127000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318000" y="15621000"/>
          <a:ext cx="5486400" cy="1219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Record(3,4,5,8)</a:t>
          </a:r>
          <a:endParaRPr lang="zh-CN" altLang="en-US" sz="2000"/>
        </a:p>
      </xdr:txBody>
    </xdr:sp>
    <xdr:clientData/>
  </xdr:twoCellAnchor>
  <xdr:twoCellAnchor>
    <xdr:from>
      <xdr:col>4</xdr:col>
      <xdr:colOff>1651000</xdr:colOff>
      <xdr:row>65</xdr:row>
      <xdr:rowOff>25400</xdr:rowOff>
    </xdr:from>
    <xdr:to>
      <xdr:col>4</xdr:col>
      <xdr:colOff>1905000</xdr:colOff>
      <xdr:row>76</xdr:row>
      <xdr:rowOff>127000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>
          <a:endCxn id="10" idx="0"/>
        </xdr:cNvCxnSpPr>
      </xdr:nvCxnSpPr>
      <xdr:spPr>
        <a:xfrm>
          <a:off x="6807200" y="13284200"/>
          <a:ext cx="254000" cy="233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355600</xdr:colOff>
      <xdr:row>62</xdr:row>
      <xdr:rowOff>114300</xdr:rowOff>
    </xdr:from>
    <xdr:to>
      <xdr:col>2</xdr:col>
      <xdr:colOff>1435100</xdr:colOff>
      <xdr:row>64</xdr:row>
      <xdr:rowOff>165100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098800" y="12763500"/>
          <a:ext cx="10795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GPA=low</a:t>
          </a:r>
          <a:endParaRPr lang="zh-CN" altLang="en-US" sz="1100"/>
        </a:p>
      </xdr:txBody>
    </xdr:sp>
    <xdr:clientData/>
  </xdr:twoCellAnchor>
  <xdr:twoCellAnchor>
    <xdr:from>
      <xdr:col>4</xdr:col>
      <xdr:colOff>1892300</xdr:colOff>
      <xdr:row>68</xdr:row>
      <xdr:rowOff>165100</xdr:rowOff>
    </xdr:from>
    <xdr:to>
      <xdr:col>6</xdr:col>
      <xdr:colOff>88900</xdr:colOff>
      <xdr:row>71</xdr:row>
      <xdr:rowOff>63500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048500" y="14033500"/>
          <a:ext cx="10033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GPA=Medium</a:t>
          </a:r>
          <a:endParaRPr lang="zh-CN" altLang="en-US" sz="1100"/>
        </a:p>
      </xdr:txBody>
    </xdr:sp>
    <xdr:clientData/>
  </xdr:twoCellAnchor>
  <xdr:twoCellAnchor>
    <xdr:from>
      <xdr:col>7</xdr:col>
      <xdr:colOff>266700</xdr:colOff>
      <xdr:row>60</xdr:row>
      <xdr:rowOff>38100</xdr:rowOff>
    </xdr:from>
    <xdr:to>
      <xdr:col>8</xdr:col>
      <xdr:colOff>482600</xdr:colOff>
      <xdr:row>63</xdr:row>
      <xdr:rowOff>76200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9055100" y="12280900"/>
          <a:ext cx="14351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GPA=High</a:t>
          </a:r>
          <a:endParaRPr lang="zh-CN" altLang="en-US" sz="1100"/>
        </a:p>
      </xdr:txBody>
    </xdr:sp>
    <xdr:clientData/>
  </xdr:twoCellAnchor>
  <xdr:twoCellAnchor>
    <xdr:from>
      <xdr:col>0</xdr:col>
      <xdr:colOff>533400</xdr:colOff>
      <xdr:row>88</xdr:row>
      <xdr:rowOff>12700</xdr:rowOff>
    </xdr:from>
    <xdr:to>
      <xdr:col>2</xdr:col>
      <xdr:colOff>177800</xdr:colOff>
      <xdr:row>94</xdr:row>
      <xdr:rowOff>101600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533400" y="17945100"/>
          <a:ext cx="2387600" cy="1308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Admitted</a:t>
          </a:r>
        </a:p>
        <a:p>
          <a:pPr algn="l"/>
          <a:r>
            <a:rPr lang="en-US" altLang="zh-CN" sz="2000"/>
            <a:t>Record</a:t>
          </a:r>
          <a:r>
            <a:rPr lang="en-US" altLang="zh-CN" sz="2000" baseline="0"/>
            <a:t> 5</a:t>
          </a:r>
          <a:endParaRPr lang="zh-CN" altLang="en-US" sz="2000"/>
        </a:p>
      </xdr:txBody>
    </xdr:sp>
    <xdr:clientData/>
  </xdr:twoCellAnchor>
  <xdr:twoCellAnchor>
    <xdr:from>
      <xdr:col>4</xdr:col>
      <xdr:colOff>850900</xdr:colOff>
      <xdr:row>88</xdr:row>
      <xdr:rowOff>0</xdr:rowOff>
    </xdr:from>
    <xdr:to>
      <xdr:col>7</xdr:col>
      <xdr:colOff>406400</xdr:colOff>
      <xdr:row>93</xdr:row>
      <xdr:rowOff>76200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007100" y="18059400"/>
          <a:ext cx="3187700" cy="1092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Admitted</a:t>
          </a:r>
        </a:p>
        <a:p>
          <a:pPr algn="l"/>
          <a:r>
            <a:rPr lang="en-US" altLang="zh-CN" sz="2000"/>
            <a:t>record</a:t>
          </a:r>
          <a:r>
            <a:rPr lang="en-US" altLang="zh-CN" sz="2000" baseline="0"/>
            <a:t> 4,8</a:t>
          </a:r>
          <a:endParaRPr lang="zh-CN" altLang="en-US" sz="2000"/>
        </a:p>
      </xdr:txBody>
    </xdr:sp>
    <xdr:clientData/>
  </xdr:twoCellAnchor>
  <xdr:twoCellAnchor>
    <xdr:from>
      <xdr:col>9</xdr:col>
      <xdr:colOff>127000</xdr:colOff>
      <xdr:row>87</xdr:row>
      <xdr:rowOff>139700</xdr:rowOff>
    </xdr:from>
    <xdr:to>
      <xdr:col>11</xdr:col>
      <xdr:colOff>800100</xdr:colOff>
      <xdr:row>92</xdr:row>
      <xdr:rowOff>177800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0960100" y="17868900"/>
          <a:ext cx="2324100" cy="1054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000"/>
            <a:t>Not Admitted</a:t>
          </a:r>
        </a:p>
        <a:p>
          <a:pPr algn="l"/>
          <a:r>
            <a:rPr lang="en-US" altLang="zh-CN" sz="2000"/>
            <a:t>record</a:t>
          </a:r>
          <a:r>
            <a:rPr lang="en-US" altLang="zh-CN" sz="2000" baseline="0"/>
            <a:t> 3</a:t>
          </a:r>
          <a:endParaRPr lang="zh-CN" altLang="en-US" sz="2000"/>
        </a:p>
      </xdr:txBody>
    </xdr:sp>
    <xdr:clientData/>
  </xdr:twoCellAnchor>
  <xdr:twoCellAnchor>
    <xdr:from>
      <xdr:col>1</xdr:col>
      <xdr:colOff>698500</xdr:colOff>
      <xdr:row>81</xdr:row>
      <xdr:rowOff>127000</xdr:rowOff>
    </xdr:from>
    <xdr:to>
      <xdr:col>3</xdr:col>
      <xdr:colOff>469900</xdr:colOff>
      <xdr:row>87</xdr:row>
      <xdr:rowOff>88900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H="1">
          <a:off x="2070100" y="16637000"/>
          <a:ext cx="259080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254000</xdr:colOff>
      <xdr:row>83</xdr:row>
      <xdr:rowOff>38100</xdr:rowOff>
    </xdr:from>
    <xdr:to>
      <xdr:col>5</xdr:col>
      <xdr:colOff>292100</xdr:colOff>
      <xdr:row>87</xdr:row>
      <xdr:rowOff>63500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7391400" y="16954500"/>
          <a:ext cx="3810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82</xdr:row>
      <xdr:rowOff>76200</xdr:rowOff>
    </xdr:from>
    <xdr:to>
      <xdr:col>10</xdr:col>
      <xdr:colOff>76200</xdr:colOff>
      <xdr:row>87</xdr:row>
      <xdr:rowOff>12700</xdr:rowOff>
    </xdr:to>
    <xdr:cxnSp macro="">
      <xdr:nvCxnSpPr>
        <xdr:cNvPr id="24" name="直线箭头连接符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9461500" y="16789400"/>
          <a:ext cx="227330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889000</xdr:colOff>
      <xdr:row>82</xdr:row>
      <xdr:rowOff>0</xdr:rowOff>
    </xdr:from>
    <xdr:to>
      <xdr:col>2</xdr:col>
      <xdr:colOff>787400</xdr:colOff>
      <xdr:row>84</xdr:row>
      <xdr:rowOff>139700</xdr:rowOff>
    </xdr:to>
    <xdr:sp macro="" textlink="">
      <xdr:nvSpPr>
        <xdr:cNvPr id="25" name="文本框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2260600" y="16713200"/>
          <a:ext cx="1270000" cy="54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GRE=low</a:t>
          </a:r>
          <a:endParaRPr lang="zh-CN" altLang="en-US" sz="1100"/>
        </a:p>
      </xdr:txBody>
    </xdr:sp>
    <xdr:clientData/>
  </xdr:twoCellAnchor>
  <xdr:twoCellAnchor>
    <xdr:from>
      <xdr:col>4</xdr:col>
      <xdr:colOff>736600</xdr:colOff>
      <xdr:row>84</xdr:row>
      <xdr:rowOff>25400</xdr:rowOff>
    </xdr:from>
    <xdr:to>
      <xdr:col>5</xdr:col>
      <xdr:colOff>304800</xdr:colOff>
      <xdr:row>86</xdr:row>
      <xdr:rowOff>0</xdr:rowOff>
    </xdr:to>
    <xdr:sp macro="" textlink="">
      <xdr:nvSpPr>
        <xdr:cNvPr id="26" name="文本框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5892800" y="17145000"/>
          <a:ext cx="1549400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GRE=Medium</a:t>
          </a:r>
          <a:endParaRPr lang="zh-CN" altLang="en-US" sz="1100"/>
        </a:p>
      </xdr:txBody>
    </xdr:sp>
    <xdr:clientData/>
  </xdr:twoCellAnchor>
  <xdr:twoCellAnchor>
    <xdr:from>
      <xdr:col>8</xdr:col>
      <xdr:colOff>177800</xdr:colOff>
      <xdr:row>82</xdr:row>
      <xdr:rowOff>101600</xdr:rowOff>
    </xdr:from>
    <xdr:to>
      <xdr:col>11</xdr:col>
      <xdr:colOff>12700</xdr:colOff>
      <xdr:row>84</xdr:row>
      <xdr:rowOff>292100</xdr:rowOff>
    </xdr:to>
    <xdr:sp macro="" textlink="">
      <xdr:nvSpPr>
        <xdr:cNvPr id="27" name="文本框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0185400" y="16814800"/>
          <a:ext cx="23114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GRE=High</a:t>
          </a:r>
          <a:endParaRPr lang="zh-CN" altLang="en-US" sz="1100"/>
        </a:p>
      </xdr:txBody>
    </xdr:sp>
    <xdr:clientData/>
  </xdr:twoCellAnchor>
  <xdr:twoCellAnchor>
    <xdr:from>
      <xdr:col>6</xdr:col>
      <xdr:colOff>723900</xdr:colOff>
      <xdr:row>3</xdr:row>
      <xdr:rowOff>139700</xdr:rowOff>
    </xdr:from>
    <xdr:to>
      <xdr:col>8</xdr:col>
      <xdr:colOff>774700</xdr:colOff>
      <xdr:row>10</xdr:row>
      <xdr:rowOff>88900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8686800" y="800100"/>
          <a:ext cx="2095500" cy="1371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Chenxu Wang</a:t>
          </a:r>
        </a:p>
        <a:p>
          <a:r>
            <a:rPr lang="en-US" altLang="zh-CN" sz="1100"/>
            <a:t>10457625</a:t>
          </a:r>
        </a:p>
        <a:p>
          <a:r>
            <a:rPr lang="en-US" altLang="zh-CN" sz="1100"/>
            <a:t>final_exam</a:t>
          </a:r>
          <a:r>
            <a:rPr lang="en-US" altLang="zh-CN" sz="1100" baseline="0"/>
            <a:t> of CS513</a:t>
          </a:r>
        </a:p>
        <a:p>
          <a:r>
            <a:rPr lang="en-US" altLang="zh-CN" sz="1100" baseline="0"/>
            <a:t>Problem 5</a:t>
          </a:r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02BFBC-A529-0B4F-BE8E-D3C7E59524AE}" name="表5" displayName="表5" ref="A21:E28" totalsRowShown="0" headerRowDxfId="31" dataDxfId="29" headerRowBorderDxfId="30" tableBorderDxfId="28">
  <autoFilter ref="A21:E28" xr:uid="{EA98C36B-3035-A84B-B0D6-BF2E083005CB}"/>
  <tableColumns count="5">
    <tableColumn id="1" xr3:uid="{B1E14904-1461-9245-BF8C-9A1C48F41CE8}" name="Input " dataDxfId="27"/>
    <tableColumn id="2" xr3:uid="{F24F2F34-8C0A-764C-8987-1A29A3F922D8}" name="From" dataDxfId="26"/>
    <tableColumn id="3" xr3:uid="{CD725E3C-75DA-B949-8632-D0AD24E6D49B}" name="To" dataDxfId="25"/>
    <tableColumn id="4" xr3:uid="{92D4F9FC-6F56-8C4C-BEC7-FCFF77926437}" name="Weight" dataDxfId="24"/>
    <tableColumn id="5" xr3:uid="{D46E7021-6F12-184C-9A5A-9ED875FF9554}" name="Output" dataDxfId="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BCBB9A-D16F-4646-8640-130A823C32F3}" name="表6" displayName="表6" ref="A30:E38" totalsRowShown="0" headerRowDxfId="22" dataDxfId="20" headerRowBorderDxfId="21" tableBorderDxfId="19">
  <autoFilter ref="A30:E38" xr:uid="{C98A9754-78B5-7347-B32E-F21C066691C7}"/>
  <tableColumns count="5">
    <tableColumn id="1" xr3:uid="{744F0F1F-EC02-104D-BB6A-443AB516B255}" name="Input " dataDxfId="18"/>
    <tableColumn id="2" xr3:uid="{0A183A6D-AD62-6D4D-A1B2-2BED9094A78A}" name="From"/>
    <tableColumn id="3" xr3:uid="{37B681EB-8EDB-0949-A96D-007C0830E1B7}" name="To" dataDxfId="17"/>
    <tableColumn id="4" xr3:uid="{31C943B3-2167-6648-9337-ECF2410C1100}" name="Weight" dataDxfId="16"/>
    <tableColumn id="5" xr3:uid="{3AD7A195-35AA-4D45-A31B-768E101E0B2D}" name="Output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7BB95-6D2D-1244-A01A-8E8AB8C3C9E1}" name="表7" displayName="表7" ref="A41:E52" totalsRowShown="0" headerRowDxfId="15" dataDxfId="13" headerRowBorderDxfId="14" tableBorderDxfId="12">
  <autoFilter ref="A41:E52" xr:uid="{B5EDEBA2-CD50-C44D-B8DF-31BCB27F8CD2}"/>
  <tableColumns count="5">
    <tableColumn id="1" xr3:uid="{08CF7194-E365-BC45-B527-F08486EC7D35}" name="Input " dataDxfId="11"/>
    <tableColumn id="2" xr3:uid="{0990C6D7-D554-7342-B8ED-C0EED3AFEDE1}" name="From" dataDxfId="10"/>
    <tableColumn id="3" xr3:uid="{526E44E4-D289-F44D-8912-6F6BDEBE4F0A}" name="To" dataDxfId="9"/>
    <tableColumn id="4" xr3:uid="{18B40CAB-4C99-D04A-A8F6-698F18266AAD}" name="Weight" dataDxfId="8"/>
    <tableColumn id="5" xr3:uid="{7DFFFCC7-FB5F-5E4D-985B-2639EB15F501}" name="Output" dataDxfId="7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6D5B9C-D72F-3B49-BB18-8112E1AF1906}" name="表4" displayName="表4" ref="A3:D11" totalsRowShown="0" headerRowDxfId="6" dataDxfId="5" tableBorderDxfId="4">
  <autoFilter ref="A3:D11" xr:uid="{127BBE49-C4E2-2346-8815-7216E3F63ECC}"/>
  <tableColumns count="4">
    <tableColumn id="1" xr3:uid="{2A1AE0B6-4F3D-CC42-B466-3C834A5CAF59}" name="Applicant" dataDxfId="3"/>
    <tableColumn id="2" xr3:uid="{226EAE21-C886-5949-B8DA-B9675E4B76C6}" name="GRE" dataDxfId="2"/>
    <tableColumn id="3" xr3:uid="{D4CDB0AF-549B-F346-B1AF-62A23848ABFD}" name="GPA" dataDxfId="1"/>
    <tableColumn id="4" xr3:uid="{07F59A25-CB4B-ED41-A0E9-34825ADCCEB7}" name="Admitt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oleObject" Target="../embeddings/oleObject1.bin"/><Relationship Id="rId7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9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66A7-3D7A-804B-A8C9-22833F5F9F99}">
  <dimension ref="A2:T65"/>
  <sheetViews>
    <sheetView tabSelected="1" topLeftCell="A40" zoomScale="75" workbookViewId="0">
      <selection activeCell="K60" sqref="K60"/>
    </sheetView>
  </sheetViews>
  <sheetFormatPr baseColWidth="10" defaultRowHeight="16"/>
  <cols>
    <col min="4" max="4" width="24.1640625" customWidth="1"/>
    <col min="5" max="5" width="20.83203125" customWidth="1"/>
  </cols>
  <sheetData>
    <row r="2" spans="1:3" ht="26">
      <c r="A2" s="46" t="s">
        <v>53</v>
      </c>
    </row>
    <row r="3" spans="1:3" ht="17" thickBot="1"/>
    <row r="4" spans="1:3" ht="18">
      <c r="A4" s="37" t="s">
        <v>40</v>
      </c>
      <c r="B4" s="38" t="s">
        <v>41</v>
      </c>
      <c r="C4" s="39" t="s">
        <v>42</v>
      </c>
    </row>
    <row r="5" spans="1:3">
      <c r="A5" s="40" t="s">
        <v>43</v>
      </c>
      <c r="B5" s="41" t="s">
        <v>44</v>
      </c>
      <c r="C5" s="42">
        <v>0.5</v>
      </c>
    </row>
    <row r="6" spans="1:3">
      <c r="A6" s="40" t="s">
        <v>45</v>
      </c>
      <c r="B6" s="41" t="s">
        <v>44</v>
      </c>
      <c r="C6" s="42">
        <v>0.6</v>
      </c>
    </row>
    <row r="7" spans="1:3">
      <c r="A7" s="40" t="s">
        <v>46</v>
      </c>
      <c r="B7" s="41" t="s">
        <v>44</v>
      </c>
      <c r="C7" s="42">
        <v>0.8</v>
      </c>
    </row>
    <row r="8" spans="1:3">
      <c r="A8" s="40" t="s">
        <v>47</v>
      </c>
      <c r="B8" s="41" t="s">
        <v>44</v>
      </c>
      <c r="C8" s="42">
        <v>0.6</v>
      </c>
    </row>
    <row r="9" spans="1:3">
      <c r="A9" s="40" t="s">
        <v>48</v>
      </c>
      <c r="B9" s="41" t="s">
        <v>44</v>
      </c>
      <c r="C9" s="42">
        <v>0.2</v>
      </c>
    </row>
    <row r="10" spans="1:3">
      <c r="A10" s="40" t="s">
        <v>49</v>
      </c>
      <c r="B10" s="41" t="s">
        <v>50</v>
      </c>
      <c r="C10" s="42">
        <v>0.7</v>
      </c>
    </row>
    <row r="11" spans="1:3">
      <c r="A11" s="40" t="s">
        <v>45</v>
      </c>
      <c r="B11" s="41" t="s">
        <v>50</v>
      </c>
      <c r="C11" s="42">
        <v>0.9</v>
      </c>
    </row>
    <row r="12" spans="1:3">
      <c r="A12" s="40" t="s">
        <v>46</v>
      </c>
      <c r="B12" s="41" t="s">
        <v>50</v>
      </c>
      <c r="C12" s="42">
        <v>0.8</v>
      </c>
    </row>
    <row r="13" spans="1:3">
      <c r="A13" s="40" t="s">
        <v>47</v>
      </c>
      <c r="B13" s="41" t="s">
        <v>50</v>
      </c>
      <c r="C13" s="42">
        <v>0.4</v>
      </c>
    </row>
    <row r="14" spans="1:3">
      <c r="A14" s="40" t="s">
        <v>48</v>
      </c>
      <c r="B14" s="41" t="s">
        <v>50</v>
      </c>
      <c r="C14" s="42">
        <v>0.2</v>
      </c>
    </row>
    <row r="15" spans="1:3">
      <c r="A15" s="40" t="s">
        <v>51</v>
      </c>
      <c r="B15" s="41" t="s">
        <v>52</v>
      </c>
      <c r="C15" s="42">
        <v>0.5</v>
      </c>
    </row>
    <row r="16" spans="1:3">
      <c r="A16" s="40" t="s">
        <v>44</v>
      </c>
      <c r="B16" s="41" t="s">
        <v>52</v>
      </c>
      <c r="C16" s="42">
        <v>0.9</v>
      </c>
    </row>
    <row r="17" spans="1:17" ht="17" thickBot="1">
      <c r="A17" s="43" t="s">
        <v>50</v>
      </c>
      <c r="B17" s="44" t="s">
        <v>52</v>
      </c>
      <c r="C17" s="45">
        <v>0.9</v>
      </c>
    </row>
    <row r="21" spans="1:17">
      <c r="A21" s="56" t="s">
        <v>54</v>
      </c>
      <c r="B21" s="57" t="s">
        <v>40</v>
      </c>
      <c r="C21" s="57" t="s">
        <v>41</v>
      </c>
      <c r="D21" s="57" t="s">
        <v>42</v>
      </c>
      <c r="E21" s="58" t="s">
        <v>55</v>
      </c>
    </row>
    <row r="22" spans="1:17">
      <c r="A22" s="51">
        <v>1</v>
      </c>
      <c r="B22" s="47" t="s">
        <v>43</v>
      </c>
      <c r="C22" s="47" t="s">
        <v>44</v>
      </c>
      <c r="D22" s="47">
        <v>0.5</v>
      </c>
      <c r="E22" s="54">
        <f>A22*D22</f>
        <v>0.5</v>
      </c>
    </row>
    <row r="23" spans="1:17">
      <c r="A23" s="51">
        <v>0.4</v>
      </c>
      <c r="B23" s="47" t="s">
        <v>45</v>
      </c>
      <c r="C23" s="47" t="s">
        <v>44</v>
      </c>
      <c r="D23" s="47">
        <v>0.6</v>
      </c>
      <c r="E23" s="54">
        <f t="shared" ref="E23:E26" si="0">A23*D23</f>
        <v>0.24</v>
      </c>
    </row>
    <row r="24" spans="1:17">
      <c r="A24" s="51">
        <v>0.7</v>
      </c>
      <c r="B24" s="47" t="s">
        <v>46</v>
      </c>
      <c r="C24" s="47" t="s">
        <v>44</v>
      </c>
      <c r="D24" s="47">
        <v>0.8</v>
      </c>
      <c r="E24" s="54">
        <f t="shared" si="0"/>
        <v>0.55999999999999994</v>
      </c>
    </row>
    <row r="25" spans="1:17">
      <c r="A25" s="51">
        <v>0.7</v>
      </c>
      <c r="B25" s="47" t="s">
        <v>47</v>
      </c>
      <c r="C25" s="47" t="s">
        <v>44</v>
      </c>
      <c r="D25" s="47">
        <v>0.6</v>
      </c>
      <c r="E25" s="54">
        <f t="shared" si="0"/>
        <v>0.42</v>
      </c>
    </row>
    <row r="26" spans="1:17">
      <c r="A26" s="51">
        <v>0.2</v>
      </c>
      <c r="B26" s="47" t="s">
        <v>48</v>
      </c>
      <c r="C26" s="47" t="s">
        <v>44</v>
      </c>
      <c r="D26" s="47">
        <v>0.2</v>
      </c>
      <c r="E26" s="54">
        <f t="shared" si="0"/>
        <v>4.0000000000000008E-2</v>
      </c>
      <c r="K26" t="s">
        <v>49</v>
      </c>
    </row>
    <row r="27" spans="1:17">
      <c r="A27" s="52"/>
      <c r="B27" s="14"/>
      <c r="C27" s="14"/>
      <c r="D27" s="14"/>
      <c r="E27" s="55">
        <f>SUM(E22:E26)</f>
        <v>1.7599999999999998</v>
      </c>
    </row>
    <row r="28" spans="1:17">
      <c r="A28" s="53" t="s">
        <v>56</v>
      </c>
      <c r="B28" s="14" t="s">
        <v>57</v>
      </c>
      <c r="C28" s="14"/>
      <c r="D28" s="62"/>
      <c r="E28" s="49">
        <f>(1/(1+EXP(-E27)))</f>
        <v>0.85320966019861766</v>
      </c>
      <c r="O28">
        <v>1</v>
      </c>
    </row>
    <row r="29" spans="1:17">
      <c r="A29" s="48"/>
      <c r="B29" s="14"/>
      <c r="C29" s="14"/>
      <c r="D29" s="14"/>
      <c r="E29" s="50"/>
      <c r="L29" s="63">
        <v>0.5</v>
      </c>
    </row>
    <row r="30" spans="1:17">
      <c r="A30" s="56" t="s">
        <v>54</v>
      </c>
      <c r="B30" s="57" t="s">
        <v>40</v>
      </c>
      <c r="C30" s="57" t="s">
        <v>41</v>
      </c>
      <c r="D30" s="57" t="s">
        <v>42</v>
      </c>
      <c r="E30" s="58" t="s">
        <v>55</v>
      </c>
      <c r="O30" t="s">
        <v>51</v>
      </c>
    </row>
    <row r="31" spans="1:17">
      <c r="A31" s="51">
        <v>1</v>
      </c>
      <c r="B31" s="47" t="s">
        <v>49</v>
      </c>
      <c r="C31" s="47" t="s">
        <v>50</v>
      </c>
      <c r="D31" s="47">
        <v>0.7</v>
      </c>
      <c r="E31" s="54">
        <f>A31*D31</f>
        <v>0.7</v>
      </c>
      <c r="K31" t="s">
        <v>59</v>
      </c>
    </row>
    <row r="32" spans="1:17">
      <c r="A32" s="51">
        <v>0.4</v>
      </c>
      <c r="B32" s="47" t="s">
        <v>45</v>
      </c>
      <c r="C32" s="47" t="s">
        <v>50</v>
      </c>
      <c r="D32" s="47">
        <v>0.9</v>
      </c>
      <c r="E32" s="54">
        <f t="shared" ref="E32:E35" si="1">A32*D32</f>
        <v>0.36000000000000004</v>
      </c>
      <c r="L32" s="64">
        <v>0.7</v>
      </c>
      <c r="Q32" s="63">
        <v>0.5</v>
      </c>
    </row>
    <row r="33" spans="1:20">
      <c r="A33" s="51">
        <v>0.7</v>
      </c>
      <c r="B33" s="47" t="s">
        <v>46</v>
      </c>
      <c r="C33" s="47" t="s">
        <v>50</v>
      </c>
      <c r="D33" s="47">
        <v>0.8</v>
      </c>
      <c r="E33" s="54">
        <f t="shared" si="1"/>
        <v>0.55999999999999994</v>
      </c>
      <c r="L33" s="63"/>
    </row>
    <row r="34" spans="1:20">
      <c r="A34" s="51">
        <v>0.7</v>
      </c>
      <c r="B34" s="47" t="s">
        <v>47</v>
      </c>
      <c r="C34" s="47" t="s">
        <v>50</v>
      </c>
      <c r="D34" s="47">
        <v>0.4</v>
      </c>
      <c r="E34" s="54">
        <f t="shared" si="1"/>
        <v>0.27999999999999997</v>
      </c>
      <c r="L34" s="63">
        <v>0.6</v>
      </c>
    </row>
    <row r="35" spans="1:20">
      <c r="A35" s="51">
        <v>0.2</v>
      </c>
      <c r="B35" s="47" t="s">
        <v>48</v>
      </c>
      <c r="C35" s="47" t="s">
        <v>50</v>
      </c>
      <c r="D35" s="47">
        <v>0.2</v>
      </c>
      <c r="E35" s="54">
        <f t="shared" si="1"/>
        <v>4.0000000000000008E-2</v>
      </c>
      <c r="L35" s="63"/>
      <c r="O35">
        <f>S9</f>
        <v>0</v>
      </c>
    </row>
    <row r="36" spans="1:20">
      <c r="A36" s="52"/>
      <c r="B36" s="14"/>
      <c r="C36" s="14"/>
      <c r="D36" s="14"/>
      <c r="E36" s="55">
        <f>SUM(E31:E35)</f>
        <v>1.9400000000000002</v>
      </c>
      <c r="L36" s="63">
        <v>0.8</v>
      </c>
      <c r="P36" s="63">
        <v>0.9</v>
      </c>
      <c r="S36" t="s">
        <v>60</v>
      </c>
    </row>
    <row r="37" spans="1:20">
      <c r="A37" s="52"/>
      <c r="B37" s="14"/>
      <c r="C37" s="14"/>
      <c r="D37" s="14"/>
      <c r="E37" s="52"/>
      <c r="K37" t="s">
        <v>61</v>
      </c>
      <c r="L37" s="63"/>
      <c r="O37" t="s">
        <v>44</v>
      </c>
    </row>
    <row r="38" spans="1:20">
      <c r="A38" s="52"/>
      <c r="B38" s="15" t="s">
        <v>56</v>
      </c>
      <c r="C38" s="14" t="s">
        <v>57</v>
      </c>
      <c r="D38" s="14"/>
      <c r="E38" s="59">
        <f>(1/(1+EXP(-E36)))</f>
        <v>0.8743521434846544</v>
      </c>
      <c r="L38" s="63"/>
      <c r="M38" s="61">
        <v>0.9</v>
      </c>
    </row>
    <row r="39" spans="1:20">
      <c r="A39" s="48"/>
      <c r="B39" s="14"/>
      <c r="C39" s="14"/>
      <c r="D39" s="14"/>
      <c r="E39" s="50"/>
      <c r="L39" s="64">
        <v>0.8</v>
      </c>
      <c r="S39" s="26" t="s">
        <v>62</v>
      </c>
      <c r="T39" s="26"/>
    </row>
    <row r="40" spans="1:20">
      <c r="A40" s="48"/>
      <c r="B40" s="14"/>
      <c r="C40" s="14"/>
      <c r="D40" s="14"/>
      <c r="E40" s="50"/>
      <c r="L40" s="63"/>
      <c r="P40" s="63">
        <v>0.9</v>
      </c>
    </row>
    <row r="41" spans="1:20">
      <c r="A41" s="56" t="s">
        <v>54</v>
      </c>
      <c r="B41" s="57" t="s">
        <v>40</v>
      </c>
      <c r="C41" s="57" t="s">
        <v>41</v>
      </c>
      <c r="D41" s="57" t="s">
        <v>42</v>
      </c>
      <c r="E41" s="58" t="s">
        <v>55</v>
      </c>
      <c r="L41" s="63">
        <v>0.6</v>
      </c>
    </row>
    <row r="42" spans="1:20">
      <c r="A42" s="60">
        <v>1</v>
      </c>
      <c r="B42" s="47" t="s">
        <v>51</v>
      </c>
      <c r="C42" s="47" t="s">
        <v>52</v>
      </c>
      <c r="D42" s="47">
        <v>0.5</v>
      </c>
      <c r="E42" s="54">
        <f>A42*D42</f>
        <v>0.5</v>
      </c>
      <c r="L42" s="63"/>
      <c r="O42" t="s">
        <v>50</v>
      </c>
    </row>
    <row r="43" spans="1:20">
      <c r="A43" s="60">
        <v>0.85320966019861766</v>
      </c>
      <c r="B43" s="47" t="s">
        <v>44</v>
      </c>
      <c r="C43" s="47" t="s">
        <v>52</v>
      </c>
      <c r="D43" s="47">
        <v>0.9</v>
      </c>
      <c r="E43" s="54">
        <f t="shared" ref="E43:E44" si="2">A43*D43</f>
        <v>0.76788869417875594</v>
      </c>
      <c r="K43" t="s">
        <v>63</v>
      </c>
      <c r="L43" s="64">
        <v>0.4</v>
      </c>
    </row>
    <row r="44" spans="1:20">
      <c r="A44" s="60">
        <v>0.8743521434846544</v>
      </c>
      <c r="B44" s="47" t="s">
        <v>50</v>
      </c>
      <c r="C44" s="47" t="s">
        <v>52</v>
      </c>
      <c r="D44" s="47">
        <v>0.9</v>
      </c>
      <c r="E44" s="54">
        <f t="shared" si="2"/>
        <v>0.78691692913618894</v>
      </c>
      <c r="L44" s="63"/>
      <c r="M44" s="64">
        <v>0.2</v>
      </c>
    </row>
    <row r="45" spans="1:20">
      <c r="A45" s="52"/>
      <c r="B45" s="14"/>
      <c r="C45" s="14"/>
      <c r="D45" s="14"/>
      <c r="E45" s="55">
        <f>SUM(E42:E44)</f>
        <v>2.054805623314945</v>
      </c>
      <c r="L45" s="63"/>
      <c r="O45">
        <f>S14</f>
        <v>0</v>
      </c>
    </row>
    <row r="46" spans="1:20">
      <c r="A46" s="52"/>
      <c r="B46" s="14"/>
      <c r="C46" s="14"/>
      <c r="D46" s="14"/>
      <c r="E46" s="52"/>
      <c r="L46" s="63"/>
    </row>
    <row r="47" spans="1:20">
      <c r="A47" s="52"/>
      <c r="B47" s="14"/>
      <c r="C47" s="14"/>
      <c r="D47" s="14"/>
      <c r="E47" s="52"/>
      <c r="L47" s="63">
        <v>0.2</v>
      </c>
    </row>
    <row r="48" spans="1:20">
      <c r="A48" s="52"/>
      <c r="B48" s="15" t="s">
        <v>56</v>
      </c>
      <c r="C48" s="14" t="s">
        <v>57</v>
      </c>
      <c r="D48" s="14"/>
      <c r="E48" s="52">
        <f>(1/(1+EXP(-E45)))</f>
        <v>0.88643230033488507</v>
      </c>
    </row>
    <row r="49" spans="1:11">
      <c r="A49" s="52"/>
      <c r="B49" s="14"/>
      <c r="C49" s="14"/>
      <c r="D49" s="14"/>
      <c r="E49" s="52"/>
      <c r="K49" t="s">
        <v>64</v>
      </c>
    </row>
    <row r="50" spans="1:11">
      <c r="A50" s="52"/>
      <c r="B50" s="14"/>
      <c r="C50" s="14"/>
      <c r="D50" s="14"/>
      <c r="E50" s="52"/>
    </row>
    <row r="51" spans="1:11">
      <c r="A51" s="52"/>
      <c r="B51" s="14"/>
      <c r="C51" s="14"/>
      <c r="D51" s="14"/>
      <c r="E51" s="52"/>
    </row>
    <row r="52" spans="1:11">
      <c r="A52" s="52" t="s">
        <v>58</v>
      </c>
      <c r="B52" s="52"/>
      <c r="C52" s="6">
        <v>0.88643230033488507</v>
      </c>
      <c r="D52" s="52"/>
      <c r="E52" s="52"/>
    </row>
    <row r="56" spans="1:11">
      <c r="A56" s="12"/>
      <c r="B56" s="66" t="s">
        <v>65</v>
      </c>
      <c r="C56" s="66"/>
      <c r="D56" s="66">
        <v>0.88643229999999995</v>
      </c>
      <c r="E56" s="12">
        <f>0.87</f>
        <v>0.87</v>
      </c>
      <c r="F56" s="12"/>
      <c r="G56" s="12"/>
    </row>
    <row r="57" spans="1:11">
      <c r="A57" s="12"/>
      <c r="B57" s="65" t="s">
        <v>66</v>
      </c>
      <c r="C57" s="12"/>
      <c r="D57" s="67">
        <v>0.75</v>
      </c>
      <c r="E57" s="12"/>
      <c r="F57" s="12"/>
      <c r="G57" s="12"/>
    </row>
    <row r="58" spans="1:11">
      <c r="A58" s="12"/>
      <c r="B58" s="12"/>
      <c r="C58" s="12"/>
      <c r="D58" s="12"/>
      <c r="E58" s="12"/>
      <c r="F58" s="12"/>
      <c r="G58" s="12"/>
    </row>
    <row r="59" spans="1:11">
      <c r="A59" s="12"/>
      <c r="B59" s="12"/>
      <c r="C59" s="12"/>
      <c r="D59" s="12"/>
      <c r="E59" s="12"/>
      <c r="F59" s="12"/>
      <c r="G59" s="12"/>
    </row>
    <row r="60" spans="1:11">
      <c r="A60" s="12"/>
      <c r="B60" s="12"/>
      <c r="C60" s="12"/>
      <c r="D60" s="12"/>
      <c r="E60" s="12"/>
      <c r="F60" s="68" t="s">
        <v>67</v>
      </c>
      <c r="G60" s="26">
        <v>0.1</v>
      </c>
    </row>
    <row r="61" spans="1:11">
      <c r="A61" s="12" t="s">
        <v>68</v>
      </c>
      <c r="B61" s="12"/>
      <c r="C61" s="12"/>
      <c r="D61" s="12"/>
      <c r="E61" s="12"/>
      <c r="F61" s="12"/>
      <c r="G61" s="12"/>
    </row>
    <row r="62" spans="1:11">
      <c r="A62" s="12" t="s">
        <v>69</v>
      </c>
      <c r="B62" s="12" t="s">
        <v>70</v>
      </c>
      <c r="C62" s="12"/>
      <c r="D62" s="12"/>
      <c r="E62" s="12">
        <f>0.887*(1-0.887)*(0.75-0.887)</f>
        <v>-1.3731647E-2</v>
      </c>
      <c r="F62" s="12"/>
      <c r="G62" s="12">
        <f>-0.013731647*1*G60</f>
        <v>-1.3731647000000001E-3</v>
      </c>
    </row>
    <row r="64" spans="1:11">
      <c r="A64" s="68" t="s">
        <v>71</v>
      </c>
      <c r="B64" s="68" t="s">
        <v>72</v>
      </c>
      <c r="C64" s="68"/>
      <c r="D64" s="68" t="s">
        <v>74</v>
      </c>
      <c r="E64" s="69"/>
    </row>
    <row r="65" spans="1:5">
      <c r="A65" s="68" t="s">
        <v>73</v>
      </c>
      <c r="B65" s="68">
        <v>-1.373165E-3</v>
      </c>
      <c r="C65" s="68"/>
      <c r="D65" s="70">
        <f>0.5-(-B65)</f>
        <v>0.49862683499999999</v>
      </c>
      <c r="E65" s="69"/>
    </row>
  </sheetData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13</xdr:col>
                <xdr:colOff>63500</xdr:colOff>
                <xdr:row>2</xdr:row>
                <xdr:rowOff>101600</xdr:rowOff>
              </from>
              <to>
                <xdr:col>17</xdr:col>
                <xdr:colOff>571500</xdr:colOff>
                <xdr:row>5</xdr:row>
                <xdr:rowOff>190500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13</xdr:col>
                <xdr:colOff>304800</xdr:colOff>
                <xdr:row>7</xdr:row>
                <xdr:rowOff>190500</xdr:rowOff>
              </from>
              <to>
                <xdr:col>20</xdr:col>
                <xdr:colOff>50800</xdr:colOff>
                <xdr:row>16</xdr:row>
                <xdr:rowOff>114300</xdr:rowOff>
              </to>
            </anchor>
          </objectPr>
        </oleObject>
      </mc:Choice>
      <mc:Fallback>
        <oleObject progId="Equation.3" shapeId="2050" r:id="rId5"/>
      </mc:Fallback>
    </mc:AlternateContent>
  </oleObjects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E688-7D2B-6441-A579-B113DFF23DCF}">
  <dimension ref="A3:P85"/>
  <sheetViews>
    <sheetView workbookViewId="0">
      <selection activeCell="H86" sqref="H86"/>
    </sheetView>
  </sheetViews>
  <sheetFormatPr baseColWidth="10" defaultRowHeight="16"/>
  <cols>
    <col min="1" max="2" width="18" customWidth="1"/>
    <col min="3" max="3" width="19" customWidth="1"/>
    <col min="4" max="4" width="12.6640625" customWidth="1"/>
    <col min="5" max="5" width="26" customWidth="1"/>
    <col min="8" max="8" width="16" customWidth="1"/>
  </cols>
  <sheetData>
    <row r="3" spans="1:16" ht="20" thickBot="1">
      <c r="A3" s="18" t="s">
        <v>0</v>
      </c>
      <c r="B3" s="5" t="s">
        <v>1</v>
      </c>
      <c r="C3" s="5" t="s">
        <v>2</v>
      </c>
      <c r="D3" s="5" t="s">
        <v>3</v>
      </c>
      <c r="O3" s="3" t="s">
        <v>9</v>
      </c>
      <c r="P3" s="4" t="s">
        <v>17</v>
      </c>
    </row>
    <row r="4" spans="1:16">
      <c r="A4" s="16">
        <v>1</v>
      </c>
      <c r="B4" s="1" t="s">
        <v>4</v>
      </c>
      <c r="C4" s="1" t="s">
        <v>5</v>
      </c>
      <c r="D4" s="1" t="s">
        <v>6</v>
      </c>
    </row>
    <row r="5" spans="1:16">
      <c r="A5" s="16">
        <v>2</v>
      </c>
      <c r="B5" s="2" t="s">
        <v>7</v>
      </c>
      <c r="C5" s="2" t="s">
        <v>7</v>
      </c>
      <c r="D5" s="17" t="s">
        <v>8</v>
      </c>
      <c r="O5" s="3" t="s">
        <v>10</v>
      </c>
      <c r="P5" s="3" t="s">
        <v>11</v>
      </c>
    </row>
    <row r="6" spans="1:16">
      <c r="A6" s="16">
        <v>3</v>
      </c>
      <c r="B6" s="2" t="s">
        <v>5</v>
      </c>
      <c r="C6" s="2" t="s">
        <v>4</v>
      </c>
      <c r="D6" s="17" t="s">
        <v>8</v>
      </c>
    </row>
    <row r="7" spans="1:16">
      <c r="A7" s="16">
        <v>4</v>
      </c>
      <c r="B7" s="2" t="s">
        <v>4</v>
      </c>
      <c r="C7" s="2" t="s">
        <v>4</v>
      </c>
      <c r="D7" s="17" t="s">
        <v>6</v>
      </c>
    </row>
    <row r="8" spans="1:16">
      <c r="A8" s="16">
        <v>5</v>
      </c>
      <c r="B8" s="2" t="s">
        <v>7</v>
      </c>
      <c r="C8" s="2" t="s">
        <v>4</v>
      </c>
      <c r="D8" s="17" t="s">
        <v>6</v>
      </c>
    </row>
    <row r="9" spans="1:16">
      <c r="A9" s="16">
        <v>6</v>
      </c>
      <c r="B9" s="2" t="s">
        <v>5</v>
      </c>
      <c r="C9" s="2" t="s">
        <v>5</v>
      </c>
      <c r="D9" s="17" t="s">
        <v>6</v>
      </c>
    </row>
    <row r="10" spans="1:16">
      <c r="A10" s="16">
        <v>7</v>
      </c>
      <c r="B10" s="2" t="s">
        <v>7</v>
      </c>
      <c r="C10" s="2" t="s">
        <v>7</v>
      </c>
      <c r="D10" s="17" t="s">
        <v>8</v>
      </c>
    </row>
    <row r="11" spans="1:16">
      <c r="A11" s="16">
        <v>8</v>
      </c>
      <c r="B11" s="17" t="s">
        <v>4</v>
      </c>
      <c r="C11" s="17" t="s">
        <v>4</v>
      </c>
      <c r="D11" s="17" t="s">
        <v>6</v>
      </c>
    </row>
    <row r="16" spans="1:16">
      <c r="A16" s="12" t="s">
        <v>12</v>
      </c>
      <c r="B16" s="71" t="s">
        <v>13</v>
      </c>
      <c r="C16" s="71"/>
      <c r="D16" s="72"/>
    </row>
    <row r="17" spans="1:8">
      <c r="A17" s="10">
        <v>1</v>
      </c>
      <c r="B17" s="73" t="s">
        <v>14</v>
      </c>
      <c r="C17" s="73"/>
      <c r="D17" s="74"/>
    </row>
    <row r="18" spans="1:8">
      <c r="A18" s="11">
        <v>2</v>
      </c>
      <c r="B18" s="75" t="s">
        <v>15</v>
      </c>
      <c r="C18" s="75"/>
      <c r="D18" s="76"/>
    </row>
    <row r="20" spans="1:8">
      <c r="F20" s="7"/>
    </row>
    <row r="24" spans="1:8">
      <c r="A24" s="13" t="s">
        <v>18</v>
      </c>
      <c r="B24" s="14"/>
      <c r="C24" s="14"/>
    </row>
    <row r="25" spans="1:8">
      <c r="A25" s="13"/>
      <c r="B25" s="9" t="s">
        <v>19</v>
      </c>
      <c r="C25" s="19" t="s">
        <v>32</v>
      </c>
    </row>
    <row r="26" spans="1:8">
      <c r="A26" s="13"/>
      <c r="B26" s="20" t="s">
        <v>24</v>
      </c>
      <c r="C26" s="21" t="s">
        <v>21</v>
      </c>
      <c r="D26">
        <f>-0.625*LOG(0.625,2)</f>
        <v>0.42379494069539858</v>
      </c>
    </row>
    <row r="27" spans="1:8">
      <c r="A27" s="13"/>
      <c r="B27" s="22" t="s">
        <v>22</v>
      </c>
      <c r="C27" s="23" t="s">
        <v>23</v>
      </c>
      <c r="D27" s="25"/>
      <c r="E27">
        <f>-0.375*LOG(0.375, 2)</f>
        <v>0.53063906222956636</v>
      </c>
    </row>
    <row r="28" spans="1:8">
      <c r="A28" s="13" t="s">
        <v>16</v>
      </c>
      <c r="C28" s="24"/>
      <c r="D28" s="26">
        <f>D26+E27</f>
        <v>0.95443400292496494</v>
      </c>
    </row>
    <row r="30" spans="1:8">
      <c r="A30" s="28"/>
      <c r="B30" s="29"/>
      <c r="C30" s="30" t="s">
        <v>20</v>
      </c>
      <c r="D30" s="29"/>
      <c r="E30" s="30" t="s">
        <v>20</v>
      </c>
      <c r="F30" s="29" t="s">
        <v>34</v>
      </c>
      <c r="G30" s="30" t="s">
        <v>35</v>
      </c>
      <c r="H30" s="31" t="s">
        <v>36</v>
      </c>
    </row>
    <row r="31" spans="1:8">
      <c r="A31" s="32" t="s">
        <v>25</v>
      </c>
      <c r="B31" s="33" t="s">
        <v>31</v>
      </c>
      <c r="C31" s="34" t="s">
        <v>31</v>
      </c>
      <c r="D31" s="34" t="s">
        <v>33</v>
      </c>
      <c r="E31" s="34" t="s">
        <v>33</v>
      </c>
      <c r="F31" s="33"/>
      <c r="G31" s="33"/>
      <c r="H31" s="35"/>
    </row>
    <row r="32" spans="1:8">
      <c r="A32" s="7" t="s">
        <v>26</v>
      </c>
      <c r="B32" s="6">
        <v>0.33300000000000002</v>
      </c>
      <c r="C32" s="6">
        <f>-B32*LOG(B32,2)</f>
        <v>0.5282731705577447</v>
      </c>
      <c r="D32" s="6">
        <v>0.66700000000000004</v>
      </c>
      <c r="E32" s="6">
        <f>-  D32* LOG(D32,2)</f>
        <v>0.38968896942949383</v>
      </c>
      <c r="F32" s="6">
        <f>C32+E32</f>
        <v>0.91796213998723852</v>
      </c>
      <c r="G32" s="6">
        <v>0.375</v>
      </c>
      <c r="H32" s="27">
        <f>F32*G32</f>
        <v>0.34423580249521446</v>
      </c>
    </row>
    <row r="33" spans="1:8">
      <c r="A33" s="7" t="s">
        <v>27</v>
      </c>
      <c r="B33" s="6">
        <v>1</v>
      </c>
      <c r="C33" s="6">
        <f t="shared" ref="C33:C34" si="0">-B33*LOG(B33,2)</f>
        <v>0</v>
      </c>
      <c r="D33" s="6">
        <v>0</v>
      </c>
      <c r="E33" s="6">
        <v>0</v>
      </c>
      <c r="F33" s="6">
        <f t="shared" ref="F33:F34" si="1">C33+E33</f>
        <v>0</v>
      </c>
      <c r="G33" s="6">
        <v>0.375</v>
      </c>
      <c r="H33" s="27">
        <f t="shared" ref="H33:H34" si="2">F33*G33</f>
        <v>0</v>
      </c>
    </row>
    <row r="34" spans="1:8">
      <c r="A34" s="7" t="s">
        <v>28</v>
      </c>
      <c r="B34" s="6">
        <v>0.5</v>
      </c>
      <c r="C34" s="6">
        <f t="shared" si="0"/>
        <v>0.5</v>
      </c>
      <c r="D34" s="6">
        <v>0.5</v>
      </c>
      <c r="E34" s="6">
        <f t="shared" ref="E34" si="3">-  D34* LOG(D34,2)</f>
        <v>0.5</v>
      </c>
      <c r="F34" s="6">
        <f t="shared" si="1"/>
        <v>1</v>
      </c>
      <c r="G34" s="6">
        <v>0.25</v>
      </c>
      <c r="H34" s="27">
        <f t="shared" si="2"/>
        <v>0.25</v>
      </c>
    </row>
    <row r="35" spans="1:8">
      <c r="A35" s="7" t="s">
        <v>29</v>
      </c>
      <c r="B35" s="6"/>
      <c r="C35" s="6"/>
      <c r="D35" s="6"/>
      <c r="E35" s="6"/>
      <c r="F35" s="6"/>
      <c r="G35" s="6">
        <v>1</v>
      </c>
      <c r="H35" s="27">
        <f>H32+H33+H34</f>
        <v>0.59423580249521446</v>
      </c>
    </row>
    <row r="36" spans="1:8">
      <c r="A36" s="8" t="s">
        <v>30</v>
      </c>
      <c r="B36" s="77">
        <f>D28-H35</f>
        <v>0.36019820042975048</v>
      </c>
      <c r="C36" s="77"/>
      <c r="D36" s="77"/>
      <c r="E36" s="77"/>
      <c r="F36" s="77"/>
      <c r="G36" s="77"/>
      <c r="H36" s="78"/>
    </row>
    <row r="40" spans="1:8">
      <c r="A40" s="28"/>
      <c r="B40" s="29"/>
      <c r="C40" s="30" t="s">
        <v>20</v>
      </c>
      <c r="D40" s="29"/>
      <c r="E40" s="30" t="s">
        <v>20</v>
      </c>
      <c r="F40" s="29" t="s">
        <v>34</v>
      </c>
      <c r="G40" s="30" t="s">
        <v>35</v>
      </c>
      <c r="H40" s="31" t="s">
        <v>36</v>
      </c>
    </row>
    <row r="41" spans="1:8">
      <c r="A41" s="32" t="s">
        <v>37</v>
      </c>
      <c r="B41" s="33" t="s">
        <v>31</v>
      </c>
      <c r="C41" s="34" t="s">
        <v>31</v>
      </c>
      <c r="D41" s="34" t="s">
        <v>33</v>
      </c>
      <c r="E41" s="34" t="s">
        <v>33</v>
      </c>
      <c r="F41" s="33"/>
      <c r="G41" s="33"/>
      <c r="H41" s="35"/>
    </row>
    <row r="42" spans="1:8">
      <c r="A42" s="7" t="s">
        <v>26</v>
      </c>
      <c r="B42" s="6">
        <v>0</v>
      </c>
      <c r="C42" s="6">
        <v>0</v>
      </c>
      <c r="D42" s="6">
        <v>1</v>
      </c>
      <c r="E42" s="6">
        <f>-D42*LOG(1,2)</f>
        <v>0</v>
      </c>
      <c r="F42" s="24">
        <v>0</v>
      </c>
      <c r="G42" s="24">
        <v>0.25</v>
      </c>
      <c r="H42" s="27">
        <f>F42*G42</f>
        <v>0</v>
      </c>
    </row>
    <row r="43" spans="1:8">
      <c r="A43" s="7" t="s">
        <v>27</v>
      </c>
      <c r="B43" s="6">
        <v>0.75</v>
      </c>
      <c r="C43" s="6">
        <f>-B43*LOG(B43,2)</f>
        <v>0.31127812445913283</v>
      </c>
      <c r="D43" s="6">
        <v>0.25</v>
      </c>
      <c r="E43" s="6">
        <f>-D43*LOG(D43,2)</f>
        <v>0.5</v>
      </c>
      <c r="F43" s="6">
        <f>C43+E43</f>
        <v>0.81127812445913283</v>
      </c>
      <c r="G43" s="6">
        <v>0.5</v>
      </c>
      <c r="H43" s="27">
        <f t="shared" ref="H43:H44" si="4">F43*G43</f>
        <v>0.40563906222956642</v>
      </c>
    </row>
    <row r="44" spans="1:8">
      <c r="A44" s="7" t="s">
        <v>28</v>
      </c>
      <c r="B44" s="6">
        <v>1</v>
      </c>
      <c r="C44" s="6">
        <v>0</v>
      </c>
      <c r="D44" s="6">
        <v>0</v>
      </c>
      <c r="E44" s="6">
        <v>0</v>
      </c>
      <c r="F44" s="6">
        <f>C44+E44</f>
        <v>0</v>
      </c>
      <c r="G44" s="24">
        <v>0.25</v>
      </c>
      <c r="H44" s="27">
        <f t="shared" si="4"/>
        <v>0</v>
      </c>
    </row>
    <row r="45" spans="1:8">
      <c r="A45" s="7" t="s">
        <v>29</v>
      </c>
      <c r="B45" s="6"/>
      <c r="C45" s="6"/>
      <c r="D45" s="6"/>
      <c r="E45" s="6"/>
      <c r="F45" s="6"/>
      <c r="G45" s="6">
        <v>1</v>
      </c>
      <c r="H45" s="27">
        <f>H42+H43+H44</f>
        <v>0.40563906222956642</v>
      </c>
    </row>
    <row r="46" spans="1:8">
      <c r="A46" s="8" t="s">
        <v>30</v>
      </c>
      <c r="B46" s="77">
        <f>D28-H45</f>
        <v>0.54879494069539847</v>
      </c>
      <c r="C46" s="77"/>
      <c r="D46" s="77"/>
      <c r="E46" s="77"/>
      <c r="F46" s="77"/>
      <c r="G46" s="77"/>
      <c r="H46" s="78"/>
    </row>
    <row r="51" spans="1:5">
      <c r="A51" s="12" t="s">
        <v>12</v>
      </c>
      <c r="B51" s="71" t="s">
        <v>13</v>
      </c>
      <c r="C51" s="71"/>
      <c r="D51" s="72"/>
      <c r="E51" t="s">
        <v>38</v>
      </c>
    </row>
    <row r="52" spans="1:5">
      <c r="A52" s="10">
        <v>1</v>
      </c>
      <c r="B52" s="73" t="s">
        <v>14</v>
      </c>
      <c r="C52" s="73"/>
      <c r="D52" s="74"/>
      <c r="E52">
        <v>0.36019820042974998</v>
      </c>
    </row>
    <row r="53" spans="1:5">
      <c r="A53" s="11">
        <v>2</v>
      </c>
      <c r="B53" s="75" t="s">
        <v>15</v>
      </c>
      <c r="C53" s="75"/>
      <c r="D53" s="76"/>
      <c r="E53">
        <v>0.54879494069539847</v>
      </c>
    </row>
    <row r="85" spans="2:2" ht="26">
      <c r="B85" s="36" t="s">
        <v>39</v>
      </c>
    </row>
  </sheetData>
  <mergeCells count="8">
    <mergeCell ref="B51:D51"/>
    <mergeCell ref="B52:D52"/>
    <mergeCell ref="B53:D53"/>
    <mergeCell ref="B16:D16"/>
    <mergeCell ref="B17:D17"/>
    <mergeCell ref="B18:D18"/>
    <mergeCell ref="B36:H36"/>
    <mergeCell ref="B46:H46"/>
  </mergeCells>
  <phoneticPr fontId="5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14</xdr:col>
                <xdr:colOff>393700</xdr:colOff>
                <xdr:row>7</xdr:row>
                <xdr:rowOff>38100</xdr:rowOff>
              </from>
              <to>
                <xdr:col>19</xdr:col>
                <xdr:colOff>495300</xdr:colOff>
                <xdr:row>10</xdr:row>
                <xdr:rowOff>165100</xdr:rowOff>
              </to>
            </anchor>
          </objectPr>
        </oleObject>
      </mc:Choice>
      <mc:Fallback>
        <oleObject progId="Equation.3" shapeId="1025" r:id="rId3"/>
      </mc:Fallback>
    </mc:AlternateContent>
  </oleObjects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Probem4</vt:lpstr>
      <vt:lpstr>problem5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2020-05-13T23:09:01Z</dcterms:created>
  <dcterms:modified xsi:type="dcterms:W3CDTF">2020-05-14T01:39:44Z</dcterms:modified>
</cp:coreProperties>
</file>