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rianhong-PC_newagain\branch\b_int_urgent\ChaosDesigner\配置表格\"/>
    </mc:Choice>
  </mc:AlternateContent>
  <bookViews>
    <workbookView xWindow="0" yWindow="0" windowWidth="28710" windowHeight="13200"/>
  </bookViews>
  <sheets>
    <sheet name="物品" sheetId="2" r:id="rId1"/>
    <sheet name="选择宝箱" sheetId="5" r:id="rId2"/>
    <sheet name="资源" sheetId="4" r:id="rId3"/>
    <sheet name="辅助" sheetId="3" r:id="rId4"/>
  </sheets>
  <externalReferences>
    <externalReference r:id="rId5"/>
    <externalReference r:id="rId6"/>
    <externalReference r:id="rId7"/>
  </externalReferences>
  <definedNames>
    <definedName name="_xlnm._FilterDatabase" localSheetId="0" hidden="1">物品!$A$2:$AI$396</definedName>
    <definedName name="合成碎片">[1]数值!$N$20:$O$23</definedName>
    <definedName name="魂石合成">辅助!$A$2:$B$5</definedName>
    <definedName name="命能">[1]数值!$N$27:$O$30</definedName>
    <definedName name="碎片合成">[2]系数!$F$12:$G$15</definedName>
  </definedNames>
  <calcPr calcId="152511"/>
</workbook>
</file>

<file path=xl/calcChain.xml><?xml version="1.0" encoding="utf-8"?>
<calcChain xmlns="http://schemas.openxmlformats.org/spreadsheetml/2006/main">
  <c r="B45" i="5" l="1"/>
  <c r="B44" i="5" l="1"/>
  <c r="B39" i="5" l="1"/>
  <c r="B38" i="5"/>
  <c r="B37" i="5"/>
  <c r="B43" i="5" l="1"/>
  <c r="B42" i="5"/>
  <c r="B41" i="5" l="1"/>
  <c r="B40" i="5" l="1"/>
  <c r="B36" i="5" l="1"/>
  <c r="B35" i="5" l="1"/>
  <c r="B34" i="5"/>
  <c r="B33" i="5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" i="5"/>
  <c r="D80" i="2" l="1"/>
  <c r="E383" i="2" l="1"/>
  <c r="D383" i="2"/>
  <c r="D157" i="2" l="1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156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14" i="2"/>
  <c r="D15" i="2"/>
  <c r="D16" i="2"/>
  <c r="D17" i="2"/>
  <c r="D18" i="2"/>
  <c r="D19" i="2"/>
  <c r="D20" i="2"/>
  <c r="D21" i="2"/>
  <c r="D22" i="2"/>
  <c r="D23" i="2"/>
  <c r="D24" i="2"/>
  <c r="D13" i="2"/>
  <c r="AE243" i="2"/>
  <c r="D243" i="2"/>
  <c r="AE242" i="2"/>
  <c r="D242" i="2"/>
  <c r="AE241" i="2"/>
  <c r="D241" i="2"/>
  <c r="AE240" i="2"/>
  <c r="D240" i="2"/>
  <c r="AE239" i="2"/>
  <c r="D239" i="2"/>
  <c r="AE238" i="2"/>
  <c r="D238" i="2"/>
  <c r="AE237" i="2"/>
  <c r="D237" i="2"/>
  <c r="AE236" i="2"/>
  <c r="D236" i="2"/>
  <c r="AE235" i="2"/>
  <c r="D235" i="2"/>
  <c r="AE234" i="2"/>
  <c r="D234" i="2"/>
  <c r="AE233" i="2"/>
  <c r="D233" i="2"/>
  <c r="AE232" i="2"/>
  <c r="D232" i="2"/>
  <c r="AE231" i="2"/>
  <c r="D231" i="2"/>
  <c r="AE230" i="2"/>
  <c r="D230" i="2"/>
  <c r="AE229" i="2"/>
  <c r="D229" i="2"/>
  <c r="AE228" i="2"/>
  <c r="D228" i="2"/>
  <c r="AE227" i="2"/>
  <c r="D227" i="2"/>
  <c r="AE226" i="2"/>
  <c r="D226" i="2"/>
  <c r="AE225" i="2"/>
  <c r="D225" i="2"/>
  <c r="AE224" i="2"/>
  <c r="D224" i="2"/>
  <c r="AE223" i="2"/>
  <c r="D223" i="2"/>
  <c r="AE222" i="2"/>
  <c r="D222" i="2"/>
  <c r="AE221" i="2"/>
  <c r="D221" i="2"/>
  <c r="AE220" i="2"/>
  <c r="D220" i="2"/>
  <c r="AE219" i="2"/>
  <c r="D219" i="2"/>
  <c r="AE218" i="2"/>
  <c r="D218" i="2"/>
  <c r="AE217" i="2"/>
  <c r="D217" i="2"/>
  <c r="AE216" i="2"/>
  <c r="D216" i="2"/>
  <c r="AE215" i="2"/>
  <c r="D215" i="2"/>
  <c r="AE214" i="2"/>
  <c r="D214" i="2"/>
  <c r="AE213" i="2"/>
  <c r="D213" i="2"/>
  <c r="AE212" i="2"/>
  <c r="D212" i="2"/>
  <c r="AE211" i="2"/>
  <c r="D211" i="2"/>
  <c r="AE210" i="2"/>
  <c r="D210" i="2"/>
  <c r="AE209" i="2"/>
  <c r="D209" i="2"/>
  <c r="AE208" i="2"/>
  <c r="D208" i="2"/>
  <c r="AE207" i="2"/>
  <c r="D207" i="2"/>
  <c r="AE206" i="2"/>
  <c r="D206" i="2"/>
  <c r="AE205" i="2"/>
  <c r="D205" i="2"/>
  <c r="AE204" i="2"/>
  <c r="D204" i="2"/>
  <c r="AE74" i="2"/>
  <c r="AE75" i="2"/>
  <c r="AE76" i="2"/>
  <c r="AE77" i="2"/>
  <c r="AE78" i="2"/>
  <c r="AE79" i="2"/>
  <c r="E372" i="2"/>
  <c r="E373" i="2"/>
  <c r="E374" i="2"/>
  <c r="E371" i="2"/>
  <c r="D372" i="2"/>
  <c r="D373" i="2"/>
  <c r="D374" i="2"/>
  <c r="D371" i="2"/>
  <c r="M328" i="2"/>
  <c r="M326" i="2"/>
  <c r="AE73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157" i="2"/>
  <c r="AE158" i="2"/>
  <c r="AE159" i="2"/>
  <c r="AE160" i="2"/>
  <c r="AE161" i="2"/>
  <c r="AE162" i="2"/>
  <c r="AE163" i="2"/>
  <c r="AE164" i="2"/>
  <c r="AE156" i="2"/>
  <c r="D300" i="2"/>
  <c r="D298" i="2"/>
  <c r="D299" i="2"/>
  <c r="D301" i="2"/>
  <c r="D297" i="2"/>
  <c r="D11" i="2"/>
  <c r="D10" i="2"/>
  <c r="D9" i="2"/>
  <c r="D8" i="2"/>
  <c r="D147" i="2"/>
  <c r="D148" i="2"/>
  <c r="D149" i="2"/>
  <c r="D146" i="2"/>
  <c r="D151" i="2"/>
  <c r="D140" i="2"/>
  <c r="D141" i="2"/>
  <c r="D139" i="2"/>
</calcChain>
</file>

<file path=xl/comments1.xml><?xml version="1.0" encoding="utf-8"?>
<comments xmlns="http://schemas.openxmlformats.org/spreadsheetml/2006/main">
  <authors>
    <author>作者</author>
    <author>wuyin</author>
    <author>tangyuanfei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系统分类号(2)+类型号（1）流水号(3)+品质(1)
药品：0
装备：1
材料：2
魂石：3
宝箱：4
杂物：5
活动：6
圣物：7
货币：9
GM道具：11
品质：白绿蓝紫橙=1.2.3.4.5</t>
        </r>
      </text>
    </comment>
    <comment ref="G1" authorId="1" shapeId="0">
      <text>
        <r>
          <rPr>
            <b/>
            <sz val="9"/>
            <color indexed="81"/>
            <rFont val="宋体"/>
            <family val="3"/>
            <charset val="134"/>
          </rPr>
          <t>wuyin:</t>
        </r>
        <r>
          <rPr>
            <sz val="9"/>
            <color indexed="81"/>
            <rFont val="宋体"/>
            <family val="3"/>
            <charset val="134"/>
          </rPr>
          <t xml:space="preserve">
有些界面需要显示图标的特殊缩小版本</t>
        </r>
      </text>
    </comment>
    <comment ref="H1" authorId="0" shapeId="0">
      <text>
        <r>
          <rPr>
            <sz val="9"/>
            <color indexed="81"/>
            <rFont val="宋体"/>
            <family val="3"/>
            <charset val="134"/>
          </rPr>
          <t>作者:
1、白
2、绿
3、蓝
4、紫
5、橙</t>
        </r>
      </text>
    </comment>
    <comment ref="K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点击物品时的音效</t>
        </r>
      </text>
    </comment>
    <comment ref="L1" authorId="0" shapeId="0">
      <text>
        <r>
          <rPr>
            <sz val="9"/>
            <color indexed="81"/>
            <rFont val="宋体"/>
            <family val="3"/>
            <charset val="134"/>
          </rPr>
          <t xml:space="preserve">作者:
coin:加金币
produce:打开宝箱
stamina:加体力
diamond:加钻石
lottery:进入lottery表抽奖
choose_box:多选宝箱
</t>
        </r>
      </text>
    </comment>
    <comment ref="P1" authorId="0" shapeId="0">
      <text>
        <r>
          <rPr>
            <sz val="9"/>
            <color indexed="81"/>
            <rFont val="宋体"/>
            <family val="3"/>
            <charset val="134"/>
          </rPr>
          <t>作者:
1:消耗品（可使用）type_expendable
2:材料（不可使用）type_material
3.星魄（不在道具中显示）type_soulstone
4.碎片（装备碎片合成装备）type_compose_euip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wuyin:</t>
        </r>
        <r>
          <rPr>
            <sz val="9"/>
            <color indexed="81"/>
            <rFont val="宋体"/>
            <family val="3"/>
            <charset val="134"/>
          </rPr>
          <t xml:space="preserve">
目前获取途径的类型有:
stage 关卡
tower 爬塔
campaign 战役
 各种商店（名字见商店配置）
夺宝pvp_raid
宝箱：open_box 参数填宝箱ID
酒馆：hero_pub</t>
        </r>
      </text>
    </comment>
  </commentList>
</comments>
</file>

<file path=xl/comments2.xml><?xml version="1.0" encoding="utf-8"?>
<comments xmlns="http://schemas.openxmlformats.org/spreadsheetml/2006/main">
  <authors>
    <author>brianhong</author>
  </authors>
  <commentLis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brianhong:</t>
        </r>
        <r>
          <rPr>
            <sz val="9"/>
            <color indexed="81"/>
            <rFont val="宋体"/>
            <family val="3"/>
            <charset val="134"/>
          </rPr>
          <t xml:space="preserve">
大于等于此值，则显示边框</t>
        </r>
      </text>
    </comment>
  </commentList>
</comments>
</file>

<file path=xl/sharedStrings.xml><?xml version="1.0" encoding="utf-8"?>
<sst xmlns="http://schemas.openxmlformats.org/spreadsheetml/2006/main" count="3024" uniqueCount="1215">
  <si>
    <t>编号</t>
  </si>
  <si>
    <t>名称</t>
  </si>
  <si>
    <t>品质</t>
  </si>
  <si>
    <t>使用</t>
  </si>
  <si>
    <t>使用参数</t>
  </si>
  <si>
    <t>使用条件</t>
  </si>
  <si>
    <t>使用条件参数</t>
  </si>
  <si>
    <t>类型</t>
  </si>
  <si>
    <t>道具栏隐藏</t>
  </si>
  <si>
    <t>排序</t>
  </si>
  <si>
    <t>价值</t>
  </si>
  <si>
    <t>id</t>
  </si>
  <si>
    <t>name</t>
  </si>
  <si>
    <t>icon</t>
  </si>
  <si>
    <t>color</t>
  </si>
  <si>
    <t>use</t>
  </si>
  <si>
    <t>use_parm</t>
  </si>
  <si>
    <t>use_cond</t>
  </si>
  <si>
    <t>use_cond_parm</t>
  </si>
  <si>
    <t>type</t>
  </si>
  <si>
    <t>hide</t>
  </si>
  <si>
    <t>sort</t>
  </si>
  <si>
    <t>value</t>
  </si>
  <si>
    <t>coin</t>
  </si>
  <si>
    <t>type_expendable</t>
  </si>
  <si>
    <t>item</t>
  </si>
  <si>
    <t>stamina</t>
  </si>
  <si>
    <t>钻石礼包</t>
  </si>
  <si>
    <t>diamond</t>
  </si>
  <si>
    <t>白银钥匙</t>
  </si>
  <si>
    <t>type_material</t>
  </si>
  <si>
    <t>重铸石</t>
  </si>
  <si>
    <t>英雄邀请函</t>
  </si>
  <si>
    <t>晋升勋章</t>
  </si>
  <si>
    <t>exp_add</t>
  </si>
  <si>
    <t>type_soulstone</t>
  </si>
  <si>
    <t>钻石</t>
  </si>
  <si>
    <t>白银宝箱</t>
  </si>
  <si>
    <t>青铜钥匙</t>
  </si>
  <si>
    <t>黄金钥匙</t>
  </si>
  <si>
    <t>普通副本门票</t>
  </si>
  <si>
    <t>精英副本门票</t>
  </si>
  <si>
    <t>战役门票</t>
  </si>
  <si>
    <t>爬塔门票</t>
  </si>
  <si>
    <t>打开青铜宝箱的必需品，一把钥匙，只能开一个锁。</t>
    <phoneticPr fontId="3" type="noConversion"/>
  </si>
  <si>
    <t>type_expendable</t>
    <phoneticPr fontId="3" type="noConversion"/>
  </si>
  <si>
    <t>史诗圣物精华</t>
    <phoneticPr fontId="3" type="noConversion"/>
  </si>
  <si>
    <t>type_material</t>
    <phoneticPr fontId="3" type="noConversion"/>
  </si>
  <si>
    <t>type_soulstone</t>
    <phoneticPr fontId="3" type="noConversion"/>
  </si>
  <si>
    <t>奥术精华</t>
  </si>
  <si>
    <t>打开白银宝箱的必需品，一把钥匙，只能开一个锁。</t>
    <phoneticPr fontId="3" type="noConversion"/>
  </si>
  <si>
    <t>打开黄金宝箱的必需品，一把钥匙，只能开一个锁。</t>
    <phoneticPr fontId="3" type="noConversion"/>
  </si>
  <si>
    <t>type_material</t>
    <phoneticPr fontId="3" type="noConversion"/>
  </si>
  <si>
    <t>普通附魔粉尘</t>
    <phoneticPr fontId="3" type="noConversion"/>
  </si>
  <si>
    <t>equip_exp</t>
    <phoneticPr fontId="3" type="noConversion"/>
  </si>
  <si>
    <t>equip_exp</t>
    <phoneticPr fontId="3" type="noConversion"/>
  </si>
  <si>
    <t>type_material</t>
    <phoneticPr fontId="3" type="noConversion"/>
  </si>
  <si>
    <t>普通宝珠</t>
    <phoneticPr fontId="3" type="noConversion"/>
  </si>
  <si>
    <t>史诗宝珠</t>
    <phoneticPr fontId="3" type="noConversion"/>
  </si>
  <si>
    <t>英雄颜色</t>
    <phoneticPr fontId="3" type="noConversion"/>
  </si>
  <si>
    <t>魂石数量</t>
    <phoneticPr fontId="3" type="noConversion"/>
  </si>
  <si>
    <t>骚味烤肉</t>
    <phoneticPr fontId="3" type="noConversion"/>
  </si>
  <si>
    <t>碳烤牛排</t>
    <phoneticPr fontId="3" type="noConversion"/>
  </si>
  <si>
    <t>现代银币</t>
    <phoneticPr fontId="3" type="noConversion"/>
  </si>
  <si>
    <t>未来银币</t>
    <phoneticPr fontId="3" type="noConversion"/>
  </si>
  <si>
    <t>小金蛋</t>
    <phoneticPr fontId="3" type="noConversion"/>
  </si>
  <si>
    <t>大金蛋</t>
    <phoneticPr fontId="3" type="noConversion"/>
  </si>
  <si>
    <t>征召石</t>
    <phoneticPr fontId="3" type="noConversion"/>
  </si>
  <si>
    <t>desc</t>
    <phoneticPr fontId="3" type="noConversion"/>
  </si>
  <si>
    <t>desc2</t>
    <phoneticPr fontId="3" type="noConversion"/>
  </si>
  <si>
    <t>形象描述</t>
    <phoneticPr fontId="3" type="noConversion"/>
  </si>
  <si>
    <t>功能描述</t>
    <phoneticPr fontId="3" type="noConversion"/>
  </si>
  <si>
    <t>我在马路边，捡到100金……</t>
    <phoneticPr fontId="3" type="noConversion"/>
  </si>
  <si>
    <t>一百金币</t>
    <phoneticPr fontId="3" type="noConversion"/>
  </si>
  <si>
    <t>一千金币</t>
    <phoneticPr fontId="3" type="noConversion"/>
  </si>
  <si>
    <t>我在马路边，捡到好多钱……1000金</t>
    <phoneticPr fontId="3" type="noConversion"/>
  </si>
  <si>
    <t>闪亮亮的金币，价值100金币。</t>
    <phoneticPr fontId="3" type="noConversion"/>
  </si>
  <si>
    <t>一堆金光闪闪的金币，价值1000金币。</t>
    <phoneticPr fontId="3" type="noConversion"/>
  </si>
  <si>
    <t>在酒馆中使用，可以进行普通征召来获得英雄。</t>
    <phoneticPr fontId="3" type="noConversion"/>
  </si>
  <si>
    <t>使用后可以获得100个钻石。</t>
    <phoneticPr fontId="3" type="noConversion"/>
  </si>
  <si>
    <t>参加战役活动的门票。</t>
    <phoneticPr fontId="3" type="noConversion"/>
  </si>
  <si>
    <t>参加爬塔活动的门票。</t>
    <phoneticPr fontId="3" type="noConversion"/>
  </si>
  <si>
    <t>用于英雄升级，可以获得60点英雄经验。</t>
    <phoneticPr fontId="3" type="noConversion"/>
  </si>
  <si>
    <t>用于英雄升级，可以获得300点英雄经验。</t>
    <phoneticPr fontId="3" type="noConversion"/>
  </si>
  <si>
    <t>用于英雄升级，可以获得1500点英雄经验。</t>
    <phoneticPr fontId="3" type="noConversion"/>
  </si>
  <si>
    <t>用于英雄升级，可以获得3000点英雄经验。</t>
    <phoneticPr fontId="3" type="noConversion"/>
  </si>
  <si>
    <t>能量试剂</t>
    <phoneticPr fontId="3" type="noConversion"/>
  </si>
  <si>
    <t>能量泉水</t>
    <phoneticPr fontId="3" type="noConversion"/>
  </si>
  <si>
    <t>能量药水</t>
    <phoneticPr fontId="3" type="noConversion"/>
  </si>
  <si>
    <t>能量之水</t>
    <phoneticPr fontId="3" type="noConversion"/>
  </si>
  <si>
    <t>鲜香麻辣，骚气十足，当心上火哦</t>
    <phoneticPr fontId="3" type="noConversion"/>
  </si>
  <si>
    <t>外焦里嫩，润滑多汁的超大份牛排</t>
    <phoneticPr fontId="3" type="noConversion"/>
  </si>
  <si>
    <t>青铜打造的箱子，被锁住了</t>
    <phoneticPr fontId="3" type="noConversion"/>
  </si>
  <si>
    <t>黄金打造的箱子，被锁住了</t>
    <phoneticPr fontId="3" type="noConversion"/>
  </si>
  <si>
    <t>白银打造的箱子，被锁住了</t>
    <phoneticPr fontId="3" type="noConversion"/>
  </si>
  <si>
    <t>很久以前的银币，已经没人用了</t>
    <phoneticPr fontId="3" type="noConversion"/>
  </si>
  <si>
    <t>来自未来的银币，很值钱的样子</t>
    <phoneticPr fontId="3" type="noConversion"/>
  </si>
  <si>
    <t>现代通用的银币，流通十分广泛</t>
    <phoneticPr fontId="3" type="noConversion"/>
  </si>
  <si>
    <t>纯金的鸽子蛋，价格不菲</t>
    <phoneticPr fontId="3" type="noConversion"/>
  </si>
  <si>
    <t>纯金的鸡蛋，价值连城</t>
    <phoneticPr fontId="3" type="noConversion"/>
  </si>
  <si>
    <t>用特殊材料制作的石头</t>
    <phoneticPr fontId="3" type="noConversion"/>
  </si>
  <si>
    <t>一堆钻石…</t>
    <phoneticPr fontId="3" type="noConversion"/>
  </si>
  <si>
    <t>用青铜打造的钥匙</t>
    <phoneticPr fontId="3" type="noConversion"/>
  </si>
  <si>
    <t>用白银打造的钥匙</t>
    <phoneticPr fontId="3" type="noConversion"/>
  </si>
  <si>
    <t>用黄金打造的钥匙</t>
    <phoneticPr fontId="3" type="noConversion"/>
  </si>
  <si>
    <t>普通副本没次数了？门票在这</t>
    <phoneticPr fontId="3" type="noConversion"/>
  </si>
  <si>
    <t>精英副本没次数了？门票在这</t>
    <phoneticPr fontId="3" type="noConversion"/>
  </si>
  <si>
    <t>战役副本的次数？门票在这</t>
    <phoneticPr fontId="3" type="noConversion"/>
  </si>
  <si>
    <t>爬塔副本的次数？门票在这</t>
    <phoneticPr fontId="3" type="noConversion"/>
  </si>
  <si>
    <t>用陨石碎片制成的石头</t>
    <phoneticPr fontId="3" type="noConversion"/>
  </si>
  <si>
    <t>只是个样品</t>
    <phoneticPr fontId="3" type="noConversion"/>
  </si>
  <si>
    <t>据说是外太空的产物</t>
    <phoneticPr fontId="3" type="noConversion"/>
  </si>
  <si>
    <t>蕴含魔力的粉末，品质越高魔力越强</t>
    <phoneticPr fontId="3" type="noConversion"/>
  </si>
  <si>
    <t>奥术能量的结晶</t>
    <phoneticPr fontId="3" type="noConversion"/>
  </si>
  <si>
    <t>品质越高制作越精细</t>
    <phoneticPr fontId="3" type="noConversion"/>
  </si>
  <si>
    <t>含有圣能，品质越高圣能越强</t>
    <phoneticPr fontId="3" type="noConversion"/>
  </si>
  <si>
    <t>装了很多能量哦，品质越高能量越多</t>
    <phoneticPr fontId="3" type="noConversion"/>
  </si>
  <si>
    <t>含有守护之力的石头，品质越高能量越强</t>
    <phoneticPr fontId="3" type="noConversion"/>
  </si>
  <si>
    <t>青铜宝箱</t>
    <phoneticPr fontId="3" type="noConversion"/>
  </si>
  <si>
    <t>黄金宝箱</t>
    <phoneticPr fontId="3" type="noConversion"/>
  </si>
  <si>
    <t>用于英雄升级，可以获得5000点英雄经验。</t>
    <phoneticPr fontId="3" type="noConversion"/>
  </si>
  <si>
    <t>除了装饰，没有其他用途。</t>
    <phoneticPr fontId="3" type="noConversion"/>
  </si>
  <si>
    <t>用于挑战普通副本。</t>
    <phoneticPr fontId="3" type="noConversion"/>
  </si>
  <si>
    <t>用于挑战普通副本。</t>
    <phoneticPr fontId="3" type="noConversion"/>
  </si>
  <si>
    <t>目前还不清楚它的用途。</t>
    <phoneticPr fontId="3" type="noConversion"/>
  </si>
  <si>
    <t>需要青铜钥匙才能打开，可获得白色、绿色品质的装备或圣物。</t>
    <phoneticPr fontId="3" type="noConversion"/>
  </si>
  <si>
    <t>需要白银钥匙才能打开，可获得绿色、蓝色品质的装备或圣物。</t>
    <phoneticPr fontId="3" type="noConversion"/>
  </si>
  <si>
    <t>闪闪发光的钻石，价值连城。</t>
    <phoneticPr fontId="3" type="noConversion"/>
  </si>
  <si>
    <t>目前用途不明。</t>
    <phoneticPr fontId="3" type="noConversion"/>
  </si>
  <si>
    <t>type_compose_equip</t>
    <phoneticPr fontId="3" type="noConversion"/>
  </si>
  <si>
    <t>relic_exp</t>
    <phoneticPr fontId="3" type="noConversion"/>
  </si>
  <si>
    <t>relic_exp</t>
    <phoneticPr fontId="3" type="noConversion"/>
  </si>
  <si>
    <t>relic_exp</t>
    <phoneticPr fontId="3" type="noConversion"/>
  </si>
  <si>
    <t>获取途径1</t>
    <phoneticPr fontId="3" type="noConversion"/>
  </si>
  <si>
    <t>获取途径1参数</t>
    <phoneticPr fontId="3" type="noConversion"/>
  </si>
  <si>
    <t>acquire1</t>
    <phoneticPr fontId="3" type="noConversion"/>
  </si>
  <si>
    <t>acquire1_parm</t>
    <phoneticPr fontId="3" type="noConversion"/>
  </si>
  <si>
    <t>获取途径2</t>
    <phoneticPr fontId="3" type="noConversion"/>
  </si>
  <si>
    <t>acquire2</t>
    <phoneticPr fontId="3" type="noConversion"/>
  </si>
  <si>
    <t>获取途径2参数</t>
    <phoneticPr fontId="3" type="noConversion"/>
  </si>
  <si>
    <t>acquire2_parm</t>
    <phoneticPr fontId="3" type="noConversion"/>
  </si>
  <si>
    <t>获取途径3</t>
    <phoneticPr fontId="3" type="noConversion"/>
  </si>
  <si>
    <t>获取途径3参数</t>
    <phoneticPr fontId="3" type="noConversion"/>
  </si>
  <si>
    <t>acquire3</t>
    <phoneticPr fontId="3" type="noConversion"/>
  </si>
  <si>
    <t>acquire3_parm</t>
    <phoneticPr fontId="3" type="noConversion"/>
  </si>
  <si>
    <t>获取途径4</t>
    <phoneticPr fontId="3" type="noConversion"/>
  </si>
  <si>
    <t>acquire4</t>
    <phoneticPr fontId="3" type="noConversion"/>
  </si>
  <si>
    <t>获取途径4参数</t>
    <phoneticPr fontId="3" type="noConversion"/>
  </si>
  <si>
    <t>acquire4_parm</t>
    <phoneticPr fontId="3" type="noConversion"/>
  </si>
  <si>
    <t>获取途径5</t>
    <phoneticPr fontId="3" type="noConversion"/>
  </si>
  <si>
    <t>获取途径5参数</t>
    <phoneticPr fontId="3" type="noConversion"/>
  </si>
  <si>
    <t>获取途径6</t>
    <phoneticPr fontId="3" type="noConversion"/>
  </si>
  <si>
    <t>获取途径6参数</t>
    <phoneticPr fontId="3" type="noConversion"/>
  </si>
  <si>
    <t>acquire5</t>
    <phoneticPr fontId="3" type="noConversion"/>
  </si>
  <si>
    <t>acquire5_parm</t>
    <phoneticPr fontId="3" type="noConversion"/>
  </si>
  <si>
    <t>acquire6</t>
    <phoneticPr fontId="3" type="noConversion"/>
  </si>
  <si>
    <t>acquire6_parm</t>
    <phoneticPr fontId="3" type="noConversion"/>
  </si>
  <si>
    <t>small_icon</t>
    <phoneticPr fontId="3" type="noConversion"/>
  </si>
  <si>
    <t>史诗附魔粉尘</t>
    <phoneticPr fontId="3" type="noConversion"/>
  </si>
  <si>
    <t>远古银币</t>
    <phoneticPr fontId="3" type="noConversion"/>
  </si>
  <si>
    <t>矿工锄碎片</t>
    <phoneticPr fontId="3" type="noConversion"/>
  </si>
  <si>
    <t>不仅可以挖矿，也能当作武器</t>
    <phoneticPr fontId="3" type="noConversion"/>
  </si>
  <si>
    <t>斜纹头巾碎片</t>
    <phoneticPr fontId="3" type="noConversion"/>
  </si>
  <si>
    <t>普通布料做的头巾</t>
    <phoneticPr fontId="3" type="noConversion"/>
  </si>
  <si>
    <t>雪皮外衣碎片</t>
    <phoneticPr fontId="3" type="noConversion"/>
  </si>
  <si>
    <t>厚厚的皮衣，十分保暖</t>
    <phoneticPr fontId="3" type="noConversion"/>
  </si>
  <si>
    <t>勇气护腿碎片</t>
    <phoneticPr fontId="3" type="noConversion"/>
  </si>
  <si>
    <t>特别有安全感的裤子</t>
    <phoneticPr fontId="3" type="noConversion"/>
  </si>
  <si>
    <t>翠石项链碎片</t>
    <phoneticPr fontId="3" type="noConversion"/>
  </si>
  <si>
    <t>镶嵌着翠绿色石头的项链</t>
    <phoneticPr fontId="3" type="noConversion"/>
  </si>
  <si>
    <t>银戒指碎片</t>
    <phoneticPr fontId="3" type="noConversion"/>
  </si>
  <si>
    <t>银质的戒指，做工很一般</t>
    <phoneticPr fontId="3" type="noConversion"/>
  </si>
  <si>
    <t>轻灵佩剑碎片</t>
    <phoneticPr fontId="3" type="noConversion"/>
  </si>
  <si>
    <t>就“装个样子”来说，它实在很棒</t>
    <phoneticPr fontId="3" type="noConversion"/>
  </si>
  <si>
    <t>血纹面具碎片</t>
    <phoneticPr fontId="3" type="noConversion"/>
  </si>
  <si>
    <t>只是个有修饰的木头面具</t>
    <phoneticPr fontId="3" type="noConversion"/>
  </si>
  <si>
    <t>怒爪胸甲碎片</t>
    <phoneticPr fontId="3" type="noConversion"/>
  </si>
  <si>
    <t>爪痕，能使穿戴者增加勇气</t>
    <phoneticPr fontId="3" type="noConversion"/>
  </si>
  <si>
    <t>邪魂绑腿碎片</t>
    <phoneticPr fontId="3" type="noConversion"/>
  </si>
  <si>
    <t>印有鬼魂图案的木质绑腿</t>
    <phoneticPr fontId="3" type="noConversion"/>
  </si>
  <si>
    <t>春雨坠饰碎片</t>
    <phoneticPr fontId="3" type="noConversion"/>
  </si>
  <si>
    <t>代表春季的坠饰</t>
    <phoneticPr fontId="3" type="noConversion"/>
  </si>
  <si>
    <t>落雪印戒碎片</t>
    <phoneticPr fontId="3" type="noConversion"/>
  </si>
  <si>
    <t>代表冬季的印戒</t>
    <phoneticPr fontId="3" type="noConversion"/>
  </si>
  <si>
    <t>斥候利刃碎片</t>
    <phoneticPr fontId="3" type="noConversion"/>
  </si>
  <si>
    <t>这柄长剑可以轻易刺杀敌人</t>
    <phoneticPr fontId="3" type="noConversion"/>
  </si>
  <si>
    <t>斥候头盔碎片</t>
    <phoneticPr fontId="3" type="noConversion"/>
  </si>
  <si>
    <t>只是插了一根羽毛的头戴</t>
    <phoneticPr fontId="3" type="noConversion"/>
  </si>
  <si>
    <t>斥候胸甲碎片</t>
    <phoneticPr fontId="3" type="noConversion"/>
  </si>
  <si>
    <t>一件无比轻灵的护甲</t>
    <phoneticPr fontId="3" type="noConversion"/>
  </si>
  <si>
    <t>斥候护腿碎片</t>
    <phoneticPr fontId="3" type="noConversion"/>
  </si>
  <si>
    <t>就是为了能藏匿草丛而制作</t>
    <phoneticPr fontId="3" type="noConversion"/>
  </si>
  <si>
    <t>斥候坠饰碎片</t>
    <phoneticPr fontId="3" type="noConversion"/>
  </si>
  <si>
    <t>酷酷的十字架坠饰</t>
    <phoneticPr fontId="3" type="noConversion"/>
  </si>
  <si>
    <t>斥候戒指碎片</t>
    <phoneticPr fontId="3" type="noConversion"/>
  </si>
  <si>
    <t>表面沾着两片绿叶</t>
    <phoneticPr fontId="3" type="noConversion"/>
  </si>
  <si>
    <t>暗矛战斧碎片</t>
    <phoneticPr fontId="3" type="noConversion"/>
  </si>
  <si>
    <t>不仅可以挥舞，还能发动刺击</t>
    <phoneticPr fontId="3" type="noConversion"/>
  </si>
  <si>
    <t>游侠面具碎片</t>
    <phoneticPr fontId="3" type="noConversion"/>
  </si>
  <si>
    <t>戴上后就不想脱下来了</t>
    <phoneticPr fontId="3" type="noConversion"/>
  </si>
  <si>
    <t>乌木链甲碎片</t>
    <phoneticPr fontId="3" type="noConversion"/>
  </si>
  <si>
    <t>乌木做的链甲，十分坚实</t>
    <phoneticPr fontId="3" type="noConversion"/>
  </si>
  <si>
    <t>风晶护腿碎片</t>
    <phoneticPr fontId="3" type="noConversion"/>
  </si>
  <si>
    <t>跑起来如风一般自由</t>
    <phoneticPr fontId="3" type="noConversion"/>
  </si>
  <si>
    <t>三珠垂饰碎片</t>
    <phoneticPr fontId="3" type="noConversion"/>
  </si>
  <si>
    <t>据说另外二颗珠子藏在垂饰内</t>
    <phoneticPr fontId="3" type="noConversion"/>
  </si>
  <si>
    <t>荒寂指环碎片</t>
    <phoneticPr fontId="3" type="noConversion"/>
  </si>
  <si>
    <t>它是荒漠中的珍宝</t>
    <phoneticPr fontId="3" type="noConversion"/>
  </si>
  <si>
    <t>中士利刃碎片</t>
    <phoneticPr fontId="3" type="noConversion"/>
  </si>
  <si>
    <t>尖锐的剑刃可以刺穿甲胄</t>
    <phoneticPr fontId="3" type="noConversion"/>
  </si>
  <si>
    <t>中士头盔碎片</t>
    <phoneticPr fontId="3" type="noConversion"/>
  </si>
  <si>
    <t>记得保护头部</t>
    <phoneticPr fontId="3" type="noConversion"/>
  </si>
  <si>
    <t>中士胸甲碎片</t>
    <phoneticPr fontId="3" type="noConversion"/>
  </si>
  <si>
    <t>只是需担心来自背面的攻击</t>
    <phoneticPr fontId="3" type="noConversion"/>
  </si>
  <si>
    <t>中士护腿碎片</t>
    <phoneticPr fontId="3" type="noConversion"/>
  </si>
  <si>
    <t>中士坠饰碎片</t>
    <phoneticPr fontId="3" type="noConversion"/>
  </si>
  <si>
    <t>勇气和蛮干是不一样的</t>
    <phoneticPr fontId="3" type="noConversion"/>
  </si>
  <si>
    <t>中士戒指碎片</t>
    <phoneticPr fontId="3" type="noConversion"/>
  </si>
  <si>
    <t>请记住那些牺牲的战士</t>
    <phoneticPr fontId="3" type="noConversion"/>
  </si>
  <si>
    <t>残酷倒钩碎片</t>
    <phoneticPr fontId="3" type="noConversion"/>
  </si>
  <si>
    <t>肆意散发着恶意</t>
    <phoneticPr fontId="3" type="noConversion"/>
  </si>
  <si>
    <t>琥珀风帽碎片</t>
    <phoneticPr fontId="3" type="noConversion"/>
  </si>
  <si>
    <t>若不勤洗，会有味道</t>
    <phoneticPr fontId="3" type="noConversion"/>
  </si>
  <si>
    <t>光荣胸甲碎片</t>
    <phoneticPr fontId="3" type="noConversion"/>
  </si>
  <si>
    <t>经历过无数战役</t>
    <phoneticPr fontId="3" type="noConversion"/>
  </si>
  <si>
    <t>灰链护腿碎片</t>
    <phoneticPr fontId="3" type="noConversion"/>
  </si>
  <si>
    <t>灰色的链子可以当作皮带</t>
    <phoneticPr fontId="3" type="noConversion"/>
  </si>
  <si>
    <t>骨质符链碎片</t>
    <phoneticPr fontId="3" type="noConversion"/>
  </si>
  <si>
    <t>带有魔法的骨质项链</t>
    <phoneticPr fontId="3" type="noConversion"/>
  </si>
  <si>
    <t>黑火指环碎片</t>
    <phoneticPr fontId="3" type="noConversion"/>
  </si>
  <si>
    <t>不能水洗的戒指</t>
    <phoneticPr fontId="3" type="noConversion"/>
  </si>
  <si>
    <t>恶魔之击碎片</t>
    <phoneticPr fontId="3" type="noConversion"/>
  </si>
  <si>
    <t>一个声音在回响“喂饱我”</t>
    <phoneticPr fontId="3" type="noConversion"/>
  </si>
  <si>
    <t>风暴头盔碎片</t>
    <phoneticPr fontId="3" type="noConversion"/>
  </si>
  <si>
    <t>雷雨天时小心闪电</t>
    <phoneticPr fontId="3" type="noConversion"/>
  </si>
  <si>
    <t>泰坦胸甲碎片</t>
    <phoneticPr fontId="3" type="noConversion"/>
  </si>
  <si>
    <t>能感受到上古泰坦的力量</t>
    <phoneticPr fontId="3" type="noConversion"/>
  </si>
  <si>
    <t>碾石腿甲碎片</t>
    <phoneticPr fontId="3" type="noConversion"/>
  </si>
  <si>
    <t>硬度和重量都远胜岩石</t>
    <phoneticPr fontId="3" type="noConversion"/>
  </si>
  <si>
    <t>血焰项圈碎片</t>
    <phoneticPr fontId="3" type="noConversion"/>
  </si>
  <si>
    <t>冬天贴肉佩戴简直太暖了</t>
    <phoneticPr fontId="3" type="noConversion"/>
  </si>
  <si>
    <t>血石印戒碎片</t>
    <phoneticPr fontId="3" type="noConversion"/>
  </si>
  <si>
    <t>由稀有的血石精炼而成</t>
    <phoneticPr fontId="3" type="noConversion"/>
  </si>
  <si>
    <t>龙血利刃碎片</t>
    <phoneticPr fontId="3" type="noConversion"/>
  </si>
  <si>
    <t>龙血头盔碎片</t>
    <phoneticPr fontId="3" type="noConversion"/>
  </si>
  <si>
    <t>龙血的气息令拥有者勇气倍增</t>
    <phoneticPr fontId="3" type="noConversion"/>
  </si>
  <si>
    <t>龙血胸甲碎片</t>
    <phoneticPr fontId="3" type="noConversion"/>
  </si>
  <si>
    <t>使用龙血反复浸炼的胸甲</t>
    <phoneticPr fontId="3" type="noConversion"/>
  </si>
  <si>
    <t>龙血护腿碎片</t>
    <phoneticPr fontId="3" type="noConversion"/>
  </si>
  <si>
    <t>龙血洋溢着滚烫的生命力</t>
    <phoneticPr fontId="3" type="noConversion"/>
  </si>
  <si>
    <t>龙血坠饰碎片</t>
    <phoneticPr fontId="3" type="noConversion"/>
  </si>
  <si>
    <t>龙血的守护之力蕴含其中</t>
    <phoneticPr fontId="3" type="noConversion"/>
  </si>
  <si>
    <t>龙血戒指碎片</t>
    <phoneticPr fontId="3" type="noConversion"/>
  </si>
  <si>
    <t>巨龙的鲜血依然在流动</t>
    <phoneticPr fontId="3" type="noConversion"/>
  </si>
  <si>
    <t>军团利刃碎片</t>
    <phoneticPr fontId="3" type="noConversion"/>
  </si>
  <si>
    <t>这柄利刃指向哪里，军团就向哪里</t>
    <phoneticPr fontId="3" type="noConversion"/>
  </si>
  <si>
    <t>军团头盔碎片</t>
    <phoneticPr fontId="3" type="noConversion"/>
  </si>
  <si>
    <t>让敌人听听整个军团的怒吼</t>
    <phoneticPr fontId="3" type="noConversion"/>
  </si>
  <si>
    <t>军团胸甲碎片</t>
    <phoneticPr fontId="3" type="noConversion"/>
  </si>
  <si>
    <t>军团需要指挥官，也需要代言人</t>
    <phoneticPr fontId="3" type="noConversion"/>
  </si>
  <si>
    <t>军团护腿碎片</t>
    <phoneticPr fontId="3" type="noConversion"/>
  </si>
  <si>
    <t>使用高等的材质反复淬炼过的坚固护腿</t>
    <phoneticPr fontId="3" type="noConversion"/>
  </si>
  <si>
    <t>军团坠饰碎片</t>
    <phoneticPr fontId="3" type="noConversion"/>
  </si>
  <si>
    <t>坠饰上的宝石亮得能让人一眼就看见</t>
    <phoneticPr fontId="3" type="noConversion"/>
  </si>
  <si>
    <t>军团戒指碎片</t>
    <phoneticPr fontId="3" type="noConversion"/>
  </si>
  <si>
    <t>纯金的戒指，可以照亮每个角落</t>
    <phoneticPr fontId="3" type="noConversion"/>
  </si>
  <si>
    <t>神力结晶</t>
    <phoneticPr fontId="3" type="noConversion"/>
  </si>
  <si>
    <t>raid_safetime</t>
    <phoneticPr fontId="3" type="noConversion"/>
  </si>
  <si>
    <t>免战牌</t>
    <phoneticPr fontId="3" type="noConversion"/>
  </si>
  <si>
    <t>星魄</t>
    <phoneticPr fontId="3" type="noConversion"/>
  </si>
  <si>
    <t>道具icon</t>
    <phoneticPr fontId="3" type="noConversion"/>
  </si>
  <si>
    <t>货币icon</t>
    <phoneticPr fontId="3" type="noConversion"/>
  </si>
  <si>
    <t>hero_coin</t>
  </si>
  <si>
    <t>分解产出1类型</t>
    <phoneticPr fontId="3" type="noConversion"/>
  </si>
  <si>
    <t>分解产出1ID</t>
    <phoneticPr fontId="3" type="noConversion"/>
  </si>
  <si>
    <t>分解产出1参数</t>
    <phoneticPr fontId="3" type="noConversion"/>
  </si>
  <si>
    <t>dec_type1</t>
    <phoneticPr fontId="3" type="noConversion"/>
  </si>
  <si>
    <t>dec_type1_id</t>
    <phoneticPr fontId="3" type="noConversion"/>
  </si>
  <si>
    <t>dec_type1_count</t>
    <phoneticPr fontId="3" type="noConversion"/>
  </si>
  <si>
    <t>音效</t>
    <phoneticPr fontId="3" type="noConversion"/>
  </si>
  <si>
    <t>sound</t>
    <phoneticPr fontId="3" type="noConversion"/>
  </si>
  <si>
    <t>paper</t>
    <phoneticPr fontId="3" type="noConversion"/>
  </si>
  <si>
    <t>medal</t>
    <phoneticPr fontId="3" type="noConversion"/>
  </si>
  <si>
    <t>stone2</t>
    <phoneticPr fontId="3" type="noConversion"/>
  </si>
  <si>
    <t>stone3</t>
  </si>
  <si>
    <t>stone</t>
    <phoneticPr fontId="3" type="noConversion"/>
  </si>
  <si>
    <t>medal</t>
    <phoneticPr fontId="3" type="noConversion"/>
  </si>
  <si>
    <t>armor</t>
    <phoneticPr fontId="3" type="noConversion"/>
  </si>
  <si>
    <t>铭刻石</t>
    <phoneticPr fontId="3" type="noConversion"/>
  </si>
  <si>
    <t>优良附魔粉尘</t>
  </si>
  <si>
    <t>优良圣物精华</t>
  </si>
  <si>
    <t>优良宝珠</t>
  </si>
  <si>
    <t>精致附魔粉尘</t>
  </si>
  <si>
    <t>精致圣物精华</t>
  </si>
  <si>
    <t>精致宝珠</t>
  </si>
  <si>
    <t>优良的战士不会后退</t>
  </si>
  <si>
    <t>5160012_s</t>
    <phoneticPr fontId="8" type="noConversion"/>
  </si>
  <si>
    <t>5160013_s</t>
    <phoneticPr fontId="8" type="noConversion"/>
  </si>
  <si>
    <t>5160014_s</t>
    <phoneticPr fontId="8" type="noConversion"/>
  </si>
  <si>
    <t>5190007_s</t>
    <phoneticPr fontId="8" type="noConversion"/>
  </si>
  <si>
    <t>能量圣水</t>
    <phoneticPr fontId="3" type="noConversion"/>
  </si>
  <si>
    <t>圣物抢夺中可以开启免战。</t>
    <phoneticPr fontId="3" type="noConversion"/>
  </si>
  <si>
    <t>英雄的星魄。</t>
    <phoneticPr fontId="3" type="noConversion"/>
  </si>
  <si>
    <t>用于刷新杂货店的货品。</t>
    <phoneticPr fontId="3" type="noConversion"/>
  </si>
  <si>
    <t>史诗星魄礼盒</t>
    <phoneticPr fontId="3" type="noConversion"/>
  </si>
  <si>
    <t>打开可以随机获得一个史诗星魄。</t>
    <phoneticPr fontId="3" type="noConversion"/>
  </si>
  <si>
    <t>十分珍贵</t>
    <phoneticPr fontId="3" type="noConversion"/>
  </si>
  <si>
    <t>史诗碎片礼盒</t>
    <phoneticPr fontId="3" type="noConversion"/>
  </si>
  <si>
    <t>打开可以随机获得一个史诗碎片。</t>
    <phoneticPr fontId="3" type="noConversion"/>
  </si>
  <si>
    <t>很普通的饮料</t>
    <phoneticPr fontId="3" type="noConversion"/>
  </si>
  <si>
    <t>很贵的新型饮料</t>
    <phoneticPr fontId="3" type="noConversion"/>
  </si>
  <si>
    <t>pvp_stamina</t>
    <phoneticPr fontId="3" type="noConversion"/>
  </si>
  <si>
    <t>刷新券</t>
    <phoneticPr fontId="3" type="noConversion"/>
  </si>
  <si>
    <t>lottery</t>
    <phoneticPr fontId="3" type="noConversion"/>
  </si>
  <si>
    <t>鸡尾酒</t>
    <phoneticPr fontId="3" type="noConversion"/>
  </si>
  <si>
    <t>运动饮料</t>
    <phoneticPr fontId="3" type="noConversion"/>
  </si>
  <si>
    <t>神迹中用于开启、增强“神力之源”的神秘结晶，非常稀有。</t>
    <phoneticPr fontId="3" type="noConversion"/>
  </si>
  <si>
    <t>用陨石碎片制成的石头</t>
    <phoneticPr fontId="3" type="noConversion"/>
  </si>
  <si>
    <t>铭刻特有属性，可大幅度提升圣物的能力。</t>
    <phoneticPr fontId="3" type="noConversion"/>
  </si>
  <si>
    <t>装备颜色</t>
    <phoneticPr fontId="3" type="noConversion"/>
  </si>
  <si>
    <t>碎片晶玉数量</t>
    <phoneticPr fontId="3" type="noConversion"/>
  </si>
  <si>
    <t>辅助</t>
    <phoneticPr fontId="3" type="noConversion"/>
  </si>
  <si>
    <t>exp1</t>
    <phoneticPr fontId="3" type="noConversion"/>
  </si>
  <si>
    <t>exp1</t>
    <phoneticPr fontId="3" type="noConversion"/>
  </si>
  <si>
    <t>pieces</t>
    <phoneticPr fontId="3" type="noConversion"/>
  </si>
  <si>
    <t>pieces</t>
    <phoneticPr fontId="3" type="noConversion"/>
  </si>
  <si>
    <t>pieces</t>
    <phoneticPr fontId="3" type="noConversion"/>
  </si>
  <si>
    <t>key</t>
    <phoneticPr fontId="3" type="noConversion"/>
  </si>
  <si>
    <t>prop</t>
    <phoneticPr fontId="3" type="noConversion"/>
  </si>
  <si>
    <t>prop</t>
    <phoneticPr fontId="3" type="noConversion"/>
  </si>
  <si>
    <t>prop</t>
    <phoneticPr fontId="3" type="noConversion"/>
  </si>
  <si>
    <t>星魄颜色</t>
    <phoneticPr fontId="3" type="noConversion"/>
  </si>
  <si>
    <t>星玉数量</t>
    <phoneticPr fontId="3" type="noConversion"/>
  </si>
  <si>
    <t>普通进阶礼包</t>
    <phoneticPr fontId="3" type="noConversion"/>
  </si>
  <si>
    <t>优良进阶礼包</t>
    <phoneticPr fontId="3" type="noConversion"/>
  </si>
  <si>
    <t>精致进阶礼包</t>
    <phoneticPr fontId="3" type="noConversion"/>
  </si>
  <si>
    <t>史诗进阶礼包</t>
    <phoneticPr fontId="3" type="noConversion"/>
  </si>
  <si>
    <t>打开礼包会随机获得一个普通进阶道具。</t>
    <phoneticPr fontId="3" type="noConversion"/>
  </si>
  <si>
    <t>打开礼包会随机获得一个优良进阶道具。</t>
    <phoneticPr fontId="3" type="noConversion"/>
  </si>
  <si>
    <t>打开礼包会随机获得一个精致进阶道具。</t>
    <phoneticPr fontId="3" type="noConversion"/>
  </si>
  <si>
    <t>打开礼包会随机获得一个史诗进阶道具。</t>
    <phoneticPr fontId="3" type="noConversion"/>
  </si>
  <si>
    <t>神秘的礼包</t>
    <phoneticPr fontId="3" type="noConversion"/>
  </si>
  <si>
    <t>神秘的礼包</t>
    <phoneticPr fontId="3" type="noConversion"/>
  </si>
  <si>
    <t>produce</t>
    <phoneticPr fontId="3" type="noConversion"/>
  </si>
  <si>
    <t>lottery_silver</t>
  </si>
  <si>
    <t>lottery_gold</t>
  </si>
  <si>
    <t>vip_exp</t>
    <phoneticPr fontId="3" type="noConversion"/>
  </si>
  <si>
    <t>强袭头盔碎片</t>
    <phoneticPr fontId="3" type="noConversion"/>
  </si>
  <si>
    <t>强袭利刃碎片</t>
    <phoneticPr fontId="3" type="noConversion"/>
  </si>
  <si>
    <t>强袭胸甲碎片</t>
    <phoneticPr fontId="3" type="noConversion"/>
  </si>
  <si>
    <t>强袭护腿碎片</t>
    <phoneticPr fontId="3" type="noConversion"/>
  </si>
  <si>
    <t>强袭戒指碎片</t>
    <phoneticPr fontId="3" type="noConversion"/>
  </si>
  <si>
    <t>强袭坠饰碎片</t>
    <phoneticPr fontId="3" type="noConversion"/>
  </si>
  <si>
    <t>远程英雄礼包</t>
    <phoneticPr fontId="3" type="noConversion"/>
  </si>
  <si>
    <t>技能书</t>
    <phoneticPr fontId="3" type="noConversion"/>
  </si>
  <si>
    <t>用于恢复技能点，可以恢复10点技能点。</t>
    <phoneticPr fontId="3" type="noConversion"/>
  </si>
  <si>
    <t>记载着许多战斗技巧的书籍</t>
    <phoneticPr fontId="3" type="noConversion"/>
  </si>
  <si>
    <t>评级</t>
    <phoneticPr fontId="3" type="noConversion"/>
  </si>
  <si>
    <t>蓝11星魄</t>
  </si>
  <si>
    <t>蓝12星魄</t>
  </si>
  <si>
    <t>紫16星魄</t>
  </si>
  <si>
    <t>紫17星魄</t>
  </si>
  <si>
    <t>紫18星魄</t>
  </si>
  <si>
    <t>蓝11装备碎片</t>
    <phoneticPr fontId="8" type="noConversion"/>
  </si>
  <si>
    <t>物品类型</t>
  </si>
  <si>
    <t>分解数量</t>
  </si>
  <si>
    <t>白1</t>
  </si>
  <si>
    <t>绿6</t>
  </si>
  <si>
    <t>绿7</t>
  </si>
  <si>
    <t>蓝12装备碎片</t>
    <phoneticPr fontId="8" type="noConversion"/>
  </si>
  <si>
    <t>紫16装备碎片</t>
    <phoneticPr fontId="8" type="noConversion"/>
  </si>
  <si>
    <t>紫17装备碎片</t>
    <phoneticPr fontId="8" type="noConversion"/>
  </si>
  <si>
    <t>紫18装备碎片</t>
    <phoneticPr fontId="8" type="noConversion"/>
  </si>
  <si>
    <t>紫19装备碎片</t>
  </si>
  <si>
    <t>毁灭之刃碎片</t>
    <phoneticPr fontId="3" type="noConversion"/>
  </si>
  <si>
    <t>某知名铸剑所传世之作，可以毁灭一切。</t>
    <phoneticPr fontId="3" type="noConversion"/>
  </si>
  <si>
    <t>守护英雄礼包</t>
    <phoneticPr fontId="3" type="noConversion"/>
  </si>
  <si>
    <t>打开可以获得冥王哈迪斯专属圣物：幽暗法球和暗影卷轴</t>
    <phoneticPr fontId="3" type="noConversion"/>
  </si>
  <si>
    <t>打开可以获得剑圣专属圣物：混沌法球和灰烬卷轴</t>
    <phoneticPr fontId="3" type="noConversion"/>
  </si>
  <si>
    <t>打开可以获得雅典娜专属圣物：光明法球和光辉卷轴</t>
    <phoneticPr fontId="3" type="noConversion"/>
  </si>
  <si>
    <t>打开可以获得饥荒骑士专属圣物：幽暗法球和暗影卷轴</t>
    <phoneticPr fontId="3" type="noConversion"/>
  </si>
  <si>
    <t>冰雪女王专属圣物</t>
    <phoneticPr fontId="3" type="noConversion"/>
  </si>
  <si>
    <t>打开可以获得冰雪女王专属圣物：冰魄法球和永冻卷轴</t>
    <phoneticPr fontId="3" type="noConversion"/>
  </si>
  <si>
    <t>弥足珍贵</t>
    <phoneticPr fontId="3" type="noConversion"/>
  </si>
  <si>
    <t>打开可以获得黑魔导少女专属圣物：海啸法球和巨浪卷轴</t>
    <phoneticPr fontId="3" type="noConversion"/>
  </si>
  <si>
    <t>含有近战之力的石头，品质越高能量越强</t>
  </si>
  <si>
    <t>含有远程之力的石头，品质越高能量越强</t>
  </si>
  <si>
    <t>含有辅助之力的石头，品质越高能量越强</t>
  </si>
  <si>
    <t>含有玄武之力的石头，品质越高能量越强</t>
  </si>
  <si>
    <t>含有青龙之力的石头，品质越高能量越强</t>
  </si>
  <si>
    <t>含有白虎之力的石头，品质越高能量越强</t>
  </si>
  <si>
    <t>含有朱雀之力的石头，品质越高能量越强</t>
  </si>
  <si>
    <t>含有生灵之力的石头，品质越高能量越强</t>
  </si>
  <si>
    <t>含有兽灵之力的石头，品质越高能量越强</t>
  </si>
  <si>
    <t>含有神灵之力的石头，品质越高能量越强</t>
  </si>
  <si>
    <t>含有魔灵之力的石头，品质越高能量越强</t>
  </si>
  <si>
    <t>普通日阶石·生灵</t>
  </si>
  <si>
    <t>优良日阶石·生灵</t>
  </si>
  <si>
    <t>精致日阶石·生灵</t>
  </si>
  <si>
    <t>史诗日阶石·生灵</t>
  </si>
  <si>
    <t>普通日阶石·兽灵</t>
  </si>
  <si>
    <t>优良日阶石·兽灵</t>
  </si>
  <si>
    <t>精致日阶石·兽灵</t>
  </si>
  <si>
    <t>史诗日阶石·兽灵</t>
  </si>
  <si>
    <t>优良日阶石·神灵</t>
  </si>
  <si>
    <t>精致日阶石·神灵</t>
  </si>
  <si>
    <t>史诗日阶石·神灵</t>
  </si>
  <si>
    <t>普通日阶石·魔灵</t>
  </si>
  <si>
    <t>优良日阶石·魔灵</t>
  </si>
  <si>
    <t>精致日阶石·魔灵</t>
  </si>
  <si>
    <t>史诗日阶石·魔灵</t>
  </si>
  <si>
    <t>普通月阶石·守护</t>
  </si>
  <si>
    <t>优良月阶石·守护</t>
  </si>
  <si>
    <t>精致月阶石·守护</t>
  </si>
  <si>
    <t>史诗月阶石·守护</t>
  </si>
  <si>
    <t>优良月阶石·近战</t>
  </si>
  <si>
    <t>精致月阶石·近战</t>
  </si>
  <si>
    <t>史诗月阶石·近战</t>
  </si>
  <si>
    <t>精致月阶石·远程</t>
  </si>
  <si>
    <t>史诗月阶石·远程</t>
  </si>
  <si>
    <t>普通月阶石·辅助</t>
  </si>
  <si>
    <t>优良月阶石·辅助</t>
  </si>
  <si>
    <t>史诗月阶石·辅助</t>
  </si>
  <si>
    <t>普通星阶石·玄武</t>
  </si>
  <si>
    <t>精致星阶石·玄武</t>
  </si>
  <si>
    <t>普通星阶石·青龙</t>
  </si>
  <si>
    <t>优良星阶石·青龙</t>
  </si>
  <si>
    <t>精致星阶石·青龙</t>
  </si>
  <si>
    <t>史诗星阶石·青龙</t>
  </si>
  <si>
    <t>普通星阶石·白虎</t>
  </si>
  <si>
    <t>优良星阶石·白虎</t>
  </si>
  <si>
    <t>精致星阶石·白虎</t>
  </si>
  <si>
    <t>史诗星阶石·白虎</t>
  </si>
  <si>
    <t>普通星阶石·朱雀</t>
  </si>
  <si>
    <t>优良星阶石·朱雀</t>
  </si>
  <si>
    <t>精致星阶石·朱雀</t>
  </si>
  <si>
    <t>史诗星阶石·朱雀</t>
  </si>
  <si>
    <t>精致月阶石·辅助</t>
    <phoneticPr fontId="3" type="noConversion"/>
  </si>
  <si>
    <t>优良星阶石·玄武</t>
    <phoneticPr fontId="3" type="noConversion"/>
  </si>
  <si>
    <t>exp_add</t>
    <phoneticPr fontId="3" type="noConversion"/>
  </si>
  <si>
    <t>直升vip9礼包</t>
    <phoneticPr fontId="3" type="noConversion"/>
  </si>
  <si>
    <t>直升vip10礼包</t>
    <phoneticPr fontId="3" type="noConversion"/>
  </si>
  <si>
    <t>直升vip12礼包</t>
    <phoneticPr fontId="3" type="noConversion"/>
  </si>
  <si>
    <t>直升vip14礼包</t>
    <phoneticPr fontId="3" type="noConversion"/>
  </si>
  <si>
    <t>直升vip15礼包</t>
    <phoneticPr fontId="3" type="noConversion"/>
  </si>
  <si>
    <t>vip5等量钻石礼包</t>
    <phoneticPr fontId="3" type="noConversion"/>
  </si>
  <si>
    <t>vip6等量钻石礼包</t>
    <phoneticPr fontId="3" type="noConversion"/>
  </si>
  <si>
    <t>vip10等量钻石礼包</t>
    <phoneticPr fontId="3" type="noConversion"/>
  </si>
  <si>
    <t>vip12等量钻石礼包</t>
    <phoneticPr fontId="3" type="noConversion"/>
  </si>
  <si>
    <t>vip14等量钻石礼包</t>
    <phoneticPr fontId="3" type="noConversion"/>
  </si>
  <si>
    <t>vip15等量钻石礼包</t>
    <phoneticPr fontId="3" type="noConversion"/>
  </si>
  <si>
    <t>近战英雄礼包</t>
    <phoneticPr fontId="3" type="noConversion"/>
  </si>
  <si>
    <t>辅助英雄礼包</t>
    <phoneticPr fontId="3" type="noConversion"/>
  </si>
  <si>
    <t>饥荒骑士专属圣物</t>
    <phoneticPr fontId="3" type="noConversion"/>
  </si>
  <si>
    <t>冥王哈迪斯专属圣物</t>
    <phoneticPr fontId="3" type="noConversion"/>
  </si>
  <si>
    <t>剑圣专属圣物</t>
    <phoneticPr fontId="3" type="noConversion"/>
  </si>
  <si>
    <t>雅典娜专属圣物</t>
    <phoneticPr fontId="3" type="noConversion"/>
  </si>
  <si>
    <t>黑魔导少女专属圣物</t>
    <phoneticPr fontId="3" type="noConversion"/>
  </si>
  <si>
    <t>直升vip1礼包</t>
    <phoneticPr fontId="3" type="noConversion"/>
  </si>
  <si>
    <t>直升vip2礼包</t>
    <phoneticPr fontId="3" type="noConversion"/>
  </si>
  <si>
    <t>直升vip3礼包</t>
    <phoneticPr fontId="3" type="noConversion"/>
  </si>
  <si>
    <t>直升vip4礼包</t>
    <phoneticPr fontId="3" type="noConversion"/>
  </si>
  <si>
    <t>直升vip5礼包</t>
    <phoneticPr fontId="3" type="noConversion"/>
  </si>
  <si>
    <t>直升vip6礼包</t>
    <phoneticPr fontId="3" type="noConversion"/>
  </si>
  <si>
    <t>直升vip7礼包</t>
    <phoneticPr fontId="3" type="noConversion"/>
  </si>
  <si>
    <t>直升vip8礼包</t>
    <phoneticPr fontId="3" type="noConversion"/>
  </si>
  <si>
    <t>直升vip11礼包</t>
    <phoneticPr fontId="3" type="noConversion"/>
  </si>
  <si>
    <t>直升vip13礼包</t>
    <phoneticPr fontId="3" type="noConversion"/>
  </si>
  <si>
    <t>vip1等量钻石礼包</t>
    <phoneticPr fontId="3" type="noConversion"/>
  </si>
  <si>
    <t>vip2等量钻石礼包</t>
    <phoneticPr fontId="3" type="noConversion"/>
  </si>
  <si>
    <t>vip3等量钻石礼包</t>
    <phoneticPr fontId="3" type="noConversion"/>
  </si>
  <si>
    <t>vip4等量钻石礼包</t>
    <phoneticPr fontId="3" type="noConversion"/>
  </si>
  <si>
    <t>vip7等量钻石礼包</t>
    <phoneticPr fontId="3" type="noConversion"/>
  </si>
  <si>
    <t>vip8等量钻石礼包</t>
    <phoneticPr fontId="3" type="noConversion"/>
  </si>
  <si>
    <t>vip9等量钻石礼包</t>
    <phoneticPr fontId="3" type="noConversion"/>
  </si>
  <si>
    <t>vip11等量钻石礼包</t>
    <phoneticPr fontId="3" type="noConversion"/>
  </si>
  <si>
    <t>vip13等量钻石礼包</t>
    <phoneticPr fontId="3" type="noConversion"/>
  </si>
  <si>
    <t>使用后可以直接成为vip1</t>
    <phoneticPr fontId="3" type="noConversion"/>
  </si>
  <si>
    <t>使用后可以直接成为vip2</t>
    <phoneticPr fontId="3" type="noConversion"/>
  </si>
  <si>
    <t>使用后可以直接成为vip3</t>
    <phoneticPr fontId="3" type="noConversion"/>
  </si>
  <si>
    <t>使用后可以直接成为vip4</t>
    <phoneticPr fontId="3" type="noConversion"/>
  </si>
  <si>
    <t>使用后可以直接成为vip5</t>
    <phoneticPr fontId="3" type="noConversion"/>
  </si>
  <si>
    <t>使用后可以直接成为vip6</t>
    <phoneticPr fontId="3" type="noConversion"/>
  </si>
  <si>
    <t>使用后可以直接成为vip7</t>
    <phoneticPr fontId="3" type="noConversion"/>
  </si>
  <si>
    <t>使用后可以直接成为vip8</t>
    <phoneticPr fontId="3" type="noConversion"/>
  </si>
  <si>
    <t>使用后可以直接成为vip9</t>
    <phoneticPr fontId="3" type="noConversion"/>
  </si>
  <si>
    <t>使用后可以直接成为vip10</t>
    <phoneticPr fontId="3" type="noConversion"/>
  </si>
  <si>
    <t>使用后可以直接成为vip11</t>
    <phoneticPr fontId="3" type="noConversion"/>
  </si>
  <si>
    <t>使用后可以直接成为vip12</t>
    <phoneticPr fontId="3" type="noConversion"/>
  </si>
  <si>
    <t>使用后可以直接成为vip13</t>
    <phoneticPr fontId="3" type="noConversion"/>
  </si>
  <si>
    <t>使用后可以直接成为vip14</t>
    <phoneticPr fontId="3" type="noConversion"/>
  </si>
  <si>
    <t>使用后可以直接成为vip15</t>
    <phoneticPr fontId="3" type="noConversion"/>
  </si>
  <si>
    <t>使用后获得和vip1经验等值的钻石</t>
    <phoneticPr fontId="3" type="noConversion"/>
  </si>
  <si>
    <t>使用后获得和vip2经验等值的钻石</t>
    <phoneticPr fontId="3" type="noConversion"/>
  </si>
  <si>
    <t>使用后获得和vip3经验等值的钻石</t>
    <phoneticPr fontId="3" type="noConversion"/>
  </si>
  <si>
    <t>使用后获得和vip4经验等值的钻石</t>
    <phoneticPr fontId="3" type="noConversion"/>
  </si>
  <si>
    <t>使用后获得和vip5经验等值的钻石</t>
    <phoneticPr fontId="3" type="noConversion"/>
  </si>
  <si>
    <t>使用后获得和vip6经验等值的钻石</t>
    <phoneticPr fontId="3" type="noConversion"/>
  </si>
  <si>
    <t>使用后获得和vip7经验等值的钻石</t>
    <phoneticPr fontId="3" type="noConversion"/>
  </si>
  <si>
    <t>使用后获得和vip8经验等值的钻石</t>
    <phoneticPr fontId="3" type="noConversion"/>
  </si>
  <si>
    <t>使用后获得和vip9经验等值的钻石</t>
    <phoneticPr fontId="3" type="noConversion"/>
  </si>
  <si>
    <t>使用后获得和vip10经验等值的钻石</t>
    <phoneticPr fontId="3" type="noConversion"/>
  </si>
  <si>
    <t>使用后获得和vip11经验等值的钻石</t>
    <phoneticPr fontId="3" type="noConversion"/>
  </si>
  <si>
    <t>使用后获得和vip12经验等值的钻石</t>
    <phoneticPr fontId="3" type="noConversion"/>
  </si>
  <si>
    <t>使用后获得和vip13经验等值的钻石</t>
    <phoneticPr fontId="3" type="noConversion"/>
  </si>
  <si>
    <t>使用后获得和vip14经验等值的钻石</t>
    <phoneticPr fontId="3" type="noConversion"/>
  </si>
  <si>
    <t>使用后获得和vip15经验等值的钻石</t>
    <phoneticPr fontId="3" type="noConversion"/>
  </si>
  <si>
    <t>异世界的神秘恩赐</t>
    <phoneticPr fontId="3" type="noConversion"/>
  </si>
  <si>
    <t>异世界的神秘恩赐</t>
    <phoneticPr fontId="3" type="noConversion"/>
  </si>
  <si>
    <t>异世界的神秘恩赐</t>
    <phoneticPr fontId="3" type="noConversion"/>
  </si>
  <si>
    <t>异世界的神秘恩赐</t>
    <phoneticPr fontId="3" type="noConversion"/>
  </si>
  <si>
    <t>A+评级英雄礼包</t>
    <phoneticPr fontId="3" type="noConversion"/>
  </si>
  <si>
    <t>A评级英雄礼包</t>
    <phoneticPr fontId="3" type="noConversion"/>
  </si>
  <si>
    <t>打开礼包会随机获得一个A+评级守护英雄。</t>
  </si>
  <si>
    <t>打开礼包会随机获得一个A+评级英雄。</t>
    <phoneticPr fontId="3" type="noConversion"/>
  </si>
  <si>
    <t>打开礼包会随机获得一个A评级英雄。</t>
    <phoneticPr fontId="3" type="noConversion"/>
  </si>
  <si>
    <t>打开礼包会随机获得一个A+评级近战英雄。</t>
  </si>
  <si>
    <t>打开礼包会随机获得一个A+评级远程英雄。</t>
  </si>
  <si>
    <t>打开礼包会随机获得一个A+评级辅助英雄。</t>
  </si>
  <si>
    <t>armor</t>
    <phoneticPr fontId="3" type="noConversion"/>
  </si>
  <si>
    <t>至尊卡礼包</t>
    <phoneticPr fontId="3" type="noConversion"/>
  </si>
  <si>
    <t>vip_month_card</t>
    <phoneticPr fontId="3" type="noConversion"/>
  </si>
  <si>
    <t>打开后会成为至尊卡用户。</t>
    <phoneticPr fontId="3" type="noConversion"/>
  </si>
  <si>
    <t>月卡礼包</t>
    <phoneticPr fontId="3" type="noConversion"/>
  </si>
  <si>
    <t>打开后会成为30天月卡用户。</t>
    <phoneticPr fontId="3" type="noConversion"/>
  </si>
  <si>
    <t>vip_super_card</t>
    <phoneticPr fontId="3" type="noConversion"/>
  </si>
  <si>
    <t>一把金币</t>
    <phoneticPr fontId="3" type="noConversion"/>
  </si>
  <si>
    <t>一堆金币</t>
    <phoneticPr fontId="3" type="noConversion"/>
  </si>
  <si>
    <t>一袋金币</t>
    <phoneticPr fontId="3" type="noConversion"/>
  </si>
  <si>
    <t>一箱金币</t>
    <phoneticPr fontId="3" type="noConversion"/>
  </si>
  <si>
    <t>定海神针碎片</t>
    <phoneticPr fontId="8" type="noConversion"/>
  </si>
  <si>
    <t>凤翅紫金冠碎片</t>
    <phoneticPr fontId="8" type="noConversion"/>
  </si>
  <si>
    <t>黄金锁子甲碎片</t>
    <phoneticPr fontId="8" type="noConversion"/>
  </si>
  <si>
    <t>藕丝步云履碎片</t>
    <phoneticPr fontId="8" type="noConversion"/>
  </si>
  <si>
    <t>强袭最适合打扫这肮脏的世界</t>
    <phoneticPr fontId="3" type="noConversion"/>
  </si>
  <si>
    <t>伪善无法拯救世界，但暴力可以</t>
    <phoneticPr fontId="3" type="noConversion"/>
  </si>
  <si>
    <t>我的字典里没有转弯和后退</t>
    <phoneticPr fontId="3" type="noConversion"/>
  </si>
  <si>
    <t>它会让你变得好斗，但这也许不是坏事</t>
    <phoneticPr fontId="3" type="noConversion"/>
  </si>
  <si>
    <t>只有最好的工匠才会做这个</t>
    <phoneticPr fontId="3" type="noConversion"/>
  </si>
  <si>
    <t>指环的尖刺可以刺进敌人肉里</t>
    <phoneticPr fontId="3" type="noConversion"/>
  </si>
  <si>
    <t>龙血铸造的利剑，带有巨龙的威压</t>
    <phoneticPr fontId="3" type="noConversion"/>
  </si>
  <si>
    <t>福袋</t>
    <phoneticPr fontId="3" type="noConversion"/>
  </si>
  <si>
    <t>【猴】</t>
    <phoneticPr fontId="3" type="noConversion"/>
  </si>
  <si>
    <t>【年】</t>
    <phoneticPr fontId="3" type="noConversion"/>
  </si>
  <si>
    <t>【大】</t>
    <phoneticPr fontId="3" type="noConversion"/>
  </si>
  <si>
    <t>【吉】</t>
    <phoneticPr fontId="3" type="noConversion"/>
  </si>
  <si>
    <t>汤圆</t>
    <phoneticPr fontId="3" type="noConversion"/>
  </si>
  <si>
    <t>玫瑰</t>
    <phoneticPr fontId="3" type="noConversion"/>
  </si>
  <si>
    <t>活动道具，可以开出节日道具及其他珍惜道具。</t>
    <phoneticPr fontId="3" type="noConversion"/>
  </si>
  <si>
    <t>情人节活动道具，会根据拥有玫瑰数量排名，玫瑰越多奖励越多。</t>
    <phoneticPr fontId="3" type="noConversion"/>
  </si>
  <si>
    <t>元宵节活动道具，会根据拥有玫瑰数量排名，汤圆越多奖励越多。</t>
    <phoneticPr fontId="3" type="noConversion"/>
  </si>
  <si>
    <t>春节活动道具，可以兑换物品，印着【猴】字。</t>
    <phoneticPr fontId="3" type="noConversion"/>
  </si>
  <si>
    <t>春节活动道具，可以兑换物品，印着【年】字。</t>
    <phoneticPr fontId="3" type="noConversion"/>
  </si>
  <si>
    <t>春节活动道具，可以兑换物品，印着【大】字。</t>
    <phoneticPr fontId="3" type="noConversion"/>
  </si>
  <si>
    <t>春节活动道具，可以兑换物品，印着【吉】字。</t>
    <phoneticPr fontId="3" type="noConversion"/>
  </si>
  <si>
    <t>过节时才会出现的珍贵道具</t>
    <phoneticPr fontId="3" type="noConversion"/>
  </si>
  <si>
    <t>过节时才会出现的珍贵道具</t>
    <phoneticPr fontId="3" type="noConversion"/>
  </si>
  <si>
    <t>过节时才会出现的珍贵道具</t>
    <phoneticPr fontId="3" type="noConversion"/>
  </si>
  <si>
    <t>九转镔铁炼制而成，重一万三千五百斤。</t>
    <phoneticPr fontId="8" type="noConversion"/>
  </si>
  <si>
    <t>传说是来自东方龙宫的神秘宝冠。</t>
    <phoneticPr fontId="8" type="noConversion"/>
  </si>
  <si>
    <t>传说是来自东方龙宫的神秘宝甲。</t>
    <phoneticPr fontId="8" type="noConversion"/>
  </si>
  <si>
    <t>穿上它可行走如飞、腾云驾雾。</t>
    <phoneticPr fontId="8" type="noConversion"/>
  </si>
  <si>
    <t>用于完成附魔所需的材料。</t>
    <phoneticPr fontId="3" type="noConversion"/>
  </si>
  <si>
    <t>用于优良品质的圣物升星，通过分解优良品质圣物获得。</t>
    <phoneticPr fontId="3" type="noConversion"/>
  </si>
  <si>
    <t>用于史诗品质的圣物升星，通过分解史诗品质圣物获得。</t>
    <phoneticPr fontId="3" type="noConversion"/>
  </si>
  <si>
    <t>用于精致品质的圣物升星，通过分解精致品质圣物获得。</t>
    <phoneticPr fontId="3" type="noConversion"/>
  </si>
  <si>
    <t>筋斗云碎片</t>
    <phoneticPr fontId="8" type="noConversion"/>
  </si>
  <si>
    <t>带着它，一个筋斗能翻十万八千里。</t>
    <phoneticPr fontId="3" type="noConversion"/>
  </si>
  <si>
    <t>金箍碎片</t>
    <phoneticPr fontId="3" type="noConversion"/>
  </si>
  <si>
    <t>被诅咒的金箍，戴在手指上会头痛欲裂。</t>
    <phoneticPr fontId="3" type="noConversion"/>
  </si>
  <si>
    <t>打开可以随机获得一个紫色圣物碎片</t>
    <phoneticPr fontId="3" type="noConversion"/>
  </si>
  <si>
    <t>紫色圣物碎片礼包</t>
    <phoneticPr fontId="3" type="noConversion"/>
  </si>
  <si>
    <t>主角改名卡</t>
    <phoneticPr fontId="3" type="noConversion"/>
  </si>
  <si>
    <t>公会改名卡</t>
    <phoneticPr fontId="3" type="noConversion"/>
  </si>
  <si>
    <t>珍贵的卡片</t>
    <phoneticPr fontId="3" type="noConversion"/>
  </si>
  <si>
    <t>主角改名时必要的卡片。</t>
    <phoneticPr fontId="3" type="noConversion"/>
  </si>
  <si>
    <t>公会改名时必要的卡片。</t>
    <phoneticPr fontId="3" type="noConversion"/>
  </si>
  <si>
    <t>骷髅战士星魄</t>
  </si>
  <si>
    <t>丛林半神星魄</t>
  </si>
  <si>
    <t>累计获得上限</t>
    <phoneticPr fontId="3" type="noConversion"/>
  </si>
  <si>
    <t>acc_limit</t>
    <phoneticPr fontId="3" type="noConversion"/>
  </si>
  <si>
    <t>金币钱袋</t>
    <phoneticPr fontId="3" type="noConversion"/>
  </si>
  <si>
    <t>使用后获得大量金币</t>
    <phoneticPr fontId="3" type="noConversion"/>
  </si>
  <si>
    <t>愿上帝眷顾你，多开点金币</t>
    <phoneticPr fontId="3" type="noConversion"/>
  </si>
  <si>
    <t>produce</t>
  </si>
  <si>
    <t>type_expendable</t>
    <phoneticPr fontId="3" type="noConversion"/>
  </si>
  <si>
    <t>经验药水福袋</t>
    <phoneticPr fontId="3" type="noConversion"/>
  </si>
  <si>
    <t>使用后获得大量经验药水</t>
    <phoneticPr fontId="3" type="noConversion"/>
  </si>
  <si>
    <t>似乎装了好多神奇药水</t>
    <phoneticPr fontId="3" type="noConversion"/>
  </si>
  <si>
    <t>type_expendable</t>
    <phoneticPr fontId="3" type="noConversion"/>
  </si>
  <si>
    <t>装备铭刻宝箱</t>
    <phoneticPr fontId="3" type="noConversion"/>
  </si>
  <si>
    <t>使用后获得大量铭刻石</t>
    <phoneticPr fontId="3" type="noConversion"/>
  </si>
  <si>
    <t>装了一些神奇宝石</t>
    <phoneticPr fontId="3" type="noConversion"/>
  </si>
  <si>
    <t>钥匙宝箱</t>
    <phoneticPr fontId="3" type="noConversion"/>
  </si>
  <si>
    <t>使用后获得大量宝箱钥匙</t>
    <phoneticPr fontId="3" type="noConversion"/>
  </si>
  <si>
    <t>从宝箱中取出钥匙去开宝箱</t>
    <phoneticPr fontId="3" type="noConversion"/>
  </si>
  <si>
    <t>armor</t>
    <phoneticPr fontId="3" type="noConversion"/>
  </si>
  <si>
    <t>道具未定占ID用</t>
    <phoneticPr fontId="3" type="noConversion"/>
  </si>
  <si>
    <t>使用后获得大量宝箱钥匙</t>
    <phoneticPr fontId="3" type="noConversion"/>
  </si>
  <si>
    <t>山丘之王星魄</t>
    <phoneticPr fontId="3" type="noConversion"/>
  </si>
  <si>
    <t>美队星魄</t>
    <phoneticPr fontId="3" type="noConversion"/>
  </si>
  <si>
    <t>小叮当星魄</t>
    <phoneticPr fontId="3" type="noConversion"/>
  </si>
  <si>
    <t>超能大白星魄</t>
    <phoneticPr fontId="3" type="noConversion"/>
  </si>
  <si>
    <t>花仙子星魄</t>
    <phoneticPr fontId="3" type="noConversion"/>
  </si>
  <si>
    <t>冰雪女王星魄</t>
    <phoneticPr fontId="3" type="noConversion"/>
  </si>
  <si>
    <t>李小龙星魄</t>
    <phoneticPr fontId="3" type="noConversion"/>
  </si>
  <si>
    <t>格斗小子星魄</t>
    <phoneticPr fontId="3" type="noConversion"/>
  </si>
  <si>
    <t>精灵游侠星魄</t>
    <phoneticPr fontId="3" type="noConversion"/>
  </si>
  <si>
    <t>黑魔导少女星魄</t>
    <phoneticPr fontId="3" type="noConversion"/>
  </si>
  <si>
    <t>圣光使者星魄</t>
    <phoneticPr fontId="3" type="noConversion"/>
  </si>
  <si>
    <t>先知圣者星魄</t>
    <phoneticPr fontId="3" type="noConversion"/>
  </si>
  <si>
    <t>食人魔星魄</t>
    <phoneticPr fontId="3" type="noConversion"/>
  </si>
  <si>
    <t>瘟疫骑士星魄</t>
    <phoneticPr fontId="3" type="noConversion"/>
  </si>
  <si>
    <t>骷髅射手星魄</t>
    <phoneticPr fontId="3" type="noConversion"/>
  </si>
  <si>
    <t>骷髅巫师星魄</t>
    <phoneticPr fontId="3" type="noConversion"/>
  </si>
  <si>
    <t>蛇发女妖星魄</t>
    <phoneticPr fontId="3" type="noConversion"/>
  </si>
  <si>
    <t>死亡骑士星魄</t>
    <phoneticPr fontId="3" type="noConversion"/>
  </si>
  <si>
    <t>德古拉星魄</t>
    <phoneticPr fontId="3" type="noConversion"/>
  </si>
  <si>
    <t>刀锋女皇星魄</t>
    <phoneticPr fontId="3" type="noConversion"/>
  </si>
  <si>
    <t>莉莉丝星魄</t>
    <phoneticPr fontId="3" type="noConversion"/>
  </si>
  <si>
    <t>路西法星魄</t>
    <phoneticPr fontId="3" type="noConversion"/>
  </si>
  <si>
    <t>饥荒骑士星魄</t>
    <phoneticPr fontId="3" type="noConversion"/>
  </si>
  <si>
    <t>嗜血狼人星魄</t>
    <phoneticPr fontId="3" type="noConversion"/>
  </si>
  <si>
    <t>牛头勇士星魄</t>
    <phoneticPr fontId="3" type="noConversion"/>
  </si>
  <si>
    <t>鳄鱼战士星魄</t>
    <phoneticPr fontId="3" type="noConversion"/>
  </si>
  <si>
    <t>咕叽咕叽星魄</t>
    <phoneticPr fontId="3" type="noConversion"/>
  </si>
  <si>
    <t>剑圣星魄</t>
    <phoneticPr fontId="3" type="noConversion"/>
  </si>
  <si>
    <t>丛林祭司星魄</t>
    <phoneticPr fontId="3" type="noConversion"/>
  </si>
  <si>
    <t>哥布林亲王星魄</t>
    <phoneticPr fontId="3" type="noConversion"/>
  </si>
  <si>
    <t>鳄鱼雷克星魄</t>
    <phoneticPr fontId="3" type="noConversion"/>
  </si>
  <si>
    <t>胡尔克星魄</t>
    <phoneticPr fontId="3" type="noConversion"/>
  </si>
  <si>
    <t>九尾妖狐星魄</t>
    <phoneticPr fontId="3" type="noConversion"/>
  </si>
  <si>
    <t>人鱼公主星魄</t>
    <phoneticPr fontId="3" type="noConversion"/>
  </si>
  <si>
    <t>风暴之灵星魄</t>
    <phoneticPr fontId="3" type="noConversion"/>
  </si>
  <si>
    <t>仙游者星魄</t>
    <phoneticPr fontId="3" type="noConversion"/>
  </si>
  <si>
    <t>雷神索尔星魄</t>
    <phoneticPr fontId="3" type="noConversion"/>
  </si>
  <si>
    <t>娅美蝶星魄</t>
    <phoneticPr fontId="3" type="noConversion"/>
  </si>
  <si>
    <t>爱之天使星魄</t>
    <phoneticPr fontId="3" type="noConversion"/>
  </si>
  <si>
    <t>米迦勒星魄</t>
    <phoneticPr fontId="3" type="noConversion"/>
  </si>
  <si>
    <t>冥王哈迪斯星魄</t>
    <phoneticPr fontId="3" type="noConversion"/>
  </si>
  <si>
    <t>女神雅典娜星魄</t>
    <phoneticPr fontId="3" type="noConversion"/>
  </si>
  <si>
    <t>齐天大圣星魄</t>
    <phoneticPr fontId="3" type="noConversion"/>
  </si>
  <si>
    <t>吉尔伽美什星魄</t>
    <phoneticPr fontId="3" type="noConversion"/>
  </si>
  <si>
    <t>女武神星魄</t>
    <phoneticPr fontId="3" type="noConversion"/>
  </si>
  <si>
    <t>月亮女神星魄</t>
    <phoneticPr fontId="3" type="noConversion"/>
  </si>
  <si>
    <t>用于生灵英雄进阶“蓝色+1，+2，+3，紫色”的材料。</t>
  </si>
  <si>
    <t>用于兽灵英雄进阶“蓝色+1，+2，+3，紫色”的材料。</t>
  </si>
  <si>
    <t>用于神灵英雄进阶“蓝色+1，+2，+3，紫色”的材料。</t>
  </si>
  <si>
    <t>用于魔灵英雄进阶“蓝色+1，+2，+3，紫色”的材料。</t>
  </si>
  <si>
    <t>用于守护英雄进阶“蓝色+1，+2，+3，紫色”的材料。</t>
  </si>
  <si>
    <t>用于近战英雄进阶“蓝色+1，+2，+3，紫色”的材料。</t>
  </si>
  <si>
    <t>用于远程英雄进阶“蓝色+1，+2，+3，紫色”的材料。</t>
  </si>
  <si>
    <t>用于辅助英雄进阶“蓝色+1，+2，+3，紫色”的材料。</t>
  </si>
  <si>
    <t>用于玄武男性物理英雄进阶“蓝色+1，+2，+3，紫色”的材料。</t>
  </si>
  <si>
    <t>用于男性法系英雄进阶“蓝色+1，+2，+3，紫色”的材料。</t>
  </si>
  <si>
    <t>用于女性物理英雄进阶“蓝色+1，+2，+3，紫色”的材料。</t>
  </si>
  <si>
    <t>用于女性法系英雄进阶“蓝色+1，+2，+3，紫色”的材料。</t>
  </si>
  <si>
    <t>用于生灵英雄进阶“紫色+1，+2，+3，+4”的材料。</t>
  </si>
  <si>
    <t>用于兽灵英雄进阶“紫色+1，+2，+3，+4”的材料。</t>
  </si>
  <si>
    <t>用于神灵英雄进阶“紫色+1，+2，+3，+4”的材料。</t>
  </si>
  <si>
    <t>用于魔灵英雄进阶“紫色+1，+2，+3，+4”的材料。</t>
  </si>
  <si>
    <t>用于守护英雄进阶“紫色+1，+2，+3，+4”的材料。</t>
  </si>
  <si>
    <t>用于近战英雄进阶“紫色+1，+2，+3，+4”的材料。</t>
  </si>
  <si>
    <t>用于远程英雄进阶“紫色+1，+2，+3，+4”的材料。</t>
  </si>
  <si>
    <t>用于辅助英雄进阶“紫色+1，+2，+3，+4”的材料。</t>
  </si>
  <si>
    <t>用于玄武男性物理英雄进阶“紫色+1，+2，+3，+4”的材料。</t>
  </si>
  <si>
    <t>用于男性法系英雄进阶“紫色+1，+2，+3，+4”的材料。</t>
  </si>
  <si>
    <t>用于女性物理英雄进阶“紫色+1，+2，+3，+4”的材料。</t>
  </si>
  <si>
    <t>用于女性法系英雄进阶“紫色+1，+2，+3，+4”的材料。</t>
  </si>
  <si>
    <t>用于生灵英雄进阶“白色+1，绿色”的材料。</t>
  </si>
  <si>
    <t>用于兽灵英雄进阶“白色+1，绿色”的材料。</t>
  </si>
  <si>
    <t>用于魔灵英雄进阶“白色+1，绿色”的材料。</t>
  </si>
  <si>
    <t>用于守护英雄进阶“白色+1，绿色”的材料。</t>
  </si>
  <si>
    <t>用于辅助英雄进阶“白色+1，绿色”的材料。</t>
  </si>
  <si>
    <t>用于玄武男性物理英雄进阶“白色+1，绿色”的材料。</t>
  </si>
  <si>
    <t>用于男性法系英雄进阶“白色+1，绿色”的材料。</t>
  </si>
  <si>
    <t>用于女性物理英雄进阶“白色+1，绿色”的材料。</t>
  </si>
  <si>
    <t>用于女性法系英雄进阶“白色+1，绿色”的材料。</t>
  </si>
  <si>
    <t>用于生灵英雄进阶“绿色+1，+2，蓝色”的材料。</t>
  </si>
  <si>
    <t>用于兽灵英雄进阶“绿色+1，+2，蓝色”的材料。</t>
  </si>
  <si>
    <t>用于神灵英雄进阶“绿色+1，+2，蓝色”的材料。</t>
  </si>
  <si>
    <t>用于魔灵英雄进阶“绿色+1，+2，蓝色”的材料。</t>
  </si>
  <si>
    <t>用于守护英雄进阶“绿色+1，+2，蓝色”的材料。</t>
  </si>
  <si>
    <t>用于近战英雄进阶“绿色+1，+2，蓝色”的材料。</t>
  </si>
  <si>
    <t>用于远程英雄进阶“绿色+1，+2，蓝色”的材料。</t>
  </si>
  <si>
    <t>用于辅助英雄进阶“绿色+1，+2，蓝色”的材料。</t>
  </si>
  <si>
    <t>用于玄武男性物理英雄进阶“绿色+1，+2，蓝色”的材料。</t>
  </si>
  <si>
    <t>用于男性法系英雄进阶“绿色+1，+2，蓝色”的材料。</t>
  </si>
  <si>
    <t>用于女性物理英雄进阶“绿色+1，+2，蓝色”的材料。</t>
  </si>
  <si>
    <t>用于女性法系英雄进阶“绿色+1，+2，蓝色”的材料。</t>
  </si>
  <si>
    <t>机甲少女星魄</t>
  </si>
  <si>
    <t>绿踪仙子星魄</t>
    <phoneticPr fontId="3" type="noConversion"/>
  </si>
  <si>
    <t>prop</t>
    <phoneticPr fontId="3" type="noConversion"/>
  </si>
  <si>
    <t>type_soulstone</t>
    <phoneticPr fontId="3" type="noConversion"/>
  </si>
  <si>
    <t>顶盾步兵星魄</t>
    <phoneticPr fontId="3" type="noConversion"/>
  </si>
  <si>
    <t>甩葱妹妹星魄</t>
    <phoneticPr fontId="3" type="noConversion"/>
  </si>
  <si>
    <t>prop</t>
    <phoneticPr fontId="3" type="noConversion"/>
  </si>
  <si>
    <t>美少女战士星魄</t>
    <phoneticPr fontId="3" type="noConversion"/>
  </si>
  <si>
    <t>prop</t>
    <phoneticPr fontId="3" type="noConversion"/>
  </si>
  <si>
    <t>须佐之男星魄</t>
    <phoneticPr fontId="3" type="noConversion"/>
  </si>
  <si>
    <t>prop</t>
    <phoneticPr fontId="3" type="noConversion"/>
  </si>
  <si>
    <t>光之牧星魄</t>
    <phoneticPr fontId="3" type="noConversion"/>
  </si>
  <si>
    <t>狂战士星魄</t>
    <phoneticPr fontId="3" type="noConversion"/>
  </si>
  <si>
    <t>犬妖斗士星魄</t>
    <phoneticPr fontId="3" type="noConversion"/>
  </si>
  <si>
    <t>独角魔星魄</t>
    <phoneticPr fontId="3" type="noConversion"/>
  </si>
  <si>
    <t>犬妖呱呱星魄</t>
    <phoneticPr fontId="3" type="noConversion"/>
  </si>
  <si>
    <t>火焰术士星魄</t>
    <phoneticPr fontId="3" type="noConversion"/>
  </si>
  <si>
    <t>prop</t>
    <phoneticPr fontId="3" type="noConversion"/>
  </si>
  <si>
    <t>守卫队长星魄</t>
    <phoneticPr fontId="3" type="noConversion"/>
  </si>
  <si>
    <t>prop</t>
    <phoneticPr fontId="3" type="noConversion"/>
  </si>
  <si>
    <t>矿工星魄</t>
    <phoneticPr fontId="3" type="noConversion"/>
  </si>
  <si>
    <t>prop</t>
    <phoneticPr fontId="3" type="noConversion"/>
  </si>
  <si>
    <t>弩炮手星魄</t>
    <phoneticPr fontId="3" type="noConversion"/>
  </si>
  <si>
    <t>波波王星魄</t>
    <phoneticPr fontId="3" type="noConversion"/>
  </si>
  <si>
    <t>守护天使星魄</t>
    <phoneticPr fontId="3" type="noConversion"/>
  </si>
  <si>
    <t>prop</t>
    <phoneticPr fontId="3" type="noConversion"/>
  </si>
  <si>
    <t>邪神洛基星魄</t>
    <phoneticPr fontId="3" type="noConversion"/>
  </si>
  <si>
    <t>一只耳星魄</t>
    <phoneticPr fontId="3" type="noConversion"/>
  </si>
  <si>
    <t>骷髅王星魄</t>
    <phoneticPr fontId="3" type="noConversion"/>
  </si>
  <si>
    <t>哥布林小妖星魄</t>
    <phoneticPr fontId="3" type="noConversion"/>
  </si>
  <si>
    <t>萌波波星魄</t>
    <phoneticPr fontId="3" type="noConversion"/>
  </si>
  <si>
    <t>狮王辛巴星魄</t>
    <phoneticPr fontId="3" type="noConversion"/>
  </si>
  <si>
    <t>天马星魄</t>
    <phoneticPr fontId="3" type="noConversion"/>
  </si>
  <si>
    <t>琴天使星魄</t>
    <phoneticPr fontId="3" type="noConversion"/>
  </si>
  <si>
    <t>白银执政官星魄</t>
    <phoneticPr fontId="3" type="noConversion"/>
  </si>
  <si>
    <t>小天使星魄</t>
    <phoneticPr fontId="3" type="noConversion"/>
  </si>
  <si>
    <t>天使波波星魄</t>
    <phoneticPr fontId="3" type="noConversion"/>
  </si>
  <si>
    <t>大天使星魄</t>
    <phoneticPr fontId="3" type="noConversion"/>
  </si>
  <si>
    <t>女妖卫士星魄</t>
    <phoneticPr fontId="3" type="noConversion"/>
  </si>
  <si>
    <t>毁灭骑士星魄</t>
    <phoneticPr fontId="3" type="noConversion"/>
  </si>
  <si>
    <t>僵尸小童星魄</t>
    <phoneticPr fontId="3" type="noConversion"/>
  </si>
  <si>
    <t>犬妖贤者星魄</t>
    <phoneticPr fontId="3" type="noConversion"/>
  </si>
  <si>
    <t>蛛魔兽星魄</t>
    <phoneticPr fontId="3" type="noConversion"/>
  </si>
  <si>
    <t>小恶魔星魄</t>
    <phoneticPr fontId="3" type="noConversion"/>
  </si>
  <si>
    <t>鬼灵儿星魄</t>
    <phoneticPr fontId="3" type="noConversion"/>
  </si>
  <si>
    <t>强袭斧王星魄</t>
    <phoneticPr fontId="3" type="noConversion"/>
  </si>
  <si>
    <t>prop</t>
    <phoneticPr fontId="3" type="noConversion"/>
  </si>
  <si>
    <t>阿波罗星魄</t>
    <phoneticPr fontId="3" type="noConversion"/>
  </si>
  <si>
    <t>恶魔猎人星魄</t>
    <phoneticPr fontId="3" type="noConversion"/>
  </si>
  <si>
    <t>不祥卡特星魄</t>
    <phoneticPr fontId="3" type="noConversion"/>
  </si>
  <si>
    <t>prop</t>
    <phoneticPr fontId="3" type="noConversion"/>
  </si>
  <si>
    <t>豪华英雄宝箱</t>
    <phoneticPr fontId="3" type="noConversion"/>
  </si>
  <si>
    <t>2000钻石宝箱</t>
    <phoneticPr fontId="3" type="noConversion"/>
  </si>
  <si>
    <t>使用后获得2000钻石。</t>
    <phoneticPr fontId="3" type="noConversion"/>
  </si>
  <si>
    <t>使用后获得一定數量的雷神星魄</t>
    <phoneticPr fontId="3" type="noConversion"/>
  </si>
  <si>
    <t>神奇的星魄寶箱</t>
    <phoneticPr fontId="3" type="noConversion"/>
  </si>
  <si>
    <t>滿滿的鑽石</t>
    <phoneticPr fontId="3" type="noConversion"/>
  </si>
  <si>
    <t>equip_coin</t>
    <phoneticPr fontId="3" type="noConversion"/>
  </si>
  <si>
    <t>进阶石</t>
    <phoneticPr fontId="3" type="noConversion"/>
  </si>
  <si>
    <t>用于英雄进阶的材料。</t>
    <phoneticPr fontId="3" type="noConversion"/>
  </si>
  <si>
    <t>含有强大的神秘力量，可以激发英雄的潜能。</t>
    <phoneticPr fontId="3" type="noConversion"/>
  </si>
  <si>
    <t>含有英雄之力的石头，可以增强英雄的能力</t>
    <phoneticPr fontId="3" type="noConversion"/>
  </si>
  <si>
    <t>用于S级英雄进阶的材料</t>
    <phoneticPr fontId="3" type="noConversion"/>
  </si>
  <si>
    <t>market_black_equip</t>
  </si>
  <si>
    <t>open_box</t>
  </si>
  <si>
    <t>market_mall</t>
    <phoneticPr fontId="8" type="noConversion"/>
  </si>
  <si>
    <t>market_arena</t>
    <phoneticPr fontId="8" type="noConversion"/>
  </si>
  <si>
    <t>market_honor</t>
    <phoneticPr fontId="8" type="noConversion"/>
  </si>
  <si>
    <t>market_explore</t>
    <phoneticPr fontId="8" type="noConversion"/>
  </si>
  <si>
    <t>market_family</t>
    <phoneticPr fontId="8" type="noConversion"/>
  </si>
  <si>
    <t>hero_pub</t>
  </si>
  <si>
    <t>market_tavern</t>
    <phoneticPr fontId="8" type="noConversion"/>
  </si>
  <si>
    <t>market_mystery</t>
    <phoneticPr fontId="8" type="noConversion"/>
  </si>
  <si>
    <t>market_mystery</t>
    <phoneticPr fontId="8" type="noConversion"/>
  </si>
  <si>
    <t>market_mystery</t>
    <phoneticPr fontId="8" type="noConversion"/>
  </si>
  <si>
    <t>market_mystery</t>
    <phoneticPr fontId="8" type="noConversion"/>
  </si>
  <si>
    <t>market_mystery</t>
    <phoneticPr fontId="8" type="noConversion"/>
  </si>
  <si>
    <t>market_mystery</t>
    <phoneticPr fontId="8" type="noConversion"/>
  </si>
  <si>
    <t>market_arena</t>
    <phoneticPr fontId="8" type="noConversion"/>
  </si>
  <si>
    <t>market_arena</t>
    <phoneticPr fontId="8" type="noConversion"/>
  </si>
  <si>
    <t>market_arena</t>
    <phoneticPr fontId="8" type="noConversion"/>
  </si>
  <si>
    <t>market_honor</t>
    <phoneticPr fontId="8" type="noConversion"/>
  </si>
  <si>
    <t>market_honor</t>
    <phoneticPr fontId="8" type="noConversion"/>
  </si>
  <si>
    <t>market_explore</t>
    <phoneticPr fontId="8" type="noConversion"/>
  </si>
  <si>
    <t>market_explore</t>
    <phoneticPr fontId="8" type="noConversion"/>
  </si>
  <si>
    <t>market_black</t>
    <phoneticPr fontId="8" type="noConversion"/>
  </si>
  <si>
    <t>market_black</t>
    <phoneticPr fontId="8" type="noConversion"/>
  </si>
  <si>
    <t>market_black</t>
    <phoneticPr fontId="8" type="noConversion"/>
  </si>
  <si>
    <t>market_black</t>
    <phoneticPr fontId="8" type="noConversion"/>
  </si>
  <si>
    <t>优良月阶石·远程</t>
    <phoneticPr fontId="3" type="noConversion"/>
  </si>
  <si>
    <t>普通月阶石·远程</t>
    <phoneticPr fontId="3" type="noConversion"/>
  </si>
  <si>
    <t>用于远程英雄进阶“白色+1，绿色”的材料。</t>
    <phoneticPr fontId="3" type="noConversion"/>
  </si>
  <si>
    <t>功能描述</t>
  </si>
  <si>
    <t>形象描述</t>
  </si>
  <si>
    <t>道具icon</t>
  </si>
  <si>
    <t>货币icon</t>
  </si>
  <si>
    <t>音效</t>
  </si>
  <si>
    <t>desc</t>
  </si>
  <si>
    <t>desc2</t>
  </si>
  <si>
    <t>small_icon</t>
  </si>
  <si>
    <t>sound</t>
  </si>
  <si>
    <t>金币</t>
  </si>
  <si>
    <t>闪亮亮的金币，做什么都必不可少。</t>
  </si>
  <si>
    <t>5190001_s</t>
  </si>
  <si>
    <t>armor</t>
  </si>
  <si>
    <t>鸽子蛋大小的钻石，散发着土豪的气息。</t>
  </si>
  <si>
    <t>5190002_s</t>
  </si>
  <si>
    <t>arena_coin</t>
  </si>
  <si>
    <t>声望</t>
  </si>
  <si>
    <t>可以在声望商店购买商品，参加竞技场可以获得</t>
  </si>
  <si>
    <t>5190003_s</t>
  </si>
  <si>
    <t>exp</t>
  </si>
  <si>
    <t>队伍经验</t>
  </si>
  <si>
    <t>宝贵的经验，可以增强队伍。</t>
  </si>
  <si>
    <t>5190004_s</t>
  </si>
  <si>
    <t>星玉</t>
  </si>
  <si>
    <t>熔炉中分解英雄星魄、装备及装备碎片的产物，可以在星玉商店兑换商品。</t>
  </si>
  <si>
    <t>5190005_s</t>
  </si>
  <si>
    <t>equip_coin</t>
  </si>
  <si>
    <t>晶玉</t>
  </si>
  <si>
    <t>熔炉中分解装备的产物，可以在杂货店等处购买商品。</t>
  </si>
  <si>
    <t>5190006_s</t>
  </si>
  <si>
    <t>体力</t>
  </si>
  <si>
    <t>用于关卡、战役挑战。</t>
  </si>
  <si>
    <t>5190009_s</t>
  </si>
  <si>
    <t>pvp_stamina</t>
  </si>
  <si>
    <t>精力</t>
  </si>
  <si>
    <t>用于竞技场、圣物抢夺。</t>
  </si>
  <si>
    <t>5190010_s</t>
  </si>
  <si>
    <t>ares_honor</t>
  </si>
  <si>
    <t>荣誉</t>
  </si>
  <si>
    <t>战神榜中的荣誉，可以兑换商品</t>
  </si>
  <si>
    <t>5190011_s</t>
  </si>
  <si>
    <t>offertory</t>
  </si>
  <si>
    <t>贡献</t>
  </si>
  <si>
    <t>公会中的贡献，可以在公会商店兑换商品</t>
  </si>
  <si>
    <t>5190012_s</t>
  </si>
  <si>
    <t>feat</t>
  </si>
  <si>
    <t>功勋</t>
  </si>
  <si>
    <t>秘境探险中的功勋，可以在秘境商店兑换商品</t>
  </si>
  <si>
    <t>5190013_s</t>
  </si>
  <si>
    <t>build</t>
  </si>
  <si>
    <t>公会资金</t>
  </si>
  <si>
    <t>公会中用于升级公会建筑</t>
  </si>
  <si>
    <t>5190014_s</t>
  </si>
  <si>
    <t>vip_exp</t>
  </si>
  <si>
    <t>vip经验</t>
  </si>
  <si>
    <t>可以增加vip等级</t>
  </si>
  <si>
    <t>5160015_s</t>
  </si>
  <si>
    <t>rmb</t>
  </si>
  <si>
    <t>人民币</t>
  </si>
  <si>
    <t>可以换取一切，最大面值的人民币印有一个爷爷的头像</t>
  </si>
  <si>
    <t>5190015_s</t>
  </si>
  <si>
    <t>real_rmb</t>
  </si>
  <si>
    <t xml:space="preserve"> 仅人民币图标</t>
  </si>
  <si>
    <t>只是一个人民币图标，显示用</t>
  </si>
  <si>
    <t>5190016_s</t>
  </si>
  <si>
    <t>wine</t>
  </si>
  <si>
    <t>美酒</t>
  </si>
  <si>
    <t>上好的美酒，可以在美酒商店换取英雄星魄。</t>
  </si>
  <si>
    <t>5190017_s</t>
  </si>
  <si>
    <t>技能点卷轴</t>
    <phoneticPr fontId="3" type="noConversion"/>
  </si>
  <si>
    <t>使用后可获得10点技能点</t>
    <phoneticPr fontId="3" type="noConversion"/>
  </si>
  <si>
    <t>神秘的卷轴</t>
    <phoneticPr fontId="3" type="noConversion"/>
  </si>
  <si>
    <t>paper</t>
    <phoneticPr fontId="3" type="noConversion"/>
  </si>
  <si>
    <t>skill_add</t>
    <phoneticPr fontId="3" type="noConversion"/>
  </si>
  <si>
    <t>山丘之王</t>
    <phoneticPr fontId="8" type="noConversion"/>
  </si>
  <si>
    <t>美队</t>
  </si>
  <si>
    <t>小叮当</t>
    <phoneticPr fontId="8" type="noConversion"/>
  </si>
  <si>
    <t>超能大白</t>
    <phoneticPr fontId="8" type="noConversion"/>
  </si>
  <si>
    <t>花仙子</t>
    <phoneticPr fontId="8" type="noConversion"/>
  </si>
  <si>
    <t>冰雪女王</t>
    <phoneticPr fontId="8" type="noConversion"/>
  </si>
  <si>
    <t>李小龙</t>
    <phoneticPr fontId="8" type="noConversion"/>
  </si>
  <si>
    <t>格斗小子</t>
    <phoneticPr fontId="3" type="noConversion"/>
  </si>
  <si>
    <t>精灵游侠</t>
    <phoneticPr fontId="3" type="noConversion"/>
  </si>
  <si>
    <t>黑魔导少女</t>
    <phoneticPr fontId="3" type="noConversion"/>
  </si>
  <si>
    <t>圣光使者</t>
    <phoneticPr fontId="3" type="noConversion"/>
  </si>
  <si>
    <t>先知圣者</t>
    <phoneticPr fontId="3" type="noConversion"/>
  </si>
  <si>
    <t>食人魔</t>
    <phoneticPr fontId="8" type="noConversion"/>
  </si>
  <si>
    <t>瘟疫骑士</t>
    <phoneticPr fontId="3" type="noConversion"/>
  </si>
  <si>
    <t>骷髅射手</t>
    <phoneticPr fontId="3" type="noConversion"/>
  </si>
  <si>
    <t>骷髅巫师</t>
    <phoneticPr fontId="3" type="noConversion"/>
  </si>
  <si>
    <t>骷髅战士</t>
    <phoneticPr fontId="3" type="noConversion"/>
  </si>
  <si>
    <t>蛇发女妖</t>
    <phoneticPr fontId="3" type="noConversion"/>
  </si>
  <si>
    <t>死亡骑士</t>
    <phoneticPr fontId="3" type="noConversion"/>
  </si>
  <si>
    <t>德古拉</t>
    <phoneticPr fontId="3" type="noConversion"/>
  </si>
  <si>
    <t>刀锋女皇</t>
    <phoneticPr fontId="3" type="noConversion"/>
  </si>
  <si>
    <t>莉莉丝</t>
    <phoneticPr fontId="3" type="noConversion"/>
  </si>
  <si>
    <t>路西法</t>
    <phoneticPr fontId="3" type="noConversion"/>
  </si>
  <si>
    <t>饥荒骑士</t>
    <phoneticPr fontId="3" type="noConversion"/>
  </si>
  <si>
    <t>嗜血狼人</t>
    <phoneticPr fontId="8" type="noConversion"/>
  </si>
  <si>
    <t>牛头勇士</t>
    <phoneticPr fontId="3" type="noConversion"/>
  </si>
  <si>
    <t>鳄鱼战士</t>
    <phoneticPr fontId="3" type="noConversion"/>
  </si>
  <si>
    <t>咕叽咕叽</t>
    <phoneticPr fontId="3" type="noConversion"/>
  </si>
  <si>
    <t>剑圣</t>
    <phoneticPr fontId="3" type="noConversion"/>
  </si>
  <si>
    <t>丛林祭司</t>
    <phoneticPr fontId="3" type="noConversion"/>
  </si>
  <si>
    <t>哥布林亲王</t>
    <phoneticPr fontId="3" type="noConversion"/>
  </si>
  <si>
    <t>鳄鱼雷克</t>
    <phoneticPr fontId="3" type="noConversion"/>
  </si>
  <si>
    <t>胡尔克</t>
    <phoneticPr fontId="3" type="noConversion"/>
  </si>
  <si>
    <t>九尾妖狐</t>
    <phoneticPr fontId="3" type="noConversion"/>
  </si>
  <si>
    <t>人鱼公主</t>
    <phoneticPr fontId="3" type="noConversion"/>
  </si>
  <si>
    <t>风暴之灵</t>
    <phoneticPr fontId="3" type="noConversion"/>
  </si>
  <si>
    <t>仙游者</t>
    <phoneticPr fontId="8" type="noConversion"/>
  </si>
  <si>
    <t>雷神索尔</t>
    <phoneticPr fontId="3" type="noConversion"/>
  </si>
  <si>
    <t>娅美蝶</t>
    <phoneticPr fontId="3" type="noConversion"/>
  </si>
  <si>
    <t>爱之天使</t>
    <phoneticPr fontId="3" type="noConversion"/>
  </si>
  <si>
    <t>丛林半神</t>
    <phoneticPr fontId="3" type="noConversion"/>
  </si>
  <si>
    <t>米迦勒</t>
    <phoneticPr fontId="3" type="noConversion"/>
  </si>
  <si>
    <t>冥王哈迪斯</t>
    <phoneticPr fontId="3" type="noConversion"/>
  </si>
  <si>
    <t>女神雅典娜</t>
    <phoneticPr fontId="3" type="noConversion"/>
  </si>
  <si>
    <t>齐天大圣</t>
    <phoneticPr fontId="3" type="noConversion"/>
  </si>
  <si>
    <t>吉尔伽美什</t>
    <phoneticPr fontId="3" type="noConversion"/>
  </si>
  <si>
    <t>女武神</t>
    <phoneticPr fontId="3" type="noConversion"/>
  </si>
  <si>
    <t>月亮女神</t>
    <phoneticPr fontId="3" type="noConversion"/>
  </si>
  <si>
    <t>英雄</t>
    <phoneticPr fontId="3" type="noConversion"/>
  </si>
  <si>
    <t>评级</t>
    <phoneticPr fontId="3" type="noConversion"/>
  </si>
  <si>
    <t>职业</t>
    <phoneticPr fontId="3" type="noConversion"/>
  </si>
  <si>
    <t>种族</t>
    <phoneticPr fontId="3" type="noConversion"/>
  </si>
  <si>
    <t>生灵</t>
  </si>
  <si>
    <t>兽灵</t>
  </si>
  <si>
    <t>魔灵</t>
  </si>
  <si>
    <t>神灵</t>
  </si>
  <si>
    <t>A</t>
  </si>
  <si>
    <t>A+</t>
  </si>
  <si>
    <t>S</t>
  </si>
  <si>
    <t>守护</t>
  </si>
  <si>
    <t>近战</t>
  </si>
  <si>
    <t>远程</t>
  </si>
  <si>
    <t>辅助</t>
  </si>
  <si>
    <t>白金宝箱</t>
    <phoneticPr fontId="3" type="noConversion"/>
  </si>
  <si>
    <t>白金钥匙</t>
    <phoneticPr fontId="3" type="noConversion"/>
  </si>
  <si>
    <t>打开白金宝箱的必需品，一把钥匙，只能开一个锁。</t>
    <phoneticPr fontId="3" type="noConversion"/>
  </si>
  <si>
    <t>用白金打造的钥匙</t>
    <phoneticPr fontId="3" type="noConversion"/>
  </si>
  <si>
    <t>白金打造的箱子，被锁住了</t>
    <phoneticPr fontId="3" type="noConversion"/>
  </si>
  <si>
    <t>需要黄金钥匙才能打开，可获得A评级装备碎片和A评级圣物碎片，幸运玩家可获得A+评级圣物碎片。</t>
    <phoneticPr fontId="3" type="noConversion"/>
  </si>
  <si>
    <t>需要白金钥匙才能打开，可获得S评级装备碎片和A+评级圣物碎片，幸运玩家可获得S评级装备。</t>
    <phoneticPr fontId="3" type="noConversion"/>
  </si>
  <si>
    <t>lottery_pt</t>
  </si>
  <si>
    <t>打开后可在“花仙子星魄*30”“人鱼公主星魄*30”“娅美蝶星魄*30”“饥荒骑士星魄*30”中选择任意一个</t>
    <phoneticPr fontId="3" type="noConversion"/>
  </si>
  <si>
    <t>只能选择一个，要想想清楚</t>
    <phoneticPr fontId="3" type="noConversion"/>
  </si>
  <si>
    <t>hero_pub_camp</t>
    <phoneticPr fontId="3" type="noConversion"/>
  </si>
  <si>
    <t>hero_pub_camp</t>
    <phoneticPr fontId="3" type="noConversion"/>
  </si>
  <si>
    <t>hero_pub_camp</t>
    <phoneticPr fontId="3" type="noConversion"/>
  </si>
  <si>
    <t>hero_pub_camp</t>
    <phoneticPr fontId="3" type="noConversion"/>
  </si>
  <si>
    <t>vip经验+1</t>
    <phoneticPr fontId="3" type="noConversion"/>
  </si>
  <si>
    <t>使用后可以获得1点vip经验</t>
    <phoneticPr fontId="3" type="noConversion"/>
  </si>
  <si>
    <t>vip经验+10</t>
    <phoneticPr fontId="3" type="noConversion"/>
  </si>
  <si>
    <t>vip经验+100</t>
    <phoneticPr fontId="3" type="noConversion"/>
  </si>
  <si>
    <t>vip经验+1000</t>
    <phoneticPr fontId="3" type="noConversion"/>
  </si>
  <si>
    <t>使用后可以获得10点vip经验</t>
    <phoneticPr fontId="3" type="noConversion"/>
  </si>
  <si>
    <t>使用后可以获得100点vip经验</t>
    <phoneticPr fontId="3" type="noConversion"/>
  </si>
  <si>
    <t>使用后可以获得1000点vip经验</t>
    <phoneticPr fontId="3" type="noConversion"/>
  </si>
  <si>
    <t>hero_pub_camp</t>
    <phoneticPr fontId="3" type="noConversion"/>
  </si>
  <si>
    <t>hero_pub_legend</t>
    <phoneticPr fontId="3" type="noConversion"/>
  </si>
  <si>
    <t>hero_pub_legend</t>
    <phoneticPr fontId="3" type="noConversion"/>
  </si>
  <si>
    <t>hero_pub_legend</t>
    <phoneticPr fontId="3" type="noConversion"/>
  </si>
  <si>
    <t>奖励名称</t>
    <phoneticPr fontId="3" type="noConversion"/>
  </si>
  <si>
    <t>奖励ID</t>
    <phoneticPr fontId="3" type="noConversion"/>
  </si>
  <si>
    <t>奖励数量</t>
    <phoneticPr fontId="3" type="noConversion"/>
  </si>
  <si>
    <t>奖励类型1</t>
    <phoneticPr fontId="3" type="noConversion"/>
  </si>
  <si>
    <t>奖励类型2</t>
    <phoneticPr fontId="3" type="noConversion"/>
  </si>
  <si>
    <t>奖励类型3</t>
    <phoneticPr fontId="3" type="noConversion"/>
  </si>
  <si>
    <t>奖励类型4</t>
    <phoneticPr fontId="3" type="noConversion"/>
  </si>
  <si>
    <t>花仙子</t>
    <phoneticPr fontId="3" type="noConversion"/>
  </si>
  <si>
    <t>饥荒骑士</t>
  </si>
  <si>
    <t>人鱼公主</t>
  </si>
  <si>
    <t>雅美蝶</t>
  </si>
  <si>
    <t>item</t>
    <phoneticPr fontId="3" type="noConversion"/>
  </si>
  <si>
    <t>超能大白</t>
    <phoneticPr fontId="3" type="noConversion"/>
  </si>
  <si>
    <t>九尾妖狐</t>
    <phoneticPr fontId="3" type="noConversion"/>
  </si>
  <si>
    <t>雅典娜</t>
    <phoneticPr fontId="3" type="noConversion"/>
  </si>
  <si>
    <t>刀锋女王</t>
    <phoneticPr fontId="3" type="noConversion"/>
  </si>
  <si>
    <t>宝箱ID</t>
    <phoneticPr fontId="3" type="noConversion"/>
  </si>
  <si>
    <t>reward1type</t>
  </si>
  <si>
    <t>reward1id</t>
  </si>
  <si>
    <t>reward1num</t>
  </si>
  <si>
    <t>reward2type</t>
  </si>
  <si>
    <t>reward2id</t>
  </si>
  <si>
    <t>reward2num</t>
  </si>
  <si>
    <t>reward3type</t>
  </si>
  <si>
    <t>reward3id</t>
  </si>
  <si>
    <t>reward3num</t>
  </si>
  <si>
    <t>reward4type</t>
  </si>
  <si>
    <t>reward4id</t>
  </si>
  <si>
    <t>reward4num</t>
  </si>
  <si>
    <t>描述</t>
    <phoneticPr fontId="3" type="noConversion"/>
  </si>
  <si>
    <t>choose_box</t>
    <phoneticPr fontId="3" type="noConversion"/>
  </si>
  <si>
    <t>打开后可在“花仙子星魄*60”“人鱼公主星魄*60”“娅美蝶星魄*60”“饥荒骑士星魄*60”中选择任意一个</t>
    <phoneticPr fontId="3" type="noConversion"/>
  </si>
  <si>
    <t>打开后可在“花仙子星魄*120”“人鱼公主星魄*120”“娅美蝶星魄*120”“饥荒骑士星魄*120”中选择任意一个</t>
    <phoneticPr fontId="3" type="noConversion"/>
  </si>
  <si>
    <t>打开后可在“超能大白星魄*60”“九尾妖狐星魄*60”“女神雅典娜星魄*60”“刀锋女皇星魄*60”中选择任意一个</t>
    <phoneticPr fontId="3" type="noConversion"/>
  </si>
  <si>
    <t>打开后可在“花仙子星魄*120”“饥荒骑士星魄*120”“人鱼公主星魄*120”“娅美蝶星魄*120”中选择任意一个</t>
    <phoneticPr fontId="3" type="noConversion"/>
  </si>
  <si>
    <t>V5英雄礼包</t>
  </si>
  <si>
    <t>V7英雄礼包</t>
  </si>
  <si>
    <t>V9英雄礼包</t>
  </si>
  <si>
    <t>V10英雄礼包</t>
  </si>
  <si>
    <t>V12英雄礼包</t>
  </si>
  <si>
    <t>V14英雄礼包</t>
  </si>
  <si>
    <t>首充英雄礼包</t>
    <phoneticPr fontId="3" type="noConversion"/>
  </si>
  <si>
    <t>奖励类型5</t>
    <phoneticPr fontId="3" type="noConversion"/>
  </si>
  <si>
    <t>奖励类型6</t>
    <phoneticPr fontId="3" type="noConversion"/>
  </si>
  <si>
    <t>奖励类型7</t>
    <phoneticPr fontId="3" type="noConversion"/>
  </si>
  <si>
    <t>奖励类型8</t>
    <phoneticPr fontId="3" type="noConversion"/>
  </si>
  <si>
    <t>reward5type</t>
    <phoneticPr fontId="3" type="noConversion"/>
  </si>
  <si>
    <t>reward5id</t>
    <phoneticPr fontId="3" type="noConversion"/>
  </si>
  <si>
    <t>reward6type</t>
    <phoneticPr fontId="3" type="noConversion"/>
  </si>
  <si>
    <t>reward5num</t>
    <phoneticPr fontId="3" type="noConversion"/>
  </si>
  <si>
    <t>reward6id</t>
    <phoneticPr fontId="3" type="noConversion"/>
  </si>
  <si>
    <t>reward6num</t>
    <phoneticPr fontId="3" type="noConversion"/>
  </si>
  <si>
    <t>reward7type</t>
    <phoneticPr fontId="3" type="noConversion"/>
  </si>
  <si>
    <t>reward7id</t>
    <phoneticPr fontId="3" type="noConversion"/>
  </si>
  <si>
    <t>reward7num</t>
    <phoneticPr fontId="3" type="noConversion"/>
  </si>
  <si>
    <t>reward8type</t>
    <phoneticPr fontId="3" type="noConversion"/>
  </si>
  <si>
    <t>reward8id</t>
    <phoneticPr fontId="3" type="noConversion"/>
  </si>
  <si>
    <t>reward8num</t>
    <phoneticPr fontId="3" type="noConversion"/>
  </si>
  <si>
    <t>choose_box</t>
    <phoneticPr fontId="3" type="noConversion"/>
  </si>
  <si>
    <t>id</t>
    <phoneticPr fontId="3" type="noConversion"/>
  </si>
  <si>
    <t>测试多选礼包</t>
    <phoneticPr fontId="3" type="noConversion"/>
  </si>
  <si>
    <t>打开后可在“超能大白星魄*120”“九尾妖狐星魄*120”“女神雅典娜星魄*120”“刀锋女皇星魄*120”中选择任意一个</t>
    <phoneticPr fontId="3" type="noConversion"/>
  </si>
  <si>
    <t>礼包1</t>
    <phoneticPr fontId="3" type="noConversion"/>
  </si>
  <si>
    <t>碳烤牛排*20 大金蛋5</t>
  </si>
  <si>
    <t>produce</t>
    <phoneticPr fontId="3" type="noConversion"/>
  </si>
  <si>
    <t>礼包2</t>
  </si>
  <si>
    <t>鸡尾酒*20 大金蛋*5</t>
  </si>
  <si>
    <t>礼包3</t>
  </si>
  <si>
    <t>鳄鱼雷克星魄、胡尔克星魄、风暴之灵星魄、牛头勇士星魄*10</t>
    <phoneticPr fontId="3" type="noConversion"/>
  </si>
  <si>
    <t>礼包4</t>
  </si>
  <si>
    <t>黑魔法少女星魄、小叮当星魄、李小龙星魄、精灵游侠星魄*10</t>
    <phoneticPr fontId="3" type="noConversion"/>
  </si>
  <si>
    <t>礼包5</t>
  </si>
  <si>
    <t>雷神、亚美蝶、仙游者、女武神星魄*10</t>
    <phoneticPr fontId="3" type="noConversion"/>
  </si>
  <si>
    <t>礼包6</t>
  </si>
  <si>
    <t>瘟疫骑士、莉莉丝、蛇发女妖、骷髅射手星魄*10</t>
    <phoneticPr fontId="3" type="noConversion"/>
  </si>
  <si>
    <t>礼包7</t>
  </si>
  <si>
    <t>史诗圣物精华*2 铭刻石*20</t>
  </si>
  <si>
    <t>礼包8</t>
  </si>
  <si>
    <t>大金蛋*10,小金蛋*10</t>
    <phoneticPr fontId="3" type="noConversion"/>
  </si>
  <si>
    <t>打开后可在"花仙子""饥荒骑士""人鱼公主""雅美蝶"中选择任意一个英雄</t>
    <phoneticPr fontId="3" type="noConversion"/>
  </si>
  <si>
    <t>备注</t>
    <phoneticPr fontId="3" type="noConversion"/>
  </si>
  <si>
    <t>韩国首充礼包</t>
    <phoneticPr fontId="3" type="noConversion"/>
  </si>
  <si>
    <t>S级英雄礼包1</t>
    <phoneticPr fontId="3" type="noConversion"/>
  </si>
  <si>
    <t>打开后可在"冥王哈迪斯星魄*50""刀锋女皇星魄*50""超能大白星魄*50""九尾妖狐*50星魄"中选择任意一个</t>
    <phoneticPr fontId="3" type="noConversion"/>
  </si>
  <si>
    <t>只能选择一个，要想想清楚</t>
    <phoneticPr fontId="3" type="noConversion"/>
  </si>
  <si>
    <t>armor</t>
    <phoneticPr fontId="3" type="noConversion"/>
  </si>
  <si>
    <t>choose_box</t>
    <phoneticPr fontId="3" type="noConversion"/>
  </si>
  <si>
    <t>S级英雄礼包2</t>
    <phoneticPr fontId="3" type="noConversion"/>
  </si>
  <si>
    <t>打开后可在"女神雅典娜星魄*50""路西法星魄*50""冰雪女王星魄*50""剑圣*50星魄"中选择任意一个</t>
    <phoneticPr fontId="3" type="noConversion"/>
  </si>
  <si>
    <t>只能选择一个，要想想清楚</t>
    <phoneticPr fontId="3" type="noConversion"/>
  </si>
  <si>
    <t>item</t>
    <phoneticPr fontId="3" type="noConversion"/>
  </si>
  <si>
    <t>item</t>
    <phoneticPr fontId="3" type="noConversion"/>
  </si>
  <si>
    <t>冥王哈迪斯</t>
    <phoneticPr fontId="3" type="noConversion"/>
  </si>
  <si>
    <t>刀锋女皇</t>
    <phoneticPr fontId="3" type="noConversion"/>
  </si>
  <si>
    <t>超能大白</t>
    <phoneticPr fontId="3" type="noConversion"/>
  </si>
  <si>
    <t>九尾妖狐</t>
    <phoneticPr fontId="3" type="noConversion"/>
  </si>
  <si>
    <t>女神雅典娜</t>
    <phoneticPr fontId="3" type="noConversion"/>
  </si>
  <si>
    <t>路西法</t>
    <phoneticPr fontId="3" type="noConversion"/>
  </si>
  <si>
    <t>冰雪女王</t>
    <phoneticPr fontId="3" type="noConversion"/>
  </si>
  <si>
    <t>剑圣</t>
    <phoneticPr fontId="3" type="noConversion"/>
  </si>
  <si>
    <t>A级装备礼包</t>
    <phoneticPr fontId="3" type="noConversion"/>
  </si>
  <si>
    <t>打开后随机获得一件A级装备</t>
    <phoneticPr fontId="3" type="noConversion"/>
  </si>
  <si>
    <t>首充礼包专属</t>
    <phoneticPr fontId="3" type="noConversion"/>
  </si>
  <si>
    <t>新马首充礼包装备礼包</t>
    <phoneticPr fontId="3" type="noConversion"/>
  </si>
  <si>
    <t>圣光使者</t>
  </si>
  <si>
    <t>格斗小子</t>
  </si>
  <si>
    <t>精灵游侠</t>
  </si>
  <si>
    <t>先知圣者</t>
  </si>
  <si>
    <t>食人魔</t>
  </si>
  <si>
    <t>骷髅战士</t>
  </si>
  <si>
    <t>骷髅射手</t>
  </si>
  <si>
    <t>骷髅巫师</t>
  </si>
  <si>
    <t>牛头勇士</t>
  </si>
  <si>
    <t>鳄鱼战士</t>
  </si>
  <si>
    <t>哥布林亲王</t>
  </si>
  <si>
    <t>咕叽咕叽</t>
  </si>
  <si>
    <t>吉尔伽美什</t>
  </si>
  <si>
    <t>雷神索尔</t>
  </si>
  <si>
    <t>仙游者</t>
  </si>
  <si>
    <t>爱之天使</t>
  </si>
  <si>
    <t>山丘之王</t>
  </si>
  <si>
    <t>李小龙</t>
  </si>
  <si>
    <t>小叮当</t>
  </si>
  <si>
    <t>花仙子</t>
  </si>
  <si>
    <t>死亡骑士</t>
  </si>
  <si>
    <t>德古拉</t>
  </si>
  <si>
    <t>瘟疫骑士</t>
  </si>
  <si>
    <t>鳄鱼雷克</t>
  </si>
  <si>
    <t>嗜血狼人</t>
  </si>
  <si>
    <t>风暴之灵</t>
  </si>
  <si>
    <t>丛林祭司</t>
  </si>
  <si>
    <t>齐天大圣</t>
  </si>
  <si>
    <t>冥王哈迪斯</t>
  </si>
  <si>
    <t>丛林半神</t>
  </si>
  <si>
    <t>娅美蝶</t>
  </si>
  <si>
    <t>超能大白</t>
  </si>
  <si>
    <t>黑魔导少女</t>
  </si>
  <si>
    <t>刀锋女皇</t>
  </si>
  <si>
    <t>蛇发女妖</t>
  </si>
  <si>
    <t>胡尔克</t>
  </si>
  <si>
    <t>剑圣</t>
  </si>
  <si>
    <t>九尾妖狐</t>
  </si>
  <si>
    <t>女武神</t>
  </si>
  <si>
    <t>月亮女神</t>
  </si>
  <si>
    <t>米迦勒</t>
  </si>
  <si>
    <t>冰雪女王</t>
  </si>
  <si>
    <t>莉莉丝</t>
  </si>
  <si>
    <t>女神雅典娜</t>
  </si>
  <si>
    <t>路西法</t>
  </si>
  <si>
    <t>生灵守护收集奖励</t>
    <phoneticPr fontId="3" type="noConversion"/>
  </si>
  <si>
    <t>生灵近战收集奖励</t>
    <phoneticPr fontId="3" type="noConversion"/>
  </si>
  <si>
    <t>生灵远程收集奖励</t>
    <phoneticPr fontId="3" type="noConversion"/>
  </si>
  <si>
    <t>生灵辅助收集奖励</t>
    <phoneticPr fontId="3" type="noConversion"/>
  </si>
  <si>
    <t>魔灵守护收集奖励</t>
    <phoneticPr fontId="3" type="noConversion"/>
  </si>
  <si>
    <t>魔灵近战收集奖励</t>
    <phoneticPr fontId="3" type="noConversion"/>
  </si>
  <si>
    <t>魔灵远程收集奖励</t>
    <phoneticPr fontId="3" type="noConversion"/>
  </si>
  <si>
    <t>魔灵辅助收集奖励</t>
    <phoneticPr fontId="3" type="noConversion"/>
  </si>
  <si>
    <t>兽灵守护收集奖励</t>
    <phoneticPr fontId="3" type="noConversion"/>
  </si>
  <si>
    <t>兽灵近战收集奖励</t>
    <phoneticPr fontId="3" type="noConversion"/>
  </si>
  <si>
    <t>兽灵远程收集奖励</t>
    <phoneticPr fontId="3" type="noConversion"/>
  </si>
  <si>
    <t>兽灵辅助收集奖励</t>
    <phoneticPr fontId="3" type="noConversion"/>
  </si>
  <si>
    <t>神灵守护收集奖励</t>
    <phoneticPr fontId="3" type="noConversion"/>
  </si>
  <si>
    <t>神灵近战收集奖励</t>
    <phoneticPr fontId="3" type="noConversion"/>
  </si>
  <si>
    <t>神灵远程收集奖励</t>
    <phoneticPr fontId="3" type="noConversion"/>
  </si>
  <si>
    <t>神灵辅助收集奖励</t>
    <phoneticPr fontId="3" type="noConversion"/>
  </si>
  <si>
    <t>打开后可在“圣光使者星魄*30”、“山丘之王星魄*30”、“美队星魄*30” 中选择任意一个</t>
  </si>
  <si>
    <t>打开后可在“格斗小子星魄*30”、“李小龙星魄*30”、“超能大白星魄*30” 中选择任意一个</t>
  </si>
  <si>
    <t>打开后可在“精灵游侠星魄*30”、“小叮当星魄*30”、“黑魔导少女星魄*30”、“冰雪女王星魄*30” 中选择任意一个</t>
  </si>
  <si>
    <t>打开后可在“先知圣者星魄*30”、“花仙子星魄*30” 中选择任意一个</t>
  </si>
  <si>
    <t>打开后可在“食人魔星魄*30”、“死亡骑士星魄*30” 中选择任意一个</t>
  </si>
  <si>
    <t>打开后可在“骷髅战士星魄*30”、“德古拉星魄*30”、“刀锋女皇星魄*30” 中选择任意一个</t>
  </si>
  <si>
    <t>打开后可在“骷髅射手星魄*30”、“瘟疫骑士星魄*30”、“蛇发女妖星魄*30”、“莉莉丝星魄*30”、“路西法星魄*30” 中选择任意一个</t>
  </si>
  <si>
    <t>打开后可在“骷髅巫师星魄*30”、“饥荒骑士星魄*30” 中选择任意一个</t>
  </si>
  <si>
    <t>打开后可在“牛头勇士星魄*30”、“鳄鱼雷克星魄*30”、“胡尔克星魄*30” 中选择任意一个</t>
  </si>
  <si>
    <t>打开后可在“鳄鱼战士星魄*30”、“嗜血狼人星魄*30”、“剑圣星魄*30” 中选择任意一个</t>
  </si>
  <si>
    <t>打开后可在“哥布林亲王星魄*30”、“风暴之灵星魄*30”、“九尾妖狐星魄*30” 中选择任意一个</t>
  </si>
  <si>
    <t>打开后可在“咕叽咕叽星魄*30”、“丛林祭司星魄*30”、“人鱼公主星魄*30” 中选择任意一个</t>
  </si>
  <si>
    <t>打开后可在“吉尔伽美什星魄*30”、“齐天大圣星魄*30”、“女武神星魄*30” 中选择任意一个</t>
  </si>
  <si>
    <t>打开后可在“雷神索尔星魄*30”、“冥王哈迪斯星魄*30” 中选择任意一个</t>
  </si>
  <si>
    <t>打开后可在“仙游者星魄*30”、“丛林半神星魄*30”、“月亮女神星魄*30”、“女神雅典娜星魄*30” 中选择任意一个</t>
  </si>
  <si>
    <t>打开后可在“爱之天使星魄*30”、“娅美蝶星魄*30”、“米迦勒星魄*30” 中选择任意一个</t>
  </si>
  <si>
    <t>史诗英雄礼包一</t>
    <phoneticPr fontId="3" type="noConversion"/>
  </si>
  <si>
    <t>史诗英雄礼包二</t>
    <phoneticPr fontId="3" type="noConversion"/>
  </si>
  <si>
    <t>打开后可在“美队星魄*5”、“胡尔克星魄*5”、“齐天大圣星魄*5”、“德古拉星魄*5”中选择任意一个</t>
    <phoneticPr fontId="3" type="noConversion"/>
  </si>
  <si>
    <t>打开后可在“小叮当星魄*5”、“风暴之灵星魄*5”、“雷神星魄*5”、“莉莉丝星魄*5”中选择任意一个</t>
    <phoneticPr fontId="3" type="noConversion"/>
  </si>
  <si>
    <t>精致精炼石</t>
    <phoneticPr fontId="3" type="noConversion"/>
  </si>
  <si>
    <t>精炼辅助剂</t>
    <phoneticPr fontId="3" type="noConversion"/>
  </si>
  <si>
    <t>普通精炼石</t>
    <phoneticPr fontId="3" type="noConversion"/>
  </si>
  <si>
    <t>优良精炼石</t>
    <phoneticPr fontId="3" type="noConversion"/>
  </si>
  <si>
    <t>用于提升精炼成功率，使用数量越多，成功率越高。</t>
    <phoneticPr fontId="3" type="noConversion"/>
  </si>
  <si>
    <t>大崩溃后产生的结晶之石</t>
    <phoneticPr fontId="3" type="noConversion"/>
  </si>
  <si>
    <t>大崩溃后产生的结晶之石</t>
    <phoneticPr fontId="3" type="noConversion"/>
  </si>
  <si>
    <t>大崩溃后产生的结晶粉尘</t>
    <phoneticPr fontId="3" type="noConversion"/>
  </si>
  <si>
    <t>market_family</t>
  </si>
  <si>
    <t>market_arena</t>
  </si>
  <si>
    <t>market_honor</t>
  </si>
  <si>
    <t>market_explore</t>
  </si>
  <si>
    <t>一大箱金币</t>
    <phoneticPr fontId="3" type="noConversion"/>
  </si>
  <si>
    <t>南瓜帽碎片</t>
    <phoneticPr fontId="3" type="noConversion"/>
  </si>
  <si>
    <t>不管是死是活，都得跟我走。</t>
    <phoneticPr fontId="3" type="noConversion"/>
  </si>
  <si>
    <t>万圣节宝箱</t>
    <phoneticPr fontId="3" type="noConversion"/>
  </si>
  <si>
    <t>打开万圣节宝箱可随机获得黄金钥匙、白金钥匙、南瓜帽碎片、南瓜帽、死亡骑士星魄、冥王哈迪斯星魄。</t>
  </si>
  <si>
    <t>万圣节活动专属奖励宝箱</t>
    <phoneticPr fontId="3" type="noConversion"/>
  </si>
  <si>
    <t>type_expendable</t>
    <phoneticPr fontId="3" type="noConversion"/>
  </si>
  <si>
    <t>用于精炼0~4级的装备。</t>
    <phoneticPr fontId="3" type="noConversion"/>
  </si>
  <si>
    <t>用于精炼5~9级的装备</t>
    <phoneticPr fontId="3" type="noConversion"/>
  </si>
  <si>
    <t>用于精炼10~14级的装备</t>
    <phoneticPr fontId="3" type="noConversion"/>
  </si>
  <si>
    <t>边框</t>
    <phoneticPr fontId="3" type="noConversion"/>
  </si>
  <si>
    <t>frame</t>
  </si>
  <si>
    <t>打开后可在“李小龙星魄*30”、“嗜血狼人星魄*30”、“雷神索尔星魄*30”、“德古拉星魄*30” 中选择任意一个</t>
    <phoneticPr fontId="3" type="noConversion"/>
  </si>
  <si>
    <t>VIP守护英雄礼包</t>
    <phoneticPr fontId="3" type="noConversion"/>
  </si>
  <si>
    <t>VIP辅助英雄礼包</t>
    <phoneticPr fontId="3" type="noConversion"/>
  </si>
  <si>
    <t>打开后可在“花仙子星魄*15”“人鱼公主星魄*15”“娅美蝶星魄*15”“饥荒骑士星魄*15”中选择任意一个</t>
    <phoneticPr fontId="3" type="noConversion"/>
  </si>
  <si>
    <t>娅美蝶</t>
    <phoneticPr fontId="3" type="noConversion"/>
  </si>
  <si>
    <t>VIPS英雄礼包</t>
    <phoneticPr fontId="3" type="noConversion"/>
  </si>
  <si>
    <t>打开后可在“超能大白星魄*5”“九尾妖狐星魄*5”“女神雅典娜星魄*5”“刀锋女皇星魄*5”中选择任意一个</t>
    <phoneticPr fontId="3" type="noConversion"/>
  </si>
  <si>
    <t>刀锋女皇</t>
    <phoneticPr fontId="3" type="noConversion"/>
  </si>
  <si>
    <t>显示高级框</t>
    <phoneticPr fontId="14" type="noConversion"/>
  </si>
  <si>
    <t>frame</t>
    <phoneticPr fontId="14" type="noConversion"/>
  </si>
  <si>
    <t>远程英雄礼包</t>
    <phoneticPr fontId="3" type="noConversion"/>
  </si>
  <si>
    <t>打开后可在“小叮当星魄*30”“风暴之灵星魄*30”“月亮女神星魄*30”“瘟疫骑士星魄*30”中选择任意一个</t>
    <phoneticPr fontId="3" type="noConversion"/>
  </si>
  <si>
    <t>史诗星阶石·玄武</t>
    <phoneticPr fontId="3" type="noConversion"/>
  </si>
  <si>
    <t>神圣秘石</t>
    <phoneticPr fontId="3" type="noConversion"/>
  </si>
  <si>
    <t>relic_soul</t>
  </si>
  <si>
    <t>混沌法球残片一</t>
    <phoneticPr fontId="3" type="noConversion"/>
  </si>
  <si>
    <t>冰魄法球残片一</t>
    <phoneticPr fontId="3" type="noConversion"/>
  </si>
  <si>
    <t>天雷法球残片一</t>
    <phoneticPr fontId="3" type="noConversion"/>
  </si>
  <si>
    <t>织魔法球残片一</t>
    <phoneticPr fontId="3" type="noConversion"/>
  </si>
  <si>
    <t>光明法球残片一</t>
    <phoneticPr fontId="3" type="noConversion"/>
  </si>
  <si>
    <t>地动法球残片一</t>
    <phoneticPr fontId="3" type="noConversion"/>
  </si>
  <si>
    <t>怒焰法球残片一</t>
    <phoneticPr fontId="3" type="noConversion"/>
  </si>
  <si>
    <t>幽暗法球残片一</t>
    <phoneticPr fontId="3" type="noConversion"/>
  </si>
  <si>
    <t>A+法球残片一礼包</t>
    <phoneticPr fontId="3" type="noConversion"/>
  </si>
  <si>
    <t>A+卷轴残片一礼包</t>
  </si>
  <si>
    <t>灰烬卷轴残片一</t>
    <phoneticPr fontId="3" type="noConversion"/>
  </si>
  <si>
    <t>永冻卷轴残片一</t>
    <phoneticPr fontId="3" type="noConversion"/>
  </si>
  <si>
    <t>雷鸣卷轴残片一</t>
    <phoneticPr fontId="3" type="noConversion"/>
  </si>
  <si>
    <t>恶魔卷轴残片一</t>
    <phoneticPr fontId="3" type="noConversion"/>
  </si>
  <si>
    <t>光辉卷轴残片一</t>
    <phoneticPr fontId="3" type="noConversion"/>
  </si>
  <si>
    <t>大地卷轴残片一</t>
    <phoneticPr fontId="3" type="noConversion"/>
  </si>
  <si>
    <t>灼热卷轴残片一</t>
    <phoneticPr fontId="3" type="noConversion"/>
  </si>
  <si>
    <t>暗影卷轴残片一</t>
    <phoneticPr fontId="3" type="noConversion"/>
  </si>
  <si>
    <t>A+装备礼包</t>
    <phoneticPr fontId="3" type="noConversion"/>
  </si>
  <si>
    <t>打开后可选择任意一个A+评级法球残片一</t>
    <phoneticPr fontId="3" type="noConversion"/>
  </si>
  <si>
    <t>打开后可选择任意一个A+评级卷轴残片一</t>
    <phoneticPr fontId="3" type="noConversion"/>
  </si>
  <si>
    <t>打开后可选择任意一个A+评级装备</t>
    <phoneticPr fontId="3" type="noConversion"/>
  </si>
  <si>
    <t>equip</t>
    <phoneticPr fontId="3" type="noConversion"/>
  </si>
  <si>
    <t>恶魔之击</t>
  </si>
  <si>
    <t>风暴头盔</t>
  </si>
  <si>
    <t>泰坦胸甲</t>
  </si>
  <si>
    <t>碾石腿甲</t>
  </si>
  <si>
    <t>血焰项圈</t>
  </si>
  <si>
    <t>血石印戒</t>
  </si>
  <si>
    <t>S装备礼包</t>
    <phoneticPr fontId="3" type="noConversion"/>
  </si>
  <si>
    <t>打开后可选择任意一个S评级装备</t>
    <phoneticPr fontId="3" type="noConversion"/>
  </si>
  <si>
    <t>龙血利刃</t>
  </si>
  <si>
    <t>龙血头盔</t>
  </si>
  <si>
    <t>龙血胸甲</t>
  </si>
  <si>
    <t>龙血护腿</t>
  </si>
  <si>
    <t>龙血坠饰</t>
  </si>
  <si>
    <t>龙血戒指</t>
  </si>
  <si>
    <t>近战英雄礼包</t>
    <phoneticPr fontId="3" type="noConversion"/>
  </si>
  <si>
    <t>打开后可在“李小龙星魄*30”“嗜血狼人星魄*30”“雷神索尔星魄*30”“德古拉星魄*30”中选择任意一个</t>
    <phoneticPr fontId="3" type="noConversion"/>
  </si>
  <si>
    <t>打开后可在“花仙子星魄*30”“丛林祭司星魄*30”“，米迦勒星魄*30”“饥荒骑士星魄*30”中选择任意一个</t>
    <phoneticPr fontId="3" type="noConversion"/>
  </si>
  <si>
    <t>打开后可在“美队星魄*15”“胡尔克星魄*15”“齐天大圣星魄*15”“死亡骑士星魄*15”中选择任意一个</t>
    <phoneticPr fontId="3" type="noConversion"/>
  </si>
  <si>
    <t>打开后可在“山丘之王星魄*30”“鳄鱼雷克星魄*30”“女武神星魄*30”“死亡骑士星魄*30”中选择任意一个</t>
    <phoneticPr fontId="3" type="noConversion"/>
  </si>
  <si>
    <t>打开后可在“冰雪女王星魄*30”“剑圣星魄*30”“冥王哈迪斯星魄*30”“路西法星魄*30”中选择任意一个</t>
  </si>
  <si>
    <t>S英雄礼包</t>
    <phoneticPr fontId="3" type="noConversion"/>
  </si>
  <si>
    <t>打开后可在“冰雪女王星魄*1”“剑圣星魄*1”“冥王哈迪斯星魄*1”“路西法星魄*1”中选择任意一个</t>
  </si>
  <si>
    <t>S英雄星魄礼包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</si>
</sst>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rgb="FF141414"/>
      <name val="微软雅黑"/>
      <family val="2"/>
      <charset val="134"/>
    </font>
    <font>
      <sz val="11"/>
      <name val="Arial Unicode MS"/>
      <family val="2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03">
    <xf numFmtId="0" fontId="0" fillId="0" borderId="0" xfId="0" applyAlignment="1"/>
    <xf numFmtId="0" fontId="4" fillId="0" borderId="0" xfId="0" applyFont="1" applyAlignment="1"/>
    <xf numFmtId="0" fontId="9" fillId="0" borderId="0" xfId="0" applyFont="1" applyAlignment="1">
      <alignment horizontal="center" vertical="center"/>
    </xf>
    <xf numFmtId="0" fontId="10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11" fillId="4" borderId="1" xfId="0" applyFont="1" applyFill="1" applyBorder="1" applyAlignment="1"/>
    <xf numFmtId="0" fontId="10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/>
    <xf numFmtId="0" fontId="10" fillId="4" borderId="1" xfId="0" applyFont="1" applyFill="1" applyBorder="1" applyAlignment="1">
      <alignment horizontal="center"/>
    </xf>
    <xf numFmtId="0" fontId="10" fillId="4" borderId="1" xfId="1" applyFont="1" applyFill="1" applyBorder="1" applyAlignment="1">
      <alignment horizontal="center" vertical="center"/>
    </xf>
    <xf numFmtId="0" fontId="4" fillId="0" borderId="1" xfId="0" applyFont="1" applyBorder="1" applyAlignment="1"/>
    <xf numFmtId="0" fontId="10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10" fillId="4" borderId="2" xfId="0" applyNumberFormat="1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12" fillId="5" borderId="1" xfId="0" applyNumberFormat="1" applyFont="1" applyFill="1" applyBorder="1" applyAlignment="1">
      <alignment horizontal="center" vertical="center"/>
    </xf>
    <xf numFmtId="0" fontId="9" fillId="5" borderId="1" xfId="0" applyNumberFormat="1" applyFont="1" applyFill="1" applyBorder="1" applyAlignment="1">
      <alignment horizont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  <xf numFmtId="0" fontId="10" fillId="9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/>
    </xf>
    <xf numFmtId="0" fontId="4" fillId="9" borderId="1" xfId="0" applyFont="1" applyFill="1" applyBorder="1" applyAlignment="1"/>
    <xf numFmtId="0" fontId="4" fillId="9" borderId="0" xfId="0" applyFont="1" applyFill="1" applyAlignment="1"/>
    <xf numFmtId="0" fontId="10" fillId="4" borderId="5" xfId="0" applyFont="1" applyFill="1" applyBorder="1" applyAlignment="1"/>
    <xf numFmtId="0" fontId="10" fillId="4" borderId="1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10" fillId="10" borderId="1" xfId="0" applyNumberFormat="1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/>
    </xf>
    <xf numFmtId="0" fontId="10" fillId="10" borderId="1" xfId="0" applyFont="1" applyFill="1" applyBorder="1" applyAlignment="1"/>
    <xf numFmtId="0" fontId="12" fillId="10" borderId="0" xfId="0" applyFont="1" applyFill="1" applyAlignment="1">
      <alignment horizontal="center"/>
    </xf>
    <xf numFmtId="0" fontId="4" fillId="10" borderId="0" xfId="0" applyFont="1" applyFill="1" applyAlignment="1"/>
    <xf numFmtId="0" fontId="4" fillId="10" borderId="1" xfId="0" applyFont="1" applyFill="1" applyBorder="1" applyAlignment="1"/>
    <xf numFmtId="0" fontId="12" fillId="11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4" borderId="1" xfId="0" applyNumberFormat="1" applyFont="1" applyFill="1" applyBorder="1" applyAlignment="1">
      <alignment horizontal="left" vertical="center"/>
    </xf>
    <xf numFmtId="0" fontId="9" fillId="4" borderId="1" xfId="0" applyNumberFormat="1" applyFont="1" applyFill="1" applyBorder="1" applyAlignment="1">
      <alignment horizontal="left"/>
    </xf>
    <xf numFmtId="0" fontId="9" fillId="4" borderId="1" xfId="0" applyNumberFormat="1" applyFont="1" applyFill="1" applyBorder="1" applyAlignment="1">
      <alignment horizontal="left" vertical="center"/>
    </xf>
    <xf numFmtId="0" fontId="10" fillId="12" borderId="1" xfId="0" applyFont="1" applyFill="1" applyBorder="1" applyAlignment="1">
      <alignment horizontal="center" vertical="center"/>
    </xf>
    <xf numFmtId="0" fontId="10" fillId="12" borderId="1" xfId="0" applyNumberFormat="1" applyFont="1" applyFill="1" applyBorder="1" applyAlignment="1">
      <alignment horizontal="center" vertical="center"/>
    </xf>
    <xf numFmtId="0" fontId="10" fillId="12" borderId="1" xfId="0" applyFont="1" applyFill="1" applyBorder="1" applyAlignment="1"/>
    <xf numFmtId="0" fontId="12" fillId="12" borderId="0" xfId="0" applyFont="1" applyFill="1" applyAlignment="1">
      <alignment horizontal="center"/>
    </xf>
    <xf numFmtId="0" fontId="4" fillId="12" borderId="0" xfId="0" applyFont="1" applyFill="1" applyAlignment="1"/>
    <xf numFmtId="0" fontId="10" fillId="12" borderId="1" xfId="0" applyFont="1" applyFill="1" applyBorder="1" applyAlignment="1">
      <alignment horizontal="center"/>
    </xf>
    <xf numFmtId="0" fontId="4" fillId="12" borderId="1" xfId="0" applyFont="1" applyFill="1" applyBorder="1" applyAlignment="1"/>
    <xf numFmtId="0" fontId="12" fillId="12" borderId="3" xfId="0" applyFont="1" applyFill="1" applyBorder="1" applyAlignment="1">
      <alignment horizontal="center" vertical="center"/>
    </xf>
    <xf numFmtId="0" fontId="10" fillId="13" borderId="1" xfId="1" applyFont="1" applyFill="1" applyBorder="1" applyAlignment="1">
      <alignment horizontal="center" vertical="center"/>
    </xf>
    <xf numFmtId="0" fontId="12" fillId="13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/>
    </xf>
    <xf numFmtId="0" fontId="10" fillId="13" borderId="1" xfId="0" applyNumberFormat="1" applyFont="1" applyFill="1" applyBorder="1" applyAlignment="1">
      <alignment horizontal="center" vertical="center"/>
    </xf>
    <xf numFmtId="0" fontId="10" fillId="13" borderId="1" xfId="0" applyFont="1" applyFill="1" applyBorder="1" applyAlignment="1"/>
    <xf numFmtId="0" fontId="12" fillId="13" borderId="0" xfId="0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/>
    </xf>
    <xf numFmtId="0" fontId="4" fillId="13" borderId="0" xfId="0" applyFont="1" applyFill="1" applyAlignment="1"/>
    <xf numFmtId="0" fontId="4" fillId="13" borderId="1" xfId="0" applyFont="1" applyFill="1" applyBorder="1" applyAlignment="1"/>
    <xf numFmtId="0" fontId="9" fillId="13" borderId="1" xfId="0" applyNumberFormat="1" applyFont="1" applyFill="1" applyBorder="1" applyAlignment="1">
      <alignment horizontal="center"/>
    </xf>
    <xf numFmtId="0" fontId="10" fillId="13" borderId="1" xfId="2" applyFont="1" applyFill="1" applyBorder="1" applyAlignment="1">
      <alignment horizontal="center" vertical="center"/>
    </xf>
    <xf numFmtId="0" fontId="12" fillId="13" borderId="0" xfId="0" applyFont="1" applyFill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4" borderId="1" xfId="0" applyNumberFormat="1" applyFont="1" applyFill="1" applyBorder="1" applyAlignment="1">
      <alignment horizontal="center" vertical="center"/>
    </xf>
    <xf numFmtId="0" fontId="10" fillId="9" borderId="1" xfId="0" applyFont="1" applyFill="1" applyBorder="1" applyAlignment="1"/>
    <xf numFmtId="0" fontId="12" fillId="9" borderId="0" xfId="0" applyFont="1" applyFill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10" fillId="15" borderId="1" xfId="0" applyNumberFormat="1" applyFont="1" applyFill="1" applyBorder="1" applyAlignment="1">
      <alignment horizontal="center" vertical="center"/>
    </xf>
    <xf numFmtId="0" fontId="10" fillId="15" borderId="1" xfId="0" applyFont="1" applyFill="1" applyBorder="1" applyAlignment="1"/>
    <xf numFmtId="0" fontId="12" fillId="15" borderId="0" xfId="0" applyFont="1" applyFill="1" applyAlignment="1">
      <alignment horizontal="center"/>
    </xf>
    <xf numFmtId="0" fontId="4" fillId="15" borderId="0" xfId="0" applyFont="1" applyFill="1" applyAlignment="1"/>
    <xf numFmtId="0" fontId="10" fillId="15" borderId="1" xfId="0" applyFont="1" applyFill="1" applyBorder="1" applyAlignment="1">
      <alignment horizontal="center"/>
    </xf>
    <xf numFmtId="0" fontId="4" fillId="15" borderId="1" xfId="0" applyFont="1" applyFill="1" applyBorder="1" applyAlignment="1"/>
    <xf numFmtId="0" fontId="10" fillId="7" borderId="1" xfId="0" applyFont="1" applyFill="1" applyBorder="1" applyAlignment="1">
      <alignment horizont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/>
    <xf numFmtId="0" fontId="12" fillId="7" borderId="0" xfId="0" applyFont="1" applyFill="1" applyAlignment="1">
      <alignment horizontal="center"/>
    </xf>
    <xf numFmtId="0" fontId="4" fillId="7" borderId="0" xfId="0" applyFont="1" applyFill="1" applyAlignment="1"/>
    <xf numFmtId="0" fontId="12" fillId="7" borderId="4" xfId="0" applyFont="1" applyFill="1" applyBorder="1" applyAlignment="1">
      <alignment horizontal="center"/>
    </xf>
    <xf numFmtId="0" fontId="4" fillId="7" borderId="1" xfId="0" applyFont="1" applyFill="1" applyBorder="1" applyAlignment="1"/>
    <xf numFmtId="0" fontId="10" fillId="16" borderId="1" xfId="0" applyFont="1" applyFill="1" applyBorder="1" applyAlignment="1">
      <alignment horizontal="center" vertical="center"/>
    </xf>
    <xf numFmtId="0" fontId="10" fillId="16" borderId="1" xfId="0" applyNumberFormat="1" applyFont="1" applyFill="1" applyBorder="1" applyAlignment="1">
      <alignment horizontal="center" vertical="center"/>
    </xf>
    <xf numFmtId="0" fontId="10" fillId="16" borderId="1" xfId="0" applyFont="1" applyFill="1" applyBorder="1" applyAlignment="1"/>
    <xf numFmtId="0" fontId="12" fillId="16" borderId="0" xfId="0" applyFont="1" applyFill="1" applyAlignment="1">
      <alignment horizontal="center"/>
    </xf>
    <xf numFmtId="0" fontId="4" fillId="16" borderId="0" xfId="0" applyFont="1" applyFill="1" applyAlignment="1"/>
    <xf numFmtId="0" fontId="10" fillId="16" borderId="1" xfId="0" applyFont="1" applyFill="1" applyBorder="1" applyAlignment="1">
      <alignment horizontal="center"/>
    </xf>
    <xf numFmtId="0" fontId="4" fillId="16" borderId="1" xfId="0" applyFont="1" applyFill="1" applyBorder="1" applyAlignment="1"/>
    <xf numFmtId="0" fontId="10" fillId="4" borderId="0" xfId="0" applyNumberFormat="1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18" fillId="0" borderId="1" xfId="0" applyNumberFormat="1" applyFont="1" applyFill="1" applyBorder="1" applyAlignment="1">
      <alignment horizontal="center" vertical="center"/>
    </xf>
    <xf numFmtId="0" fontId="12" fillId="17" borderId="4" xfId="0" applyFont="1" applyFill="1" applyBorder="1" applyAlignment="1">
      <alignment horizontal="center"/>
    </xf>
  </cellXfs>
  <cellStyles count="4">
    <cellStyle name="差" xfId="2" builtinId="27"/>
    <cellStyle name="常规" xfId="0" builtinId="0"/>
    <cellStyle name="常规 2" xfId="3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newa/ChaosDesigner/&#37197;&#32622;&#34920;&#26684;/c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newa/ChaosDesigner/&#37197;&#32622;&#34920;&#26684;/equip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brianhong-PC_newagain/ChaosDesigner/&#37197;&#32622;&#34920;&#26684;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升阶"/>
      <sheetName val="角色"/>
      <sheetName val="初始属性"/>
      <sheetName val="等级属性"/>
      <sheetName val="辅助表"/>
      <sheetName val="数值"/>
      <sheetName val="升级"/>
      <sheetName val="经验返还"/>
      <sheetName val="升星"/>
      <sheetName val="天赋"/>
      <sheetName val="天赋属性"/>
    </sheetNames>
    <sheetDataSet>
      <sheetData sheetId="0"/>
      <sheetData sheetId="1"/>
      <sheetData sheetId="2"/>
      <sheetData sheetId="3"/>
      <sheetData sheetId="4"/>
      <sheetData sheetId="5">
        <row r="20">
          <cell r="N20">
            <v>1</v>
          </cell>
          <cell r="O20">
            <v>10</v>
          </cell>
        </row>
        <row r="21">
          <cell r="N21">
            <v>2</v>
          </cell>
          <cell r="O21">
            <v>10</v>
          </cell>
        </row>
        <row r="22">
          <cell r="N22">
            <v>3</v>
          </cell>
          <cell r="O22">
            <v>20</v>
          </cell>
        </row>
        <row r="23">
          <cell r="N23">
            <v>4</v>
          </cell>
          <cell r="O23">
            <v>30</v>
          </cell>
        </row>
        <row r="27">
          <cell r="N27">
            <v>1</v>
          </cell>
          <cell r="O27">
            <v>20</v>
          </cell>
        </row>
        <row r="28">
          <cell r="N28">
            <v>2</v>
          </cell>
          <cell r="O28">
            <v>20</v>
          </cell>
        </row>
        <row r="29">
          <cell r="N29">
            <v>3</v>
          </cell>
          <cell r="O29">
            <v>20</v>
          </cell>
        </row>
        <row r="30">
          <cell r="N30">
            <v>4</v>
          </cell>
          <cell r="O30">
            <v>20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暴击"/>
      <sheetName val="属性"/>
      <sheetName val="套装"/>
      <sheetName val="附魔"/>
      <sheetName val="经验返还"/>
      <sheetName val="系数"/>
      <sheetName val="辅助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F12">
            <v>180</v>
          </cell>
          <cell r="G12">
            <v>15</v>
          </cell>
        </row>
        <row r="13">
          <cell r="F13">
            <v>240</v>
          </cell>
          <cell r="G13">
            <v>15</v>
          </cell>
        </row>
        <row r="14">
          <cell r="F14">
            <v>240</v>
          </cell>
          <cell r="G14">
            <v>15</v>
          </cell>
        </row>
        <row r="15">
          <cell r="F15">
            <v>240</v>
          </cell>
          <cell r="G15">
            <v>15</v>
          </cell>
        </row>
      </sheetData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"/>
      <sheetName val="资源"/>
      <sheetName val="辅助"/>
    </sheetNames>
    <sheetDataSet>
      <sheetData sheetId="0"/>
      <sheetData sheetId="1"/>
      <sheetData sheetId="2">
        <row r="2">
          <cell r="C2">
            <v>1</v>
          </cell>
          <cell r="D2" t="str">
            <v>白1</v>
          </cell>
          <cell r="E2">
            <v>1</v>
          </cell>
        </row>
        <row r="3">
          <cell r="C3">
            <v>6</v>
          </cell>
          <cell r="D3" t="str">
            <v>绿6</v>
          </cell>
          <cell r="E3">
            <v>5</v>
          </cell>
        </row>
        <row r="4">
          <cell r="C4">
            <v>7</v>
          </cell>
          <cell r="D4" t="str">
            <v>绿7</v>
          </cell>
          <cell r="E4">
            <v>10</v>
          </cell>
        </row>
        <row r="5">
          <cell r="C5">
            <v>11</v>
          </cell>
          <cell r="D5" t="str">
            <v>蓝11星魄</v>
          </cell>
          <cell r="E5">
            <v>50</v>
          </cell>
        </row>
        <row r="6">
          <cell r="C6">
            <v>12</v>
          </cell>
          <cell r="D6" t="str">
            <v>蓝12星魄</v>
          </cell>
          <cell r="E6">
            <v>100</v>
          </cell>
        </row>
        <row r="7">
          <cell r="C7">
            <v>16</v>
          </cell>
          <cell r="D7" t="str">
            <v>紫16星魄</v>
          </cell>
          <cell r="E7">
            <v>500</v>
          </cell>
        </row>
        <row r="8">
          <cell r="C8">
            <v>17</v>
          </cell>
          <cell r="D8" t="str">
            <v>紫17星魄</v>
          </cell>
          <cell r="E8">
            <v>1000</v>
          </cell>
        </row>
        <row r="9">
          <cell r="C9">
            <v>18</v>
          </cell>
          <cell r="D9" t="str">
            <v>紫18星魄</v>
          </cell>
          <cell r="E9">
            <v>2500</v>
          </cell>
        </row>
        <row r="11">
          <cell r="C11">
            <v>1</v>
          </cell>
          <cell r="D11" t="str">
            <v>白1</v>
          </cell>
          <cell r="E11">
            <v>1</v>
          </cell>
        </row>
        <row r="12">
          <cell r="C12">
            <v>6</v>
          </cell>
          <cell r="D12" t="str">
            <v>绿6</v>
          </cell>
          <cell r="E12">
            <v>2</v>
          </cell>
        </row>
        <row r="13">
          <cell r="C13">
            <v>7</v>
          </cell>
          <cell r="D13" t="str">
            <v>绿7</v>
          </cell>
          <cell r="E13">
            <v>3</v>
          </cell>
        </row>
        <row r="14">
          <cell r="C14">
            <v>11</v>
          </cell>
          <cell r="D14" t="str">
            <v>蓝11装备碎片</v>
          </cell>
          <cell r="E14">
            <v>200</v>
          </cell>
        </row>
        <row r="15">
          <cell r="C15">
            <v>12</v>
          </cell>
          <cell r="D15" t="str">
            <v>蓝12装备碎片</v>
          </cell>
          <cell r="E15">
            <v>500</v>
          </cell>
        </row>
        <row r="16">
          <cell r="C16">
            <v>16</v>
          </cell>
          <cell r="D16" t="str">
            <v>紫16装备碎片</v>
          </cell>
          <cell r="E16">
            <v>2000</v>
          </cell>
        </row>
        <row r="17">
          <cell r="C17">
            <v>17</v>
          </cell>
          <cell r="D17" t="str">
            <v>紫17装备碎片</v>
          </cell>
          <cell r="E17">
            <v>4000</v>
          </cell>
        </row>
        <row r="18">
          <cell r="C18">
            <v>18</v>
          </cell>
          <cell r="D18" t="str">
            <v>紫18装备碎片</v>
          </cell>
          <cell r="E18">
            <v>6000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396"/>
  <sheetViews>
    <sheetView tabSelected="1" workbookViewId="0">
      <pane xSplit="2" ySplit="2" topLeftCell="C280" activePane="bottomRight" state="frozen"/>
      <selection pane="topRight" activeCell="C1" sqref="C1"/>
      <selection pane="bottomLeft" activeCell="A3" sqref="A3"/>
      <selection pane="bottomRight" activeCell="A296" sqref="A296:B296"/>
    </sheetView>
  </sheetViews>
  <sheetFormatPr defaultColWidth="9" defaultRowHeight="13.5" x14ac:dyDescent="0.15"/>
  <cols>
    <col min="1" max="1" width="10.75" style="1" bestFit="1" customWidth="1"/>
    <col min="2" max="2" width="21.625" style="1" bestFit="1" customWidth="1"/>
    <col min="3" max="3" width="21.625" style="1" customWidth="1"/>
    <col min="4" max="4" width="104.125" style="1" bestFit="1" customWidth="1"/>
    <col min="5" max="5" width="49.625" style="1" customWidth="1"/>
    <col min="6" max="6" width="9.625" style="1" bestFit="1" customWidth="1"/>
    <col min="7" max="7" width="11.5" style="1" bestFit="1" customWidth="1"/>
    <col min="8" max="8" width="6.5" style="1" bestFit="1" customWidth="1"/>
    <col min="9" max="9" width="5.5" style="1" bestFit="1" customWidth="1"/>
    <col min="10" max="10" width="11.375" style="1" bestFit="1" customWidth="1"/>
    <col min="11" max="11" width="11.625" style="1" bestFit="1" customWidth="1"/>
    <col min="12" max="12" width="17" style="1" customWidth="1"/>
    <col min="13" max="13" width="13.875" style="1" bestFit="1" customWidth="1"/>
    <col min="14" max="14" width="10.375" style="1" bestFit="1" customWidth="1"/>
    <col min="15" max="15" width="16.625" style="1" bestFit="1" customWidth="1"/>
    <col min="16" max="16" width="22.625" style="1" bestFit="1" customWidth="1"/>
    <col min="17" max="17" width="20.875" style="1" bestFit="1" customWidth="1"/>
    <col min="18" max="18" width="16.375" style="1" bestFit="1" customWidth="1"/>
    <col min="19" max="19" width="20.875" style="1" bestFit="1" customWidth="1"/>
    <col min="20" max="20" width="16.375" style="1" bestFit="1" customWidth="1"/>
    <col min="21" max="21" width="16.875" style="1" bestFit="1" customWidth="1"/>
    <col min="22" max="22" width="16.375" style="1" bestFit="1" customWidth="1"/>
    <col min="23" max="23" width="20.875" style="1" bestFit="1" customWidth="1"/>
    <col min="24" max="24" width="16.375" style="1" bestFit="1" customWidth="1"/>
    <col min="25" max="25" width="10.375" style="1" bestFit="1" customWidth="1"/>
    <col min="26" max="26" width="15.75" style="1" bestFit="1" customWidth="1"/>
    <col min="27" max="27" width="10.375" style="1" bestFit="1" customWidth="1"/>
    <col min="28" max="28" width="15.75" style="1" bestFit="1" customWidth="1"/>
    <col min="29" max="29" width="15.5" style="1" bestFit="1" customWidth="1"/>
    <col min="30" max="30" width="18.375" style="1" bestFit="1" customWidth="1"/>
    <col min="31" max="31" width="22.625" style="1" bestFit="1" customWidth="1"/>
    <col min="32" max="32" width="11.25" style="1" bestFit="1" customWidth="1"/>
    <col min="33" max="33" width="5.5" style="1" bestFit="1" customWidth="1"/>
    <col min="34" max="34" width="10.875" style="1" bestFit="1" customWidth="1"/>
    <col min="35" max="35" width="5.5" style="1" bestFit="1" customWidth="1"/>
    <col min="36" max="36" width="13.25" style="11" bestFit="1" customWidth="1"/>
    <col min="37" max="16384" width="9" style="1"/>
  </cols>
  <sheetData>
    <row r="1" spans="1:36" ht="15" x14ac:dyDescent="0.15">
      <c r="A1" s="4" t="s">
        <v>0</v>
      </c>
      <c r="B1" s="5" t="s">
        <v>1</v>
      </c>
      <c r="C1" s="5" t="s">
        <v>1025</v>
      </c>
      <c r="D1" s="4" t="s">
        <v>71</v>
      </c>
      <c r="E1" s="4" t="s">
        <v>70</v>
      </c>
      <c r="F1" s="4" t="s">
        <v>270</v>
      </c>
      <c r="G1" s="4" t="s">
        <v>271</v>
      </c>
      <c r="H1" s="4" t="s">
        <v>2</v>
      </c>
      <c r="I1" s="4" t="s">
        <v>357</v>
      </c>
      <c r="J1" s="4" t="s">
        <v>1152</v>
      </c>
      <c r="K1" s="4" t="s">
        <v>279</v>
      </c>
      <c r="L1" s="4" t="s">
        <v>3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133</v>
      </c>
      <c r="R1" s="4" t="s">
        <v>134</v>
      </c>
      <c r="S1" s="4" t="s">
        <v>137</v>
      </c>
      <c r="T1" s="4" t="s">
        <v>139</v>
      </c>
      <c r="U1" s="4" t="s">
        <v>141</v>
      </c>
      <c r="V1" s="4" t="s">
        <v>142</v>
      </c>
      <c r="W1" s="4" t="s">
        <v>145</v>
      </c>
      <c r="X1" s="4" t="s">
        <v>147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273</v>
      </c>
      <c r="AD1" s="4" t="s">
        <v>274</v>
      </c>
      <c r="AE1" s="4" t="s">
        <v>275</v>
      </c>
      <c r="AF1" s="4" t="s">
        <v>8</v>
      </c>
      <c r="AG1" s="4" t="s">
        <v>9</v>
      </c>
      <c r="AH1" s="4" t="s">
        <v>10</v>
      </c>
      <c r="AI1" s="4" t="s">
        <v>321</v>
      </c>
      <c r="AJ1" s="4" t="s">
        <v>579</v>
      </c>
    </row>
    <row r="2" spans="1:36" ht="15" x14ac:dyDescent="0.25">
      <c r="A2" s="4" t="s">
        <v>11</v>
      </c>
      <c r="B2" s="5" t="s">
        <v>12</v>
      </c>
      <c r="C2" s="5"/>
      <c r="D2" s="4" t="s">
        <v>68</v>
      </c>
      <c r="E2" s="4" t="s">
        <v>69</v>
      </c>
      <c r="F2" s="4" t="s">
        <v>13</v>
      </c>
      <c r="G2" s="4" t="s">
        <v>157</v>
      </c>
      <c r="H2" s="4" t="s">
        <v>14</v>
      </c>
      <c r="I2" s="4"/>
      <c r="J2" s="4" t="s">
        <v>1153</v>
      </c>
      <c r="K2" s="4" t="s">
        <v>280</v>
      </c>
      <c r="L2" s="4" t="s">
        <v>15</v>
      </c>
      <c r="M2" s="4" t="s">
        <v>16</v>
      </c>
      <c r="N2" s="4" t="s">
        <v>17</v>
      </c>
      <c r="O2" s="4" t="s">
        <v>18</v>
      </c>
      <c r="P2" s="4" t="s">
        <v>19</v>
      </c>
      <c r="Q2" s="4" t="s">
        <v>135</v>
      </c>
      <c r="R2" s="4" t="s">
        <v>136</v>
      </c>
      <c r="S2" s="4" t="s">
        <v>138</v>
      </c>
      <c r="T2" s="4" t="s">
        <v>140</v>
      </c>
      <c r="U2" s="4" t="s">
        <v>143</v>
      </c>
      <c r="V2" s="4" t="s">
        <v>144</v>
      </c>
      <c r="W2" s="4" t="s">
        <v>146</v>
      </c>
      <c r="X2" s="4" t="s">
        <v>148</v>
      </c>
      <c r="Y2" s="4" t="s">
        <v>153</v>
      </c>
      <c r="Z2" s="4" t="s">
        <v>154</v>
      </c>
      <c r="AA2" s="4" t="s">
        <v>155</v>
      </c>
      <c r="AB2" s="4" t="s">
        <v>156</v>
      </c>
      <c r="AC2" s="4" t="s">
        <v>276</v>
      </c>
      <c r="AD2" s="4" t="s">
        <v>277</v>
      </c>
      <c r="AE2" s="4" t="s">
        <v>278</v>
      </c>
      <c r="AF2" s="4" t="s">
        <v>20</v>
      </c>
      <c r="AG2" s="4" t="s">
        <v>21</v>
      </c>
      <c r="AH2" s="4" t="s">
        <v>22</v>
      </c>
      <c r="AI2" s="6"/>
      <c r="AJ2" s="4" t="s">
        <v>580</v>
      </c>
    </row>
    <row r="3" spans="1:36" ht="16.5" x14ac:dyDescent="0.3">
      <c r="A3" s="7">
        <v>5100011</v>
      </c>
      <c r="B3" s="3" t="s">
        <v>86</v>
      </c>
      <c r="C3" s="3"/>
      <c r="D3" s="7" t="s">
        <v>82</v>
      </c>
      <c r="E3" s="7" t="s">
        <v>116</v>
      </c>
      <c r="F3" s="7">
        <v>5100011</v>
      </c>
      <c r="G3" s="7"/>
      <c r="H3" s="3">
        <v>1</v>
      </c>
      <c r="I3" s="3"/>
      <c r="J3" s="3"/>
      <c r="K3" s="8" t="s">
        <v>322</v>
      </c>
      <c r="L3" s="7" t="s">
        <v>34</v>
      </c>
      <c r="M3" s="7">
        <v>60</v>
      </c>
      <c r="N3" s="7"/>
      <c r="O3" s="7"/>
      <c r="P3" s="7" t="s">
        <v>47</v>
      </c>
      <c r="Q3" s="7"/>
      <c r="R3" s="13"/>
      <c r="S3" s="7"/>
      <c r="T3" s="13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>
        <v>1</v>
      </c>
      <c r="AH3" s="16">
        <v>180</v>
      </c>
      <c r="AI3" s="8"/>
      <c r="AJ3" s="8"/>
    </row>
    <row r="4" spans="1:36" ht="16.5" x14ac:dyDescent="0.3">
      <c r="A4" s="7">
        <v>5100012</v>
      </c>
      <c r="B4" s="3" t="s">
        <v>89</v>
      </c>
      <c r="C4" s="3"/>
      <c r="D4" s="7" t="s">
        <v>83</v>
      </c>
      <c r="E4" s="7" t="s">
        <v>116</v>
      </c>
      <c r="F4" s="7">
        <v>5100012</v>
      </c>
      <c r="G4" s="7"/>
      <c r="H4" s="3">
        <v>2</v>
      </c>
      <c r="I4" s="3"/>
      <c r="J4" s="3"/>
      <c r="K4" s="8" t="s">
        <v>322</v>
      </c>
      <c r="L4" s="7" t="s">
        <v>34</v>
      </c>
      <c r="M4" s="7">
        <v>300</v>
      </c>
      <c r="N4" s="7"/>
      <c r="O4" s="7"/>
      <c r="P4" s="7" t="s">
        <v>47</v>
      </c>
      <c r="Q4" s="7"/>
      <c r="R4" s="13"/>
      <c r="S4" s="7"/>
      <c r="T4" s="13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>
        <v>1</v>
      </c>
      <c r="AH4" s="16">
        <v>720</v>
      </c>
      <c r="AI4" s="8"/>
    </row>
    <row r="5" spans="1:36" ht="16.5" x14ac:dyDescent="0.3">
      <c r="A5" s="7">
        <v>5100013</v>
      </c>
      <c r="B5" s="3" t="s">
        <v>88</v>
      </c>
      <c r="C5" s="3"/>
      <c r="D5" s="7" t="s">
        <v>84</v>
      </c>
      <c r="E5" s="7" t="s">
        <v>116</v>
      </c>
      <c r="F5" s="7">
        <v>5100013</v>
      </c>
      <c r="G5" s="7"/>
      <c r="H5" s="3">
        <v>3</v>
      </c>
      <c r="I5" s="3"/>
      <c r="J5" s="3"/>
      <c r="K5" s="8" t="s">
        <v>323</v>
      </c>
      <c r="L5" s="7" t="s">
        <v>34</v>
      </c>
      <c r="M5" s="7">
        <v>1500</v>
      </c>
      <c r="N5" s="7"/>
      <c r="O5" s="7"/>
      <c r="P5" s="7" t="s">
        <v>47</v>
      </c>
      <c r="Q5" s="7"/>
      <c r="R5" s="13"/>
      <c r="S5" s="7"/>
      <c r="T5" s="13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>
        <v>1</v>
      </c>
      <c r="AH5" s="16">
        <v>2700</v>
      </c>
      <c r="AI5" s="8"/>
    </row>
    <row r="6" spans="1:36" ht="16.5" x14ac:dyDescent="0.3">
      <c r="A6" s="7">
        <v>5100014</v>
      </c>
      <c r="B6" s="3" t="s">
        <v>87</v>
      </c>
      <c r="C6" s="3"/>
      <c r="D6" s="7" t="s">
        <v>85</v>
      </c>
      <c r="E6" s="7" t="s">
        <v>116</v>
      </c>
      <c r="F6" s="7">
        <v>5100014</v>
      </c>
      <c r="G6" s="7"/>
      <c r="H6" s="3">
        <v>4</v>
      </c>
      <c r="I6" s="3"/>
      <c r="J6" s="3"/>
      <c r="K6" s="8" t="s">
        <v>322</v>
      </c>
      <c r="L6" s="7" t="s">
        <v>34</v>
      </c>
      <c r="M6" s="7">
        <v>3000</v>
      </c>
      <c r="N6" s="7"/>
      <c r="O6" s="7"/>
      <c r="P6" s="7" t="s">
        <v>47</v>
      </c>
      <c r="Q6" s="7"/>
      <c r="R6" s="13"/>
      <c r="S6" s="7"/>
      <c r="T6" s="13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>
        <v>1</v>
      </c>
      <c r="AH6" s="16">
        <v>3600</v>
      </c>
      <c r="AI6" s="8"/>
    </row>
    <row r="7" spans="1:36" ht="16.5" x14ac:dyDescent="0.3">
      <c r="A7" s="7">
        <v>5100015</v>
      </c>
      <c r="B7" s="3" t="s">
        <v>300</v>
      </c>
      <c r="C7" s="3"/>
      <c r="D7" s="7" t="s">
        <v>120</v>
      </c>
      <c r="E7" s="7" t="s">
        <v>116</v>
      </c>
      <c r="F7" s="7">
        <v>5100015</v>
      </c>
      <c r="G7" s="7"/>
      <c r="H7" s="3">
        <v>5</v>
      </c>
      <c r="I7" s="3"/>
      <c r="J7" s="3"/>
      <c r="K7" s="8" t="s">
        <v>322</v>
      </c>
      <c r="L7" s="7" t="s">
        <v>439</v>
      </c>
      <c r="M7" s="7">
        <v>5000</v>
      </c>
      <c r="N7" s="7"/>
      <c r="O7" s="7"/>
      <c r="P7" s="7" t="s">
        <v>47</v>
      </c>
      <c r="Q7" s="7"/>
      <c r="R7" s="13"/>
      <c r="S7" s="7"/>
      <c r="T7" s="13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>
        <v>1</v>
      </c>
      <c r="AH7" s="16">
        <v>6000</v>
      </c>
      <c r="AI7" s="8"/>
    </row>
    <row r="8" spans="1:36" ht="16.5" x14ac:dyDescent="0.3">
      <c r="A8" s="7">
        <v>5100032</v>
      </c>
      <c r="B8" s="3" t="s">
        <v>61</v>
      </c>
      <c r="C8" s="3"/>
      <c r="D8" s="7" t="str">
        <f>"使用后恢复"&amp;M8&amp;"点体力。"</f>
        <v>使用后恢复5点体力。</v>
      </c>
      <c r="E8" s="7" t="s">
        <v>90</v>
      </c>
      <c r="F8" s="7">
        <v>5100032</v>
      </c>
      <c r="G8" s="7"/>
      <c r="H8" s="3">
        <v>3</v>
      </c>
      <c r="I8" s="3"/>
      <c r="J8" s="3"/>
      <c r="K8" s="8" t="s">
        <v>287</v>
      </c>
      <c r="L8" s="7" t="s">
        <v>26</v>
      </c>
      <c r="M8" s="7">
        <v>5</v>
      </c>
      <c r="N8" s="9"/>
      <c r="O8" s="9"/>
      <c r="P8" s="7" t="s">
        <v>45</v>
      </c>
      <c r="Q8" s="7"/>
      <c r="R8" s="13"/>
      <c r="S8" s="7"/>
      <c r="T8" s="13"/>
      <c r="V8" s="7"/>
      <c r="W8" s="7"/>
      <c r="X8" s="7"/>
      <c r="Y8" s="7"/>
      <c r="Z8" s="7"/>
      <c r="AA8" s="7"/>
      <c r="AB8" s="7"/>
      <c r="AC8" s="7"/>
      <c r="AD8" s="7"/>
      <c r="AE8" s="7"/>
      <c r="AF8" s="9"/>
      <c r="AG8" s="7">
        <v>1</v>
      </c>
      <c r="AH8" s="7">
        <v>500</v>
      </c>
      <c r="AI8" s="8"/>
    </row>
    <row r="9" spans="1:36" ht="16.5" x14ac:dyDescent="0.3">
      <c r="A9" s="7">
        <v>5100033</v>
      </c>
      <c r="B9" s="3" t="s">
        <v>62</v>
      </c>
      <c r="C9" s="3"/>
      <c r="D9" s="7" t="str">
        <f>"使用后恢复"&amp;M9&amp;"点体力。"</f>
        <v>使用后恢复25点体力。</v>
      </c>
      <c r="E9" s="7" t="s">
        <v>91</v>
      </c>
      <c r="F9" s="7">
        <v>5100033</v>
      </c>
      <c r="G9" s="7"/>
      <c r="H9" s="3">
        <v>4</v>
      </c>
      <c r="I9" s="3"/>
      <c r="J9" s="3"/>
      <c r="K9" s="8" t="s">
        <v>287</v>
      </c>
      <c r="L9" s="7" t="s">
        <v>26</v>
      </c>
      <c r="M9" s="7">
        <v>25</v>
      </c>
      <c r="N9" s="9"/>
      <c r="O9" s="9"/>
      <c r="P9" s="7" t="s">
        <v>24</v>
      </c>
      <c r="Q9" s="7"/>
      <c r="R9" s="13"/>
      <c r="S9" s="7"/>
      <c r="T9" s="13"/>
      <c r="V9" s="7"/>
      <c r="W9" s="7"/>
      <c r="X9" s="7"/>
      <c r="Y9" s="7"/>
      <c r="Z9" s="7"/>
      <c r="AA9" s="7"/>
      <c r="AB9" s="7"/>
      <c r="AC9" s="7"/>
      <c r="AD9" s="7"/>
      <c r="AE9" s="7"/>
      <c r="AF9" s="9"/>
      <c r="AG9" s="7">
        <v>1</v>
      </c>
      <c r="AH9" s="7">
        <v>1500</v>
      </c>
      <c r="AI9" s="8"/>
    </row>
    <row r="10" spans="1:36" ht="16.5" x14ac:dyDescent="0.3">
      <c r="A10" s="7">
        <v>5100034</v>
      </c>
      <c r="B10" s="3" t="s">
        <v>315</v>
      </c>
      <c r="C10" s="3"/>
      <c r="D10" s="7" t="str">
        <f>"使用后恢复"&amp;M10&amp;"点精力。"</f>
        <v>使用后恢复5点精力。</v>
      </c>
      <c r="E10" s="7" t="s">
        <v>309</v>
      </c>
      <c r="F10" s="7">
        <v>5100034</v>
      </c>
      <c r="G10" s="7"/>
      <c r="H10" s="3">
        <v>3</v>
      </c>
      <c r="I10" s="3"/>
      <c r="J10" s="3"/>
      <c r="K10" s="8" t="s">
        <v>287</v>
      </c>
      <c r="L10" s="7" t="s">
        <v>311</v>
      </c>
      <c r="M10" s="7">
        <v>5</v>
      </c>
      <c r="N10" s="9"/>
      <c r="O10" s="9"/>
      <c r="P10" s="7" t="s">
        <v>45</v>
      </c>
      <c r="Q10" s="7"/>
      <c r="R10" s="13"/>
      <c r="S10" s="7"/>
      <c r="T10" s="13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9"/>
      <c r="AG10" s="7">
        <v>1</v>
      </c>
      <c r="AH10" s="7">
        <v>500</v>
      </c>
      <c r="AI10" s="8"/>
    </row>
    <row r="11" spans="1:36" ht="16.5" x14ac:dyDescent="0.3">
      <c r="A11" s="7">
        <v>5100035</v>
      </c>
      <c r="B11" s="3" t="s">
        <v>314</v>
      </c>
      <c r="C11" s="3"/>
      <c r="D11" s="7" t="str">
        <f>"使用后恢复"&amp;M11&amp;"点精力。"</f>
        <v>使用后恢复25点精力。</v>
      </c>
      <c r="E11" s="7" t="s">
        <v>310</v>
      </c>
      <c r="F11" s="7">
        <v>5100035</v>
      </c>
      <c r="G11" s="7"/>
      <c r="H11" s="3">
        <v>4</v>
      </c>
      <c r="I11" s="3"/>
      <c r="J11" s="3"/>
      <c r="K11" s="8" t="s">
        <v>287</v>
      </c>
      <c r="L11" s="7" t="s">
        <v>311</v>
      </c>
      <c r="M11" s="7">
        <v>25</v>
      </c>
      <c r="N11" s="9"/>
      <c r="O11" s="9"/>
      <c r="P11" s="7" t="s">
        <v>24</v>
      </c>
      <c r="Q11" s="7"/>
      <c r="R11" s="13"/>
      <c r="S11" s="7"/>
      <c r="T11" s="13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9"/>
      <c r="AG11" s="7">
        <v>1</v>
      </c>
      <c r="AH11" s="7">
        <v>1500</v>
      </c>
      <c r="AI11" s="8"/>
    </row>
    <row r="12" spans="1:36" ht="17.25" thickBot="1" x14ac:dyDescent="0.35">
      <c r="A12" s="7">
        <v>5100036</v>
      </c>
      <c r="B12" s="3" t="s">
        <v>354</v>
      </c>
      <c r="C12" s="3"/>
      <c r="D12" s="7" t="s">
        <v>355</v>
      </c>
      <c r="E12" s="7" t="s">
        <v>356</v>
      </c>
      <c r="F12" s="7">
        <v>5100035</v>
      </c>
      <c r="G12" s="7"/>
      <c r="H12" s="3">
        <v>4</v>
      </c>
      <c r="I12" s="3"/>
      <c r="J12" s="3"/>
      <c r="K12" s="8" t="s">
        <v>287</v>
      </c>
      <c r="L12" s="7"/>
      <c r="M12" s="7"/>
      <c r="N12" s="9"/>
      <c r="O12" s="9"/>
      <c r="P12" s="7" t="s">
        <v>24</v>
      </c>
      <c r="Q12" s="7"/>
      <c r="R12" s="13"/>
      <c r="S12" s="7"/>
      <c r="T12" s="13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9"/>
      <c r="AG12" s="7">
        <v>1</v>
      </c>
      <c r="AH12" s="7">
        <v>500</v>
      </c>
      <c r="AI12" s="8"/>
    </row>
    <row r="13" spans="1:36" ht="17.25" thickBot="1" x14ac:dyDescent="0.35">
      <c r="A13" s="7">
        <v>5110001</v>
      </c>
      <c r="B13" s="3" t="s">
        <v>160</v>
      </c>
      <c r="C13" s="3"/>
      <c r="D13" s="7" t="str">
        <f t="shared" ref="D13:D24" si="0">"集齐"&amp;AI13&amp;"个碎片可以合成"&amp;"【"&amp;REPLACE(B13,LEN(B13)-1,2,"")&amp;"】。"</f>
        <v>集齐5个碎片可以合成【矿工锄】。</v>
      </c>
      <c r="E13" s="7" t="s">
        <v>161</v>
      </c>
      <c r="F13" s="7">
        <v>5110001</v>
      </c>
      <c r="G13" s="7"/>
      <c r="H13" s="3">
        <v>1</v>
      </c>
      <c r="I13" s="3">
        <v>1</v>
      </c>
      <c r="J13" s="3"/>
      <c r="K13" s="8" t="s">
        <v>324</v>
      </c>
      <c r="L13" s="7"/>
      <c r="M13" s="7"/>
      <c r="N13" s="7"/>
      <c r="O13" s="7"/>
      <c r="P13" s="7" t="s">
        <v>129</v>
      </c>
      <c r="Q13" s="7"/>
      <c r="R13" s="13"/>
      <c r="S13" s="7"/>
      <c r="T13" s="13"/>
      <c r="V13" s="7"/>
      <c r="W13" s="7"/>
      <c r="X13" s="7"/>
      <c r="Y13" s="7"/>
      <c r="Z13" s="7"/>
      <c r="AA13" s="7"/>
      <c r="AB13" s="7"/>
      <c r="AC13" s="7" t="s">
        <v>747</v>
      </c>
      <c r="AD13" s="7"/>
      <c r="AE13" s="7">
        <f>VLOOKUP(I13,辅助!$C$11:$E$19,3,0)</f>
        <v>1</v>
      </c>
      <c r="AF13" s="7"/>
      <c r="AG13" s="7">
        <v>2</v>
      </c>
      <c r="AH13" s="17">
        <v>20</v>
      </c>
      <c r="AI13" s="36">
        <v>5</v>
      </c>
    </row>
    <row r="14" spans="1:36" ht="17.25" thickBot="1" x14ac:dyDescent="0.35">
      <c r="A14" s="7">
        <v>5110002</v>
      </c>
      <c r="B14" s="3" t="s">
        <v>162</v>
      </c>
      <c r="C14" s="3"/>
      <c r="D14" s="7" t="str">
        <f t="shared" si="0"/>
        <v>集齐5个碎片可以合成【斜纹头巾】。</v>
      </c>
      <c r="E14" s="7" t="s">
        <v>163</v>
      </c>
      <c r="F14" s="7">
        <v>5110002</v>
      </c>
      <c r="G14" s="7"/>
      <c r="H14" s="3">
        <v>1</v>
      </c>
      <c r="I14" s="3">
        <v>1</v>
      </c>
      <c r="J14" s="3"/>
      <c r="K14" s="8" t="s">
        <v>324</v>
      </c>
      <c r="L14" s="7"/>
      <c r="M14" s="7"/>
      <c r="N14" s="7"/>
      <c r="O14" s="7"/>
      <c r="P14" s="7" t="s">
        <v>129</v>
      </c>
      <c r="Q14" s="7"/>
      <c r="R14" s="13"/>
      <c r="S14" s="7"/>
      <c r="T14" s="13"/>
      <c r="V14" s="7"/>
      <c r="W14" s="7"/>
      <c r="X14" s="7"/>
      <c r="Y14" s="7"/>
      <c r="Z14" s="7"/>
      <c r="AA14" s="7"/>
      <c r="AB14" s="7"/>
      <c r="AC14" s="7" t="s">
        <v>747</v>
      </c>
      <c r="AD14" s="7"/>
      <c r="AE14" s="7">
        <f>VLOOKUP(I14,辅助!$C$11:$E$19,3,0)</f>
        <v>1</v>
      </c>
      <c r="AF14" s="7"/>
      <c r="AG14" s="7">
        <v>2</v>
      </c>
      <c r="AH14" s="17">
        <v>20</v>
      </c>
      <c r="AI14" s="36">
        <v>5</v>
      </c>
    </row>
    <row r="15" spans="1:36" ht="17.25" thickBot="1" x14ac:dyDescent="0.35">
      <c r="A15" s="7">
        <v>5110003</v>
      </c>
      <c r="B15" s="3" t="s">
        <v>164</v>
      </c>
      <c r="C15" s="3"/>
      <c r="D15" s="7" t="str">
        <f t="shared" si="0"/>
        <v>集齐5个碎片可以合成【雪皮外衣】。</v>
      </c>
      <c r="E15" s="7" t="s">
        <v>165</v>
      </c>
      <c r="F15" s="7">
        <v>5110003</v>
      </c>
      <c r="G15" s="7"/>
      <c r="H15" s="3">
        <v>1</v>
      </c>
      <c r="I15" s="3">
        <v>1</v>
      </c>
      <c r="J15" s="3"/>
      <c r="K15" s="8" t="s">
        <v>325</v>
      </c>
      <c r="L15" s="7"/>
      <c r="M15" s="7"/>
      <c r="N15" s="7"/>
      <c r="O15" s="7"/>
      <c r="P15" s="7" t="s">
        <v>129</v>
      </c>
      <c r="Q15" s="7"/>
      <c r="R15" s="13"/>
      <c r="S15" s="7"/>
      <c r="T15" s="13"/>
      <c r="V15" s="7"/>
      <c r="W15" s="7"/>
      <c r="X15" s="7"/>
      <c r="Y15" s="7"/>
      <c r="Z15" s="7"/>
      <c r="AA15" s="7"/>
      <c r="AB15" s="7"/>
      <c r="AC15" s="7" t="s">
        <v>747</v>
      </c>
      <c r="AD15" s="7"/>
      <c r="AE15" s="7">
        <f>VLOOKUP(I15,辅助!$C$11:$E$19,3,0)</f>
        <v>1</v>
      </c>
      <c r="AF15" s="7"/>
      <c r="AG15" s="7">
        <v>2</v>
      </c>
      <c r="AH15" s="17">
        <v>20</v>
      </c>
      <c r="AI15" s="36">
        <v>5</v>
      </c>
    </row>
    <row r="16" spans="1:36" ht="17.25" thickBot="1" x14ac:dyDescent="0.35">
      <c r="A16" s="7">
        <v>5110004</v>
      </c>
      <c r="B16" s="3" t="s">
        <v>166</v>
      </c>
      <c r="C16" s="3"/>
      <c r="D16" s="7" t="str">
        <f t="shared" si="0"/>
        <v>集齐5个碎片可以合成【勇气护腿】。</v>
      </c>
      <c r="E16" s="7" t="s">
        <v>167</v>
      </c>
      <c r="F16" s="7">
        <v>5110004</v>
      </c>
      <c r="G16" s="7"/>
      <c r="H16" s="3">
        <v>1</v>
      </c>
      <c r="I16" s="3">
        <v>1</v>
      </c>
      <c r="J16" s="3"/>
      <c r="K16" s="8" t="s">
        <v>324</v>
      </c>
      <c r="L16" s="7"/>
      <c r="M16" s="7"/>
      <c r="N16" s="7"/>
      <c r="O16" s="7"/>
      <c r="P16" s="7" t="s">
        <v>129</v>
      </c>
      <c r="Q16" s="7"/>
      <c r="R16" s="13"/>
      <c r="S16" s="7"/>
      <c r="T16" s="13"/>
      <c r="V16" s="7"/>
      <c r="W16" s="7"/>
      <c r="X16" s="7"/>
      <c r="Y16" s="7"/>
      <c r="Z16" s="7"/>
      <c r="AA16" s="7"/>
      <c r="AB16" s="7"/>
      <c r="AC16" s="7" t="s">
        <v>747</v>
      </c>
      <c r="AD16" s="7"/>
      <c r="AE16" s="7">
        <f>VLOOKUP(I16,辅助!$C$11:$E$19,3,0)</f>
        <v>1</v>
      </c>
      <c r="AF16" s="7"/>
      <c r="AG16" s="7">
        <v>2</v>
      </c>
      <c r="AH16" s="17">
        <v>20</v>
      </c>
      <c r="AI16" s="36">
        <v>5</v>
      </c>
    </row>
    <row r="17" spans="1:35" ht="17.25" thickBot="1" x14ac:dyDescent="0.35">
      <c r="A17" s="7">
        <v>5110005</v>
      </c>
      <c r="B17" s="3" t="s">
        <v>168</v>
      </c>
      <c r="C17" s="3"/>
      <c r="D17" s="7" t="str">
        <f t="shared" si="0"/>
        <v>集齐5个碎片可以合成【翠石项链】。</v>
      </c>
      <c r="E17" s="7" t="s">
        <v>169</v>
      </c>
      <c r="F17" s="7">
        <v>5110005</v>
      </c>
      <c r="G17" s="7"/>
      <c r="H17" s="3">
        <v>1</v>
      </c>
      <c r="I17" s="3">
        <v>1</v>
      </c>
      <c r="J17" s="3"/>
      <c r="K17" s="8" t="s">
        <v>324</v>
      </c>
      <c r="L17" s="7"/>
      <c r="M17" s="7"/>
      <c r="N17" s="7"/>
      <c r="O17" s="7"/>
      <c r="P17" s="7" t="s">
        <v>129</v>
      </c>
      <c r="Q17" s="7"/>
      <c r="R17" s="13"/>
      <c r="S17" s="7"/>
      <c r="T17" s="13"/>
      <c r="V17" s="7"/>
      <c r="W17" s="7"/>
      <c r="X17" s="7"/>
      <c r="Y17" s="7"/>
      <c r="Z17" s="7"/>
      <c r="AA17" s="7"/>
      <c r="AB17" s="7"/>
      <c r="AC17" s="7" t="s">
        <v>747</v>
      </c>
      <c r="AD17" s="7"/>
      <c r="AE17" s="7">
        <f>VLOOKUP(I17,辅助!$C$11:$E$19,3,0)</f>
        <v>1</v>
      </c>
      <c r="AF17" s="7"/>
      <c r="AG17" s="7">
        <v>2</v>
      </c>
      <c r="AH17" s="17">
        <v>20</v>
      </c>
      <c r="AI17" s="36">
        <v>5</v>
      </c>
    </row>
    <row r="18" spans="1:35" ht="17.25" thickBot="1" x14ac:dyDescent="0.35">
      <c r="A18" s="7">
        <v>5110006</v>
      </c>
      <c r="B18" s="3" t="s">
        <v>170</v>
      </c>
      <c r="C18" s="3"/>
      <c r="D18" s="7" t="str">
        <f t="shared" si="0"/>
        <v>集齐5个碎片可以合成【银戒指】。</v>
      </c>
      <c r="E18" s="7" t="s">
        <v>171</v>
      </c>
      <c r="F18" s="7">
        <v>5110006</v>
      </c>
      <c r="G18" s="7"/>
      <c r="H18" s="3">
        <v>1</v>
      </c>
      <c r="I18" s="3">
        <v>1</v>
      </c>
      <c r="J18" s="3"/>
      <c r="K18" s="8" t="s">
        <v>324</v>
      </c>
      <c r="L18" s="7"/>
      <c r="M18" s="7"/>
      <c r="N18" s="7"/>
      <c r="O18" s="7"/>
      <c r="P18" s="7" t="s">
        <v>129</v>
      </c>
      <c r="Q18" s="7"/>
      <c r="R18" s="13"/>
      <c r="S18" s="7"/>
      <c r="T18" s="13"/>
      <c r="V18" s="7"/>
      <c r="W18" s="7"/>
      <c r="X18" s="7"/>
      <c r="Y18" s="7"/>
      <c r="Z18" s="7"/>
      <c r="AA18" s="7"/>
      <c r="AB18" s="7"/>
      <c r="AC18" s="7" t="s">
        <v>747</v>
      </c>
      <c r="AD18" s="7"/>
      <c r="AE18" s="7">
        <f>VLOOKUP(I18,辅助!$C$11:$E$19,3,0)</f>
        <v>1</v>
      </c>
      <c r="AF18" s="7"/>
      <c r="AG18" s="7">
        <v>2</v>
      </c>
      <c r="AH18" s="17">
        <v>20</v>
      </c>
      <c r="AI18" s="36">
        <v>5</v>
      </c>
    </row>
    <row r="19" spans="1:35" ht="17.25" thickBot="1" x14ac:dyDescent="0.35">
      <c r="A19" s="7">
        <v>5110007</v>
      </c>
      <c r="B19" s="3" t="s">
        <v>172</v>
      </c>
      <c r="C19" s="3"/>
      <c r="D19" s="7" t="str">
        <f t="shared" si="0"/>
        <v>集齐10个碎片可以合成【轻灵佩剑】。</v>
      </c>
      <c r="E19" s="7" t="s">
        <v>173</v>
      </c>
      <c r="F19" s="7">
        <v>5110007</v>
      </c>
      <c r="G19" s="7"/>
      <c r="H19" s="3">
        <v>2</v>
      </c>
      <c r="I19" s="3">
        <v>6</v>
      </c>
      <c r="J19" s="3"/>
      <c r="K19" s="8" t="s">
        <v>326</v>
      </c>
      <c r="L19" s="7"/>
      <c r="M19" s="7"/>
      <c r="N19" s="7"/>
      <c r="O19" s="7"/>
      <c r="P19" s="7" t="s">
        <v>129</v>
      </c>
      <c r="Q19" s="7"/>
      <c r="R19" s="13"/>
      <c r="S19" s="7"/>
      <c r="T19" s="13"/>
      <c r="V19" s="7"/>
      <c r="W19" s="7"/>
      <c r="X19" s="7"/>
      <c r="Y19" s="7"/>
      <c r="Z19" s="7"/>
      <c r="AA19" s="7"/>
      <c r="AB19" s="7"/>
      <c r="AC19" s="7" t="s">
        <v>747</v>
      </c>
      <c r="AD19" s="7"/>
      <c r="AE19" s="7">
        <f>VLOOKUP(I19,辅助!$C$11:$E$19,3,0)</f>
        <v>2</v>
      </c>
      <c r="AF19" s="7"/>
      <c r="AG19" s="7">
        <v>2</v>
      </c>
      <c r="AH19" s="17">
        <v>40</v>
      </c>
      <c r="AI19" s="36">
        <v>10</v>
      </c>
    </row>
    <row r="20" spans="1:35" ht="17.25" thickBot="1" x14ac:dyDescent="0.35">
      <c r="A20" s="7">
        <v>5110008</v>
      </c>
      <c r="B20" s="3" t="s">
        <v>174</v>
      </c>
      <c r="C20" s="3"/>
      <c r="D20" s="7" t="str">
        <f t="shared" si="0"/>
        <v>集齐10个碎片可以合成【血纹面具】。</v>
      </c>
      <c r="E20" s="7" t="s">
        <v>175</v>
      </c>
      <c r="F20" s="7">
        <v>5110008</v>
      </c>
      <c r="G20" s="7"/>
      <c r="H20" s="3">
        <v>2</v>
      </c>
      <c r="I20" s="3">
        <v>6</v>
      </c>
      <c r="J20" s="3"/>
      <c r="K20" s="8" t="s">
        <v>324</v>
      </c>
      <c r="L20" s="7"/>
      <c r="M20" s="7"/>
      <c r="N20" s="7"/>
      <c r="O20" s="7"/>
      <c r="P20" s="7" t="s">
        <v>129</v>
      </c>
      <c r="Q20" s="7"/>
      <c r="R20" s="13"/>
      <c r="S20" s="7"/>
      <c r="T20" s="13"/>
      <c r="V20" s="7"/>
      <c r="W20" s="7"/>
      <c r="X20" s="7"/>
      <c r="Y20" s="7"/>
      <c r="Z20" s="7"/>
      <c r="AA20" s="7"/>
      <c r="AB20" s="7"/>
      <c r="AC20" s="7" t="s">
        <v>747</v>
      </c>
      <c r="AD20" s="7"/>
      <c r="AE20" s="7">
        <f>VLOOKUP(I20,辅助!$C$11:$E$19,3,0)</f>
        <v>2</v>
      </c>
      <c r="AF20" s="7"/>
      <c r="AG20" s="7">
        <v>2</v>
      </c>
      <c r="AH20" s="17">
        <v>40</v>
      </c>
      <c r="AI20" s="36">
        <v>10</v>
      </c>
    </row>
    <row r="21" spans="1:35" ht="17.25" thickBot="1" x14ac:dyDescent="0.35">
      <c r="A21" s="7">
        <v>5110009</v>
      </c>
      <c r="B21" s="3" t="s">
        <v>176</v>
      </c>
      <c r="C21" s="3"/>
      <c r="D21" s="7" t="str">
        <f t="shared" si="0"/>
        <v>集齐10个碎片可以合成【怒爪胸甲】。</v>
      </c>
      <c r="E21" s="7" t="s">
        <v>177</v>
      </c>
      <c r="F21" s="7">
        <v>5110009</v>
      </c>
      <c r="G21" s="7"/>
      <c r="H21" s="3">
        <v>2</v>
      </c>
      <c r="I21" s="3">
        <v>6</v>
      </c>
      <c r="J21" s="3"/>
      <c r="K21" s="8" t="s">
        <v>324</v>
      </c>
      <c r="L21" s="7"/>
      <c r="M21" s="7"/>
      <c r="N21" s="7"/>
      <c r="O21" s="7"/>
      <c r="P21" s="7" t="s">
        <v>129</v>
      </c>
      <c r="Q21" s="7"/>
      <c r="R21" s="13"/>
      <c r="S21" s="7"/>
      <c r="T21" s="13"/>
      <c r="V21" s="7"/>
      <c r="W21" s="7"/>
      <c r="X21" s="7"/>
      <c r="Y21" s="7"/>
      <c r="Z21" s="7"/>
      <c r="AA21" s="7"/>
      <c r="AB21" s="7"/>
      <c r="AC21" s="7" t="s">
        <v>747</v>
      </c>
      <c r="AD21" s="7"/>
      <c r="AE21" s="7">
        <f>VLOOKUP(I21,辅助!$C$11:$E$19,3,0)</f>
        <v>2</v>
      </c>
      <c r="AF21" s="7"/>
      <c r="AG21" s="7">
        <v>2</v>
      </c>
      <c r="AH21" s="17">
        <v>40</v>
      </c>
      <c r="AI21" s="36">
        <v>10</v>
      </c>
    </row>
    <row r="22" spans="1:35" ht="17.25" thickBot="1" x14ac:dyDescent="0.35">
      <c r="A22" s="7">
        <v>5110010</v>
      </c>
      <c r="B22" s="3" t="s">
        <v>178</v>
      </c>
      <c r="C22" s="3"/>
      <c r="D22" s="7" t="str">
        <f t="shared" si="0"/>
        <v>集齐10个碎片可以合成【邪魂绑腿】。</v>
      </c>
      <c r="E22" s="7" t="s">
        <v>179</v>
      </c>
      <c r="F22" s="7">
        <v>5110010</v>
      </c>
      <c r="G22" s="7"/>
      <c r="H22" s="3">
        <v>2</v>
      </c>
      <c r="I22" s="3">
        <v>6</v>
      </c>
      <c r="J22" s="3"/>
      <c r="K22" s="8" t="s">
        <v>324</v>
      </c>
      <c r="L22" s="7"/>
      <c r="M22" s="7"/>
      <c r="N22" s="7"/>
      <c r="O22" s="7"/>
      <c r="P22" s="7" t="s">
        <v>129</v>
      </c>
      <c r="Q22" s="7"/>
      <c r="R22" s="13"/>
      <c r="S22" s="7"/>
      <c r="T22" s="13"/>
      <c r="V22" s="7"/>
      <c r="W22" s="7"/>
      <c r="X22" s="7"/>
      <c r="Y22" s="7"/>
      <c r="Z22" s="7"/>
      <c r="AA22" s="7"/>
      <c r="AB22" s="7"/>
      <c r="AC22" s="7" t="s">
        <v>747</v>
      </c>
      <c r="AD22" s="7"/>
      <c r="AE22" s="7">
        <f>VLOOKUP(I22,辅助!$C$11:$E$19,3,0)</f>
        <v>2</v>
      </c>
      <c r="AF22" s="7"/>
      <c r="AG22" s="7">
        <v>2</v>
      </c>
      <c r="AH22" s="17">
        <v>40</v>
      </c>
      <c r="AI22" s="36">
        <v>10</v>
      </c>
    </row>
    <row r="23" spans="1:35" ht="17.25" thickBot="1" x14ac:dyDescent="0.35">
      <c r="A23" s="7">
        <v>5110011</v>
      </c>
      <c r="B23" s="3" t="s">
        <v>180</v>
      </c>
      <c r="C23" s="3"/>
      <c r="D23" s="7" t="str">
        <f t="shared" si="0"/>
        <v>集齐10个碎片可以合成【春雨坠饰】。</v>
      </c>
      <c r="E23" s="7" t="s">
        <v>181</v>
      </c>
      <c r="F23" s="7">
        <v>5110011</v>
      </c>
      <c r="G23" s="7"/>
      <c r="H23" s="3">
        <v>2</v>
      </c>
      <c r="I23" s="3">
        <v>6</v>
      </c>
      <c r="J23" s="3"/>
      <c r="K23" s="8" t="s">
        <v>325</v>
      </c>
      <c r="L23" s="7"/>
      <c r="M23" s="7"/>
      <c r="N23" s="7"/>
      <c r="O23" s="7"/>
      <c r="P23" s="7" t="s">
        <v>129</v>
      </c>
      <c r="Q23" s="7"/>
      <c r="R23" s="13"/>
      <c r="S23" s="7"/>
      <c r="T23" s="13"/>
      <c r="V23" s="7"/>
      <c r="W23" s="7"/>
      <c r="X23" s="7"/>
      <c r="Y23" s="7"/>
      <c r="Z23" s="7"/>
      <c r="AA23" s="7"/>
      <c r="AB23" s="7"/>
      <c r="AC23" s="7" t="s">
        <v>747</v>
      </c>
      <c r="AD23" s="7"/>
      <c r="AE23" s="7">
        <f>VLOOKUP(I23,辅助!$C$11:$E$19,3,0)</f>
        <v>2</v>
      </c>
      <c r="AF23" s="7"/>
      <c r="AG23" s="7">
        <v>2</v>
      </c>
      <c r="AH23" s="17">
        <v>40</v>
      </c>
      <c r="AI23" s="36">
        <v>10</v>
      </c>
    </row>
    <row r="24" spans="1:35" ht="17.25" thickBot="1" x14ac:dyDescent="0.35">
      <c r="A24" s="7">
        <v>5110012</v>
      </c>
      <c r="B24" s="3" t="s">
        <v>182</v>
      </c>
      <c r="C24" s="3"/>
      <c r="D24" s="7" t="str">
        <f t="shared" si="0"/>
        <v>集齐10个碎片可以合成【落雪印戒】。</v>
      </c>
      <c r="E24" s="7" t="s">
        <v>183</v>
      </c>
      <c r="F24" s="7">
        <v>5110012</v>
      </c>
      <c r="G24" s="7"/>
      <c r="H24" s="3">
        <v>2</v>
      </c>
      <c r="I24" s="3">
        <v>6</v>
      </c>
      <c r="J24" s="3"/>
      <c r="K24" s="8" t="s">
        <v>324</v>
      </c>
      <c r="L24" s="7"/>
      <c r="M24" s="7"/>
      <c r="N24" s="7"/>
      <c r="O24" s="7"/>
      <c r="P24" s="7" t="s">
        <v>129</v>
      </c>
      <c r="Q24" s="7"/>
      <c r="R24" s="13"/>
      <c r="S24" s="7"/>
      <c r="T24" s="13"/>
      <c r="V24" s="7"/>
      <c r="W24" s="7"/>
      <c r="X24" s="7"/>
      <c r="Y24" s="7"/>
      <c r="Z24" s="7"/>
      <c r="AA24" s="7"/>
      <c r="AB24" s="7"/>
      <c r="AC24" s="7" t="s">
        <v>747</v>
      </c>
      <c r="AD24" s="7"/>
      <c r="AE24" s="7">
        <f>VLOOKUP(I24,辅助!$C$11:$E$19,3,0)</f>
        <v>2</v>
      </c>
      <c r="AF24" s="7"/>
      <c r="AG24" s="7">
        <v>2</v>
      </c>
      <c r="AH24" s="17">
        <v>40</v>
      </c>
      <c r="AI24" s="36">
        <v>10</v>
      </c>
    </row>
    <row r="25" spans="1:35" ht="17.25" thickBot="1" x14ac:dyDescent="0.35">
      <c r="A25" s="7">
        <v>5110013</v>
      </c>
      <c r="B25" s="3" t="s">
        <v>184</v>
      </c>
      <c r="C25" s="3"/>
      <c r="D25" s="7" t="str">
        <f t="shared" ref="D25:D30" si="1">"集齐"&amp;AI25&amp;"个碎片可以合成“"&amp;LEFT(B25,2)&amp;"套装”之"&amp;"【"&amp;REPLACE(B25,LEN(B25)-1,2,"")&amp;"】。"</f>
        <v>集齐15个碎片可以合成“斥候套装”之【斥候利刃】。</v>
      </c>
      <c r="E25" s="7" t="s">
        <v>185</v>
      </c>
      <c r="F25" s="7">
        <v>5110013</v>
      </c>
      <c r="G25" s="7"/>
      <c r="H25" s="3">
        <v>2</v>
      </c>
      <c r="I25" s="3">
        <v>7</v>
      </c>
      <c r="J25" s="3"/>
      <c r="K25" s="8" t="s">
        <v>324</v>
      </c>
      <c r="L25" s="7"/>
      <c r="M25" s="7"/>
      <c r="N25" s="7"/>
      <c r="O25" s="7"/>
      <c r="P25" s="7" t="s">
        <v>129</v>
      </c>
      <c r="Q25" s="7" t="s">
        <v>753</v>
      </c>
      <c r="R25" s="13"/>
      <c r="S25" s="7"/>
      <c r="T25" s="13"/>
      <c r="V25" s="7"/>
      <c r="W25" s="7"/>
      <c r="X25" s="7"/>
      <c r="Y25" s="7"/>
      <c r="Z25" s="7"/>
      <c r="AA25" s="7"/>
      <c r="AB25" s="7"/>
      <c r="AC25" s="7" t="s">
        <v>747</v>
      </c>
      <c r="AD25" s="7"/>
      <c r="AE25" s="7">
        <f>VLOOKUP(I25,辅助!$C$11:$E$19,3,0)</f>
        <v>4</v>
      </c>
      <c r="AF25" s="7"/>
      <c r="AG25" s="7">
        <v>2</v>
      </c>
      <c r="AH25" s="17">
        <v>40</v>
      </c>
      <c r="AI25" s="36">
        <v>15</v>
      </c>
    </row>
    <row r="26" spans="1:35" ht="17.25" thickBot="1" x14ac:dyDescent="0.35">
      <c r="A26" s="7">
        <v>5110014</v>
      </c>
      <c r="B26" s="3" t="s">
        <v>186</v>
      </c>
      <c r="C26" s="3"/>
      <c r="D26" s="7" t="str">
        <f t="shared" si="1"/>
        <v>集齐15个碎片可以合成“斥候套装”之【斥候头盔】。</v>
      </c>
      <c r="E26" s="7" t="s">
        <v>187</v>
      </c>
      <c r="F26" s="7">
        <v>5110014</v>
      </c>
      <c r="G26" s="7"/>
      <c r="H26" s="3">
        <v>2</v>
      </c>
      <c r="I26" s="3">
        <v>7</v>
      </c>
      <c r="J26" s="3"/>
      <c r="K26" s="8" t="s">
        <v>324</v>
      </c>
      <c r="L26" s="7"/>
      <c r="M26" s="7"/>
      <c r="N26" s="7"/>
      <c r="O26" s="7"/>
      <c r="P26" s="7" t="s">
        <v>129</v>
      </c>
      <c r="Q26" s="7" t="s">
        <v>753</v>
      </c>
      <c r="R26" s="13"/>
      <c r="S26" s="7"/>
      <c r="T26" s="13"/>
      <c r="V26" s="7"/>
      <c r="W26" s="7"/>
      <c r="X26" s="7"/>
      <c r="Y26" s="7"/>
      <c r="Z26" s="7"/>
      <c r="AA26" s="7"/>
      <c r="AB26" s="7"/>
      <c r="AC26" s="7" t="s">
        <v>747</v>
      </c>
      <c r="AD26" s="7"/>
      <c r="AE26" s="7">
        <f>VLOOKUP(I26,辅助!$C$11:$E$19,3,0)</f>
        <v>4</v>
      </c>
      <c r="AF26" s="7"/>
      <c r="AG26" s="7">
        <v>2</v>
      </c>
      <c r="AH26" s="17">
        <v>40</v>
      </c>
      <c r="AI26" s="36">
        <v>15</v>
      </c>
    </row>
    <row r="27" spans="1:35" ht="17.25" thickBot="1" x14ac:dyDescent="0.35">
      <c r="A27" s="7">
        <v>5110015</v>
      </c>
      <c r="B27" s="3" t="s">
        <v>188</v>
      </c>
      <c r="C27" s="3"/>
      <c r="D27" s="7" t="str">
        <f t="shared" si="1"/>
        <v>集齐15个碎片可以合成“斥候套装”之【斥候胸甲】。</v>
      </c>
      <c r="E27" s="7" t="s">
        <v>189</v>
      </c>
      <c r="F27" s="7">
        <v>5110015</v>
      </c>
      <c r="G27" s="7"/>
      <c r="H27" s="3">
        <v>2</v>
      </c>
      <c r="I27" s="3">
        <v>7</v>
      </c>
      <c r="J27" s="3"/>
      <c r="K27" s="8" t="s">
        <v>325</v>
      </c>
      <c r="L27" s="7"/>
      <c r="M27" s="7"/>
      <c r="N27" s="7"/>
      <c r="O27" s="7"/>
      <c r="P27" s="7" t="s">
        <v>129</v>
      </c>
      <c r="Q27" s="7" t="s">
        <v>753</v>
      </c>
      <c r="R27" s="13"/>
      <c r="S27" s="7"/>
      <c r="T27" s="13"/>
      <c r="V27" s="7"/>
      <c r="W27" s="7"/>
      <c r="X27" s="7"/>
      <c r="Y27" s="7"/>
      <c r="Z27" s="7"/>
      <c r="AA27" s="7"/>
      <c r="AB27" s="7"/>
      <c r="AC27" s="7" t="s">
        <v>747</v>
      </c>
      <c r="AD27" s="7"/>
      <c r="AE27" s="7">
        <f>VLOOKUP(I27,辅助!$C$11:$E$19,3,0)</f>
        <v>4</v>
      </c>
      <c r="AF27" s="7"/>
      <c r="AG27" s="7">
        <v>2</v>
      </c>
      <c r="AH27" s="17">
        <v>40</v>
      </c>
      <c r="AI27" s="36">
        <v>15</v>
      </c>
    </row>
    <row r="28" spans="1:35" ht="17.25" thickBot="1" x14ac:dyDescent="0.35">
      <c r="A28" s="7">
        <v>5110016</v>
      </c>
      <c r="B28" s="3" t="s">
        <v>190</v>
      </c>
      <c r="C28" s="3"/>
      <c r="D28" s="7" t="str">
        <f t="shared" si="1"/>
        <v>集齐15个碎片可以合成“斥候套装”之【斥候护腿】。</v>
      </c>
      <c r="E28" s="7" t="s">
        <v>191</v>
      </c>
      <c r="F28" s="7">
        <v>5110016</v>
      </c>
      <c r="G28" s="7"/>
      <c r="H28" s="3">
        <v>2</v>
      </c>
      <c r="I28" s="3">
        <v>7</v>
      </c>
      <c r="J28" s="3"/>
      <c r="K28" s="8" t="s">
        <v>325</v>
      </c>
      <c r="L28" s="7"/>
      <c r="M28" s="7"/>
      <c r="N28" s="7"/>
      <c r="O28" s="7"/>
      <c r="P28" s="7" t="s">
        <v>129</v>
      </c>
      <c r="Q28" s="7" t="s">
        <v>753</v>
      </c>
      <c r="R28" s="13"/>
      <c r="S28" s="7"/>
      <c r="T28" s="13"/>
      <c r="V28" s="7"/>
      <c r="W28" s="7"/>
      <c r="X28" s="7"/>
      <c r="Y28" s="7"/>
      <c r="Z28" s="7"/>
      <c r="AA28" s="7"/>
      <c r="AB28" s="7"/>
      <c r="AC28" s="7" t="s">
        <v>747</v>
      </c>
      <c r="AD28" s="7"/>
      <c r="AE28" s="7">
        <f>VLOOKUP(I28,辅助!$C$11:$E$19,3,0)</f>
        <v>4</v>
      </c>
      <c r="AF28" s="7"/>
      <c r="AG28" s="7">
        <v>2</v>
      </c>
      <c r="AH28" s="17">
        <v>40</v>
      </c>
      <c r="AI28" s="36">
        <v>15</v>
      </c>
    </row>
    <row r="29" spans="1:35" ht="17.25" thickBot="1" x14ac:dyDescent="0.35">
      <c r="A29" s="7">
        <v>5110017</v>
      </c>
      <c r="B29" s="3" t="s">
        <v>192</v>
      </c>
      <c r="C29" s="3"/>
      <c r="D29" s="7" t="str">
        <f t="shared" si="1"/>
        <v>集齐15个碎片可以合成“斥候套装”之【斥候坠饰】。</v>
      </c>
      <c r="E29" s="7" t="s">
        <v>193</v>
      </c>
      <c r="F29" s="7">
        <v>5110017</v>
      </c>
      <c r="G29" s="7"/>
      <c r="H29" s="3">
        <v>2</v>
      </c>
      <c r="I29" s="3">
        <v>7</v>
      </c>
      <c r="J29" s="3"/>
      <c r="K29" s="8" t="s">
        <v>324</v>
      </c>
      <c r="L29" s="7"/>
      <c r="M29" s="7"/>
      <c r="N29" s="7"/>
      <c r="O29" s="7"/>
      <c r="P29" s="7" t="s">
        <v>129</v>
      </c>
      <c r="Q29" s="7"/>
      <c r="R29" s="13"/>
      <c r="S29" s="7"/>
      <c r="T29" s="13"/>
      <c r="V29" s="7"/>
      <c r="W29" s="7"/>
      <c r="X29" s="7"/>
      <c r="Y29" s="7"/>
      <c r="Z29" s="7"/>
      <c r="AA29" s="7"/>
      <c r="AB29" s="7"/>
      <c r="AC29" s="7" t="s">
        <v>747</v>
      </c>
      <c r="AD29" s="7"/>
      <c r="AE29" s="7">
        <f>VLOOKUP(I29,辅助!$C$11:$E$19,3,0)</f>
        <v>4</v>
      </c>
      <c r="AF29" s="7"/>
      <c r="AG29" s="7">
        <v>2</v>
      </c>
      <c r="AH29" s="17">
        <v>40</v>
      </c>
      <c r="AI29" s="36">
        <v>15</v>
      </c>
    </row>
    <row r="30" spans="1:35" ht="17.25" thickBot="1" x14ac:dyDescent="0.35">
      <c r="A30" s="7">
        <v>5110018</v>
      </c>
      <c r="B30" s="3" t="s">
        <v>194</v>
      </c>
      <c r="C30" s="3"/>
      <c r="D30" s="7" t="str">
        <f t="shared" si="1"/>
        <v>集齐15个碎片可以合成“斥候套装”之【斥候戒指】。</v>
      </c>
      <c r="E30" s="7" t="s">
        <v>195</v>
      </c>
      <c r="F30" s="7">
        <v>5110018</v>
      </c>
      <c r="G30" s="7"/>
      <c r="H30" s="3">
        <v>2</v>
      </c>
      <c r="I30" s="3">
        <v>7</v>
      </c>
      <c r="J30" s="3"/>
      <c r="K30" s="8" t="s">
        <v>324</v>
      </c>
      <c r="L30" s="7"/>
      <c r="M30" s="7"/>
      <c r="N30" s="7"/>
      <c r="O30" s="7"/>
      <c r="P30" s="7" t="s">
        <v>129</v>
      </c>
      <c r="Q30" s="7"/>
      <c r="R30" s="13"/>
      <c r="S30" s="7"/>
      <c r="T30" s="13"/>
      <c r="V30" s="7"/>
      <c r="W30" s="7"/>
      <c r="X30" s="7"/>
      <c r="Y30" s="7"/>
      <c r="Z30" s="7"/>
      <c r="AA30" s="7"/>
      <c r="AB30" s="7"/>
      <c r="AC30" s="7" t="s">
        <v>747</v>
      </c>
      <c r="AD30" s="7"/>
      <c r="AE30" s="7">
        <f>VLOOKUP(I30,辅助!$C$11:$E$19,3,0)</f>
        <v>4</v>
      </c>
      <c r="AF30" s="7"/>
      <c r="AG30" s="7">
        <v>2</v>
      </c>
      <c r="AH30" s="17">
        <v>40</v>
      </c>
      <c r="AI30" s="36">
        <v>15</v>
      </c>
    </row>
    <row r="31" spans="1:35" ht="17.25" thickBot="1" x14ac:dyDescent="0.35">
      <c r="A31" s="7">
        <v>5110019</v>
      </c>
      <c r="B31" s="3" t="s">
        <v>196</v>
      </c>
      <c r="C31" s="3"/>
      <c r="D31" s="7" t="str">
        <f t="shared" ref="D31:D36" si="2">"集齐"&amp;AI31&amp;"个碎片可以合成"&amp;"【"&amp;REPLACE(B31,LEN(B31)-1,2,"")&amp;"】。"</f>
        <v>集齐20个碎片可以合成【暗矛战斧】。</v>
      </c>
      <c r="E31" s="7" t="s">
        <v>197</v>
      </c>
      <c r="F31" s="7">
        <v>5110019</v>
      </c>
      <c r="G31" s="7"/>
      <c r="H31" s="3">
        <v>3</v>
      </c>
      <c r="I31" s="3">
        <v>11</v>
      </c>
      <c r="J31" s="3"/>
      <c r="K31" s="8" t="s">
        <v>324</v>
      </c>
      <c r="L31" s="7"/>
      <c r="M31" s="7"/>
      <c r="N31" s="7"/>
      <c r="O31" s="7"/>
      <c r="P31" s="7" t="s">
        <v>129</v>
      </c>
      <c r="Q31" s="7" t="s">
        <v>754</v>
      </c>
      <c r="R31" s="13">
        <v>5140103</v>
      </c>
      <c r="S31" s="7"/>
      <c r="T31" s="13"/>
      <c r="V31" s="7"/>
      <c r="W31" s="7"/>
      <c r="X31" s="7"/>
      <c r="Y31" s="7"/>
      <c r="Z31" s="7"/>
      <c r="AA31" s="7"/>
      <c r="AB31" s="7"/>
      <c r="AC31" s="7" t="s">
        <v>747</v>
      </c>
      <c r="AD31" s="7"/>
      <c r="AE31" s="7">
        <f>VLOOKUP(I31,辅助!$C$11:$E$19,3,0)</f>
        <v>8</v>
      </c>
      <c r="AF31" s="7"/>
      <c r="AG31" s="7">
        <v>2</v>
      </c>
      <c r="AH31" s="17">
        <v>60</v>
      </c>
      <c r="AI31" s="36">
        <v>20</v>
      </c>
    </row>
    <row r="32" spans="1:35" ht="17.25" thickBot="1" x14ac:dyDescent="0.35">
      <c r="A32" s="7">
        <v>5110020</v>
      </c>
      <c r="B32" s="3" t="s">
        <v>198</v>
      </c>
      <c r="C32" s="3"/>
      <c r="D32" s="7" t="str">
        <f t="shared" si="2"/>
        <v>集齐20个碎片可以合成【游侠面具】。</v>
      </c>
      <c r="E32" s="7" t="s">
        <v>199</v>
      </c>
      <c r="F32" s="7">
        <v>5110020</v>
      </c>
      <c r="G32" s="7"/>
      <c r="H32" s="3">
        <v>3</v>
      </c>
      <c r="I32" s="3">
        <v>11</v>
      </c>
      <c r="J32" s="3"/>
      <c r="K32" s="8" t="s">
        <v>324</v>
      </c>
      <c r="L32" s="7"/>
      <c r="M32" s="7"/>
      <c r="N32" s="7"/>
      <c r="O32" s="7"/>
      <c r="P32" s="7" t="s">
        <v>129</v>
      </c>
      <c r="Q32" s="7" t="s">
        <v>754</v>
      </c>
      <c r="R32" s="13">
        <v>5140103</v>
      </c>
      <c r="S32" s="7"/>
      <c r="T32" s="13"/>
      <c r="V32" s="7"/>
      <c r="W32" s="7"/>
      <c r="X32" s="7"/>
      <c r="Y32" s="7"/>
      <c r="Z32" s="7"/>
      <c r="AA32" s="7"/>
      <c r="AB32" s="7"/>
      <c r="AC32" s="7" t="s">
        <v>747</v>
      </c>
      <c r="AD32" s="7"/>
      <c r="AE32" s="7">
        <f>VLOOKUP(I32,辅助!$C$11:$E$19,3,0)</f>
        <v>8</v>
      </c>
      <c r="AF32" s="7"/>
      <c r="AG32" s="7">
        <v>2</v>
      </c>
      <c r="AH32" s="17">
        <v>60</v>
      </c>
      <c r="AI32" s="36">
        <v>20</v>
      </c>
    </row>
    <row r="33" spans="1:35" ht="17.25" thickBot="1" x14ac:dyDescent="0.35">
      <c r="A33" s="7">
        <v>5110021</v>
      </c>
      <c r="B33" s="3" t="s">
        <v>200</v>
      </c>
      <c r="C33" s="3"/>
      <c r="D33" s="7" t="str">
        <f t="shared" si="2"/>
        <v>集齐20个碎片可以合成【乌木链甲】。</v>
      </c>
      <c r="E33" s="7" t="s">
        <v>201</v>
      </c>
      <c r="F33" s="7">
        <v>5110021</v>
      </c>
      <c r="G33" s="7"/>
      <c r="H33" s="3">
        <v>3</v>
      </c>
      <c r="I33" s="3">
        <v>11</v>
      </c>
      <c r="J33" s="3"/>
      <c r="K33" s="8" t="s">
        <v>324</v>
      </c>
      <c r="L33" s="7"/>
      <c r="M33" s="7"/>
      <c r="N33" s="7"/>
      <c r="O33" s="7"/>
      <c r="P33" s="7" t="s">
        <v>129</v>
      </c>
      <c r="Q33" s="7" t="s">
        <v>754</v>
      </c>
      <c r="R33" s="13">
        <v>5140103</v>
      </c>
      <c r="S33" s="7"/>
      <c r="T33" s="13"/>
      <c r="V33" s="7"/>
      <c r="W33" s="7"/>
      <c r="X33" s="7"/>
      <c r="Y33" s="7"/>
      <c r="Z33" s="7"/>
      <c r="AA33" s="7"/>
      <c r="AB33" s="7"/>
      <c r="AC33" s="7" t="s">
        <v>747</v>
      </c>
      <c r="AD33" s="7"/>
      <c r="AE33" s="7">
        <f>VLOOKUP(I33,辅助!$C$11:$E$19,3,0)</f>
        <v>8</v>
      </c>
      <c r="AF33" s="7"/>
      <c r="AG33" s="7">
        <v>2</v>
      </c>
      <c r="AH33" s="17">
        <v>60</v>
      </c>
      <c r="AI33" s="36">
        <v>20</v>
      </c>
    </row>
    <row r="34" spans="1:35" ht="17.25" thickBot="1" x14ac:dyDescent="0.35">
      <c r="A34" s="7">
        <v>5110022</v>
      </c>
      <c r="B34" s="3" t="s">
        <v>202</v>
      </c>
      <c r="C34" s="3"/>
      <c r="D34" s="7" t="str">
        <f t="shared" si="2"/>
        <v>集齐20个碎片可以合成【风晶护腿】。</v>
      </c>
      <c r="E34" s="7" t="s">
        <v>203</v>
      </c>
      <c r="F34" s="7">
        <v>5110022</v>
      </c>
      <c r="G34" s="7"/>
      <c r="H34" s="3">
        <v>3</v>
      </c>
      <c r="I34" s="3">
        <v>11</v>
      </c>
      <c r="J34" s="3"/>
      <c r="K34" s="8" t="s">
        <v>324</v>
      </c>
      <c r="L34" s="7"/>
      <c r="M34" s="7"/>
      <c r="N34" s="7"/>
      <c r="O34" s="7"/>
      <c r="P34" s="7" t="s">
        <v>129</v>
      </c>
      <c r="Q34" s="7" t="s">
        <v>754</v>
      </c>
      <c r="R34" s="13">
        <v>5140103</v>
      </c>
      <c r="S34" s="7"/>
      <c r="T34" s="13"/>
      <c r="V34" s="7"/>
      <c r="W34" s="7"/>
      <c r="X34" s="7"/>
      <c r="Y34" s="7"/>
      <c r="Z34" s="7"/>
      <c r="AA34" s="7"/>
      <c r="AB34" s="7"/>
      <c r="AC34" s="7" t="s">
        <v>747</v>
      </c>
      <c r="AD34" s="7"/>
      <c r="AE34" s="7">
        <f>VLOOKUP(I34,辅助!$C$11:$E$19,3,0)</f>
        <v>8</v>
      </c>
      <c r="AF34" s="7"/>
      <c r="AG34" s="7">
        <v>2</v>
      </c>
      <c r="AH34" s="17">
        <v>60</v>
      </c>
      <c r="AI34" s="36">
        <v>20</v>
      </c>
    </row>
    <row r="35" spans="1:35" ht="17.25" thickBot="1" x14ac:dyDescent="0.35">
      <c r="A35" s="7">
        <v>5110023</v>
      </c>
      <c r="B35" s="3" t="s">
        <v>204</v>
      </c>
      <c r="C35" s="3"/>
      <c r="D35" s="7" t="str">
        <f t="shared" si="2"/>
        <v>集齐20个碎片可以合成【三珠垂饰】。</v>
      </c>
      <c r="E35" s="7" t="s">
        <v>205</v>
      </c>
      <c r="F35" s="7">
        <v>5110023</v>
      </c>
      <c r="G35" s="7"/>
      <c r="H35" s="3">
        <v>3</v>
      </c>
      <c r="I35" s="3">
        <v>11</v>
      </c>
      <c r="J35" s="3"/>
      <c r="K35" s="8" t="s">
        <v>326</v>
      </c>
      <c r="L35" s="7"/>
      <c r="M35" s="7"/>
      <c r="N35" s="7"/>
      <c r="O35" s="7"/>
      <c r="P35" s="7" t="s">
        <v>129</v>
      </c>
      <c r="Q35" s="7" t="s">
        <v>754</v>
      </c>
      <c r="R35" s="13">
        <v>5140103</v>
      </c>
      <c r="S35" s="7"/>
      <c r="T35" s="13"/>
      <c r="V35" s="7"/>
      <c r="W35" s="7"/>
      <c r="X35" s="7"/>
      <c r="Y35" s="7"/>
      <c r="Z35" s="7"/>
      <c r="AA35" s="7"/>
      <c r="AB35" s="7"/>
      <c r="AC35" s="7" t="s">
        <v>747</v>
      </c>
      <c r="AD35" s="7"/>
      <c r="AE35" s="7">
        <f>VLOOKUP(I35,辅助!$C$11:$E$19,3,0)</f>
        <v>8</v>
      </c>
      <c r="AF35" s="7"/>
      <c r="AG35" s="7">
        <v>2</v>
      </c>
      <c r="AH35" s="17">
        <v>60</v>
      </c>
      <c r="AI35" s="36">
        <v>20</v>
      </c>
    </row>
    <row r="36" spans="1:35" ht="17.25" thickBot="1" x14ac:dyDescent="0.35">
      <c r="A36" s="7">
        <v>5110024</v>
      </c>
      <c r="B36" s="3" t="s">
        <v>206</v>
      </c>
      <c r="C36" s="3"/>
      <c r="D36" s="7" t="str">
        <f t="shared" si="2"/>
        <v>集齐20个碎片可以合成【荒寂指环】。</v>
      </c>
      <c r="E36" s="7" t="s">
        <v>207</v>
      </c>
      <c r="F36" s="7">
        <v>5110024</v>
      </c>
      <c r="G36" s="7"/>
      <c r="H36" s="3">
        <v>3</v>
      </c>
      <c r="I36" s="3">
        <v>11</v>
      </c>
      <c r="J36" s="3"/>
      <c r="K36" s="8" t="s">
        <v>324</v>
      </c>
      <c r="L36" s="7"/>
      <c r="M36" s="7"/>
      <c r="N36" s="7"/>
      <c r="O36" s="7"/>
      <c r="P36" s="7" t="s">
        <v>129</v>
      </c>
      <c r="Q36" s="7" t="s">
        <v>754</v>
      </c>
      <c r="R36" s="13">
        <v>5140103</v>
      </c>
      <c r="S36" s="7"/>
      <c r="T36" s="13"/>
      <c r="V36" s="7"/>
      <c r="W36" s="7"/>
      <c r="X36" s="7"/>
      <c r="Y36" s="7"/>
      <c r="Z36" s="7"/>
      <c r="AA36" s="7"/>
      <c r="AB36" s="7"/>
      <c r="AC36" s="7" t="s">
        <v>747</v>
      </c>
      <c r="AD36" s="7"/>
      <c r="AE36" s="7">
        <f>VLOOKUP(I36,辅助!$C$11:$E$19,3,0)</f>
        <v>8</v>
      </c>
      <c r="AF36" s="7"/>
      <c r="AG36" s="7">
        <v>2</v>
      </c>
      <c r="AH36" s="17">
        <v>60</v>
      </c>
      <c r="AI36" s="36">
        <v>20</v>
      </c>
    </row>
    <row r="37" spans="1:35" ht="17.25" thickBot="1" x14ac:dyDescent="0.35">
      <c r="A37" s="7">
        <v>5110025</v>
      </c>
      <c r="B37" s="3" t="s">
        <v>208</v>
      </c>
      <c r="C37" s="3"/>
      <c r="D37" s="7" t="str">
        <f t="shared" ref="D37:D42" si="3">"集齐"&amp;AI37&amp;"个碎片可以合成“"&amp;LEFT(B37,2)&amp;"套装”之"&amp;"【"&amp;REPLACE(B37,LEN(B37)-1,2,"")&amp;"】。"</f>
        <v>集齐30个碎片可以合成“中士套装”之【中士利刃】。</v>
      </c>
      <c r="E37" s="7" t="s">
        <v>209</v>
      </c>
      <c r="F37" s="7">
        <v>5110025</v>
      </c>
      <c r="G37" s="7"/>
      <c r="H37" s="3">
        <v>3</v>
      </c>
      <c r="I37" s="3">
        <v>12</v>
      </c>
      <c r="J37" s="3"/>
      <c r="K37" s="8" t="s">
        <v>324</v>
      </c>
      <c r="L37" s="7"/>
      <c r="M37" s="7"/>
      <c r="N37" s="7"/>
      <c r="O37" s="7"/>
      <c r="P37" s="7" t="s">
        <v>129</v>
      </c>
      <c r="Q37" s="7" t="s">
        <v>753</v>
      </c>
      <c r="R37" s="13"/>
      <c r="S37" s="7" t="s">
        <v>754</v>
      </c>
      <c r="T37" s="13">
        <v>5140104</v>
      </c>
      <c r="U37" s="13" t="s">
        <v>754</v>
      </c>
      <c r="V37" s="13">
        <v>5140103</v>
      </c>
      <c r="W37" s="7"/>
      <c r="X37" s="7"/>
      <c r="Y37" s="7"/>
      <c r="Z37" s="7"/>
      <c r="AA37" s="7"/>
      <c r="AB37" s="7"/>
      <c r="AC37" s="7" t="s">
        <v>747</v>
      </c>
      <c r="AD37" s="7"/>
      <c r="AE37" s="7">
        <f>VLOOKUP(I37,辅助!$C$11:$E$19,3,0)</f>
        <v>10</v>
      </c>
      <c r="AF37" s="7"/>
      <c r="AG37" s="7">
        <v>2</v>
      </c>
      <c r="AH37" s="17">
        <v>60</v>
      </c>
      <c r="AI37" s="36">
        <v>30</v>
      </c>
    </row>
    <row r="38" spans="1:35" ht="17.25" thickBot="1" x14ac:dyDescent="0.35">
      <c r="A38" s="7">
        <v>5110026</v>
      </c>
      <c r="B38" s="3" t="s">
        <v>210</v>
      </c>
      <c r="C38" s="3"/>
      <c r="D38" s="7" t="str">
        <f t="shared" si="3"/>
        <v>集齐30个碎片可以合成“中士套装”之【中士头盔】。</v>
      </c>
      <c r="E38" s="7" t="s">
        <v>211</v>
      </c>
      <c r="F38" s="7">
        <v>5110026</v>
      </c>
      <c r="G38" s="7"/>
      <c r="H38" s="3">
        <v>3</v>
      </c>
      <c r="I38" s="3">
        <v>12</v>
      </c>
      <c r="J38" s="3"/>
      <c r="K38" s="8" t="s">
        <v>324</v>
      </c>
      <c r="L38" s="7"/>
      <c r="M38" s="7"/>
      <c r="N38" s="7"/>
      <c r="O38" s="7"/>
      <c r="P38" s="7" t="s">
        <v>129</v>
      </c>
      <c r="Q38" s="7" t="s">
        <v>753</v>
      </c>
      <c r="R38" s="13"/>
      <c r="S38" s="7" t="s">
        <v>754</v>
      </c>
      <c r="T38" s="13">
        <v>5140104</v>
      </c>
      <c r="U38" s="13" t="s">
        <v>754</v>
      </c>
      <c r="V38" s="13">
        <v>5140103</v>
      </c>
      <c r="W38" s="7"/>
      <c r="X38" s="7"/>
      <c r="Y38" s="7"/>
      <c r="Z38" s="7"/>
      <c r="AA38" s="7"/>
      <c r="AB38" s="7"/>
      <c r="AC38" s="7" t="s">
        <v>747</v>
      </c>
      <c r="AD38" s="7"/>
      <c r="AE38" s="7">
        <f>VLOOKUP(I38,辅助!$C$11:$E$19,3,0)</f>
        <v>10</v>
      </c>
      <c r="AF38" s="7"/>
      <c r="AG38" s="7">
        <v>2</v>
      </c>
      <c r="AH38" s="17">
        <v>60</v>
      </c>
      <c r="AI38" s="36">
        <v>30</v>
      </c>
    </row>
    <row r="39" spans="1:35" ht="17.25" thickBot="1" x14ac:dyDescent="0.35">
      <c r="A39" s="7">
        <v>5110027</v>
      </c>
      <c r="B39" s="3" t="s">
        <v>212</v>
      </c>
      <c r="C39" s="3"/>
      <c r="D39" s="7" t="str">
        <f t="shared" si="3"/>
        <v>集齐30个碎片可以合成“中士套装”之【中士胸甲】。</v>
      </c>
      <c r="E39" s="7" t="s">
        <v>213</v>
      </c>
      <c r="F39" s="7">
        <v>5110027</v>
      </c>
      <c r="G39" s="7"/>
      <c r="H39" s="3">
        <v>3</v>
      </c>
      <c r="I39" s="3">
        <v>12</v>
      </c>
      <c r="J39" s="3"/>
      <c r="K39" s="8" t="s">
        <v>324</v>
      </c>
      <c r="L39" s="7"/>
      <c r="M39" s="7"/>
      <c r="N39" s="7"/>
      <c r="O39" s="7"/>
      <c r="P39" s="7" t="s">
        <v>129</v>
      </c>
      <c r="Q39" s="7" t="s">
        <v>753</v>
      </c>
      <c r="R39" s="13"/>
      <c r="S39" s="7" t="s">
        <v>754</v>
      </c>
      <c r="T39" s="13">
        <v>5140104</v>
      </c>
      <c r="U39" s="13" t="s">
        <v>754</v>
      </c>
      <c r="V39" s="13">
        <v>5140103</v>
      </c>
      <c r="W39" s="7"/>
      <c r="X39" s="7"/>
      <c r="Y39" s="7"/>
      <c r="Z39" s="7"/>
      <c r="AA39" s="7"/>
      <c r="AB39" s="7"/>
      <c r="AC39" s="7" t="s">
        <v>747</v>
      </c>
      <c r="AD39" s="7"/>
      <c r="AE39" s="7">
        <f>VLOOKUP(I39,辅助!$C$11:$E$19,3,0)</f>
        <v>10</v>
      </c>
      <c r="AF39" s="7"/>
      <c r="AG39" s="7">
        <v>2</v>
      </c>
      <c r="AH39" s="17">
        <v>60</v>
      </c>
      <c r="AI39" s="36">
        <v>30</v>
      </c>
    </row>
    <row r="40" spans="1:35" ht="17.25" thickBot="1" x14ac:dyDescent="0.35">
      <c r="A40" s="7">
        <v>5110028</v>
      </c>
      <c r="B40" s="3" t="s">
        <v>214</v>
      </c>
      <c r="C40" s="3"/>
      <c r="D40" s="7" t="str">
        <f t="shared" si="3"/>
        <v>集齐30个碎片可以合成“中士套装”之【中士护腿】。</v>
      </c>
      <c r="E40" s="7" t="s">
        <v>295</v>
      </c>
      <c r="F40" s="7">
        <v>5110028</v>
      </c>
      <c r="G40" s="7"/>
      <c r="H40" s="3">
        <v>3</v>
      </c>
      <c r="I40" s="3">
        <v>12</v>
      </c>
      <c r="J40" s="3"/>
      <c r="K40" s="8" t="s">
        <v>324</v>
      </c>
      <c r="L40" s="7"/>
      <c r="M40" s="7"/>
      <c r="N40" s="7"/>
      <c r="O40" s="7"/>
      <c r="P40" s="7" t="s">
        <v>129</v>
      </c>
      <c r="Q40" s="7" t="s">
        <v>753</v>
      </c>
      <c r="R40" s="13"/>
      <c r="S40" s="7" t="s">
        <v>754</v>
      </c>
      <c r="T40" s="13">
        <v>5140104</v>
      </c>
      <c r="U40" s="13" t="s">
        <v>754</v>
      </c>
      <c r="V40" s="13">
        <v>5140103</v>
      </c>
      <c r="W40" s="7"/>
      <c r="X40" s="7"/>
      <c r="Y40" s="7"/>
      <c r="Z40" s="7"/>
      <c r="AA40" s="7"/>
      <c r="AB40" s="7"/>
      <c r="AC40" s="7" t="s">
        <v>747</v>
      </c>
      <c r="AD40" s="7"/>
      <c r="AE40" s="7">
        <f>VLOOKUP(I40,辅助!$C$11:$E$19,3,0)</f>
        <v>10</v>
      </c>
      <c r="AF40" s="7"/>
      <c r="AG40" s="7">
        <v>2</v>
      </c>
      <c r="AH40" s="17">
        <v>60</v>
      </c>
      <c r="AI40" s="36">
        <v>30</v>
      </c>
    </row>
    <row r="41" spans="1:35" ht="17.25" thickBot="1" x14ac:dyDescent="0.35">
      <c r="A41" s="7">
        <v>5110029</v>
      </c>
      <c r="B41" s="3" t="s">
        <v>215</v>
      </c>
      <c r="C41" s="3"/>
      <c r="D41" s="7" t="str">
        <f t="shared" si="3"/>
        <v>集齐30个碎片可以合成“中士套装”之【中士坠饰】。</v>
      </c>
      <c r="E41" s="7" t="s">
        <v>216</v>
      </c>
      <c r="F41" s="7">
        <v>5110029</v>
      </c>
      <c r="G41" s="7"/>
      <c r="H41" s="3">
        <v>3</v>
      </c>
      <c r="I41" s="3">
        <v>12</v>
      </c>
      <c r="J41" s="3"/>
      <c r="K41" s="8" t="s">
        <v>324</v>
      </c>
      <c r="L41" s="7"/>
      <c r="M41" s="7"/>
      <c r="N41" s="7"/>
      <c r="O41" s="7"/>
      <c r="P41" s="7" t="s">
        <v>129</v>
      </c>
      <c r="Q41" s="13" t="s">
        <v>759</v>
      </c>
      <c r="R41" s="13"/>
      <c r="S41" s="7" t="s">
        <v>754</v>
      </c>
      <c r="T41" s="13">
        <v>5140104</v>
      </c>
      <c r="U41" s="13" t="s">
        <v>754</v>
      </c>
      <c r="V41" s="13">
        <v>5140103</v>
      </c>
      <c r="W41" s="7"/>
      <c r="X41" s="7"/>
      <c r="Y41" s="7"/>
      <c r="Z41" s="7"/>
      <c r="AA41" s="7"/>
      <c r="AB41" s="7"/>
      <c r="AC41" s="7" t="s">
        <v>747</v>
      </c>
      <c r="AD41" s="7"/>
      <c r="AE41" s="7">
        <f>VLOOKUP(I41,辅助!$C$11:$E$19,3,0)</f>
        <v>10</v>
      </c>
      <c r="AF41" s="7"/>
      <c r="AG41" s="7">
        <v>2</v>
      </c>
      <c r="AH41" s="17">
        <v>60</v>
      </c>
      <c r="AI41" s="36">
        <v>30</v>
      </c>
    </row>
    <row r="42" spans="1:35" ht="17.25" thickBot="1" x14ac:dyDescent="0.35">
      <c r="A42" s="7">
        <v>5110030</v>
      </c>
      <c r="B42" s="3" t="s">
        <v>217</v>
      </c>
      <c r="C42" s="3"/>
      <c r="D42" s="7" t="str">
        <f t="shared" si="3"/>
        <v>集齐30个碎片可以合成“中士套装”之【中士戒指】。</v>
      </c>
      <c r="E42" s="7" t="s">
        <v>218</v>
      </c>
      <c r="F42" s="7">
        <v>5110030</v>
      </c>
      <c r="G42" s="7"/>
      <c r="H42" s="3">
        <v>3</v>
      </c>
      <c r="I42" s="3">
        <v>12</v>
      </c>
      <c r="J42" s="3"/>
      <c r="K42" s="8" t="s">
        <v>325</v>
      </c>
      <c r="L42" s="7"/>
      <c r="M42" s="7"/>
      <c r="N42" s="7"/>
      <c r="O42" s="7"/>
      <c r="P42" s="7" t="s">
        <v>129</v>
      </c>
      <c r="Q42" s="13" t="s">
        <v>759</v>
      </c>
      <c r="R42" s="13"/>
      <c r="S42" s="7" t="s">
        <v>754</v>
      </c>
      <c r="T42" s="13">
        <v>5140104</v>
      </c>
      <c r="U42" s="13" t="s">
        <v>754</v>
      </c>
      <c r="V42" s="13">
        <v>5140103</v>
      </c>
      <c r="W42" s="7"/>
      <c r="X42" s="7"/>
      <c r="Y42" s="7"/>
      <c r="Z42" s="7"/>
      <c r="AA42" s="7"/>
      <c r="AB42" s="7"/>
      <c r="AC42" s="7" t="s">
        <v>747</v>
      </c>
      <c r="AD42" s="7"/>
      <c r="AE42" s="7">
        <f>VLOOKUP(I42,辅助!$C$11:$E$19,3,0)</f>
        <v>10</v>
      </c>
      <c r="AF42" s="7"/>
      <c r="AG42" s="7">
        <v>2</v>
      </c>
      <c r="AH42" s="17">
        <v>60</v>
      </c>
      <c r="AI42" s="36">
        <v>30</v>
      </c>
    </row>
    <row r="43" spans="1:35" ht="17.25" thickBot="1" x14ac:dyDescent="0.35">
      <c r="A43" s="7">
        <v>5110031</v>
      </c>
      <c r="B43" s="3" t="s">
        <v>219</v>
      </c>
      <c r="C43" s="3"/>
      <c r="D43" s="7" t="str">
        <f t="shared" ref="D43:D54" si="4">"集齐"&amp;AI43&amp;"个碎片可以合成"&amp;"【"&amp;REPLACE(B43,LEN(B43)-1,2,"")&amp;"】。"</f>
        <v>集齐50个碎片可以合成【残酷倒钩】。</v>
      </c>
      <c r="E43" s="7" t="s">
        <v>220</v>
      </c>
      <c r="F43" s="7">
        <v>5110031</v>
      </c>
      <c r="G43" s="7"/>
      <c r="H43" s="3">
        <v>4</v>
      </c>
      <c r="I43" s="3">
        <v>16</v>
      </c>
      <c r="J43" s="3"/>
      <c r="K43" s="8" t="s">
        <v>324</v>
      </c>
      <c r="L43" s="7"/>
      <c r="M43" s="7"/>
      <c r="N43" s="7"/>
      <c r="O43" s="7"/>
      <c r="P43" s="7" t="s">
        <v>129</v>
      </c>
      <c r="Q43" s="7" t="s">
        <v>754</v>
      </c>
      <c r="R43" s="13">
        <v>5140104</v>
      </c>
      <c r="S43" s="13" t="s">
        <v>754</v>
      </c>
      <c r="T43" s="13">
        <v>5140103</v>
      </c>
      <c r="V43" s="7"/>
      <c r="W43" s="7"/>
      <c r="X43" s="7"/>
      <c r="Y43" s="7"/>
      <c r="Z43" s="7"/>
      <c r="AA43" s="7"/>
      <c r="AB43" s="7"/>
      <c r="AC43" s="7" t="s">
        <v>747</v>
      </c>
      <c r="AD43" s="7"/>
      <c r="AE43" s="7">
        <f>VLOOKUP(I43,辅助!$C$11:$E$19,3,0)</f>
        <v>20</v>
      </c>
      <c r="AF43" s="7"/>
      <c r="AG43" s="7">
        <v>2</v>
      </c>
      <c r="AH43" s="17">
        <v>80</v>
      </c>
      <c r="AI43" s="36">
        <v>50</v>
      </c>
    </row>
    <row r="44" spans="1:35" ht="17.25" thickBot="1" x14ac:dyDescent="0.35">
      <c r="A44" s="7">
        <v>5110032</v>
      </c>
      <c r="B44" s="3" t="s">
        <v>221</v>
      </c>
      <c r="C44" s="3"/>
      <c r="D44" s="7" t="str">
        <f t="shared" si="4"/>
        <v>集齐50个碎片可以合成【琥珀风帽】。</v>
      </c>
      <c r="E44" s="7" t="s">
        <v>222</v>
      </c>
      <c r="F44" s="7">
        <v>5110032</v>
      </c>
      <c r="G44" s="7"/>
      <c r="H44" s="3">
        <v>4</v>
      </c>
      <c r="I44" s="3">
        <v>16</v>
      </c>
      <c r="J44" s="3"/>
      <c r="K44" s="8" t="s">
        <v>326</v>
      </c>
      <c r="L44" s="7"/>
      <c r="M44" s="7"/>
      <c r="N44" s="7"/>
      <c r="O44" s="7"/>
      <c r="P44" s="7" t="s">
        <v>129</v>
      </c>
      <c r="Q44" s="7" t="s">
        <v>754</v>
      </c>
      <c r="R44" s="13">
        <v>5140104</v>
      </c>
      <c r="S44" s="13" t="s">
        <v>754</v>
      </c>
      <c r="T44" s="13">
        <v>5140103</v>
      </c>
      <c r="V44" s="7"/>
      <c r="W44" s="7"/>
      <c r="X44" s="7"/>
      <c r="Y44" s="7"/>
      <c r="Z44" s="7"/>
      <c r="AA44" s="7"/>
      <c r="AB44" s="7"/>
      <c r="AC44" s="7" t="s">
        <v>747</v>
      </c>
      <c r="AD44" s="7"/>
      <c r="AE44" s="7">
        <f>VLOOKUP(I44,辅助!$C$11:$E$19,3,0)</f>
        <v>20</v>
      </c>
      <c r="AF44" s="7"/>
      <c r="AG44" s="7">
        <v>2</v>
      </c>
      <c r="AH44" s="17">
        <v>80</v>
      </c>
      <c r="AI44" s="36">
        <v>50</v>
      </c>
    </row>
    <row r="45" spans="1:35" ht="17.25" thickBot="1" x14ac:dyDescent="0.35">
      <c r="A45" s="7">
        <v>5110033</v>
      </c>
      <c r="B45" s="3" t="s">
        <v>223</v>
      </c>
      <c r="C45" s="3"/>
      <c r="D45" s="7" t="str">
        <f t="shared" si="4"/>
        <v>集齐50个碎片可以合成【光荣胸甲】。</v>
      </c>
      <c r="E45" s="7" t="s">
        <v>224</v>
      </c>
      <c r="F45" s="7">
        <v>5110033</v>
      </c>
      <c r="G45" s="7"/>
      <c r="H45" s="3">
        <v>4</v>
      </c>
      <c r="I45" s="3">
        <v>16</v>
      </c>
      <c r="J45" s="3"/>
      <c r="K45" s="8" t="s">
        <v>324</v>
      </c>
      <c r="L45" s="7"/>
      <c r="M45" s="7"/>
      <c r="N45" s="7"/>
      <c r="O45" s="7"/>
      <c r="P45" s="7" t="s">
        <v>129</v>
      </c>
      <c r="Q45" s="7" t="s">
        <v>754</v>
      </c>
      <c r="R45" s="13">
        <v>5140104</v>
      </c>
      <c r="S45" s="13" t="s">
        <v>754</v>
      </c>
      <c r="T45" s="13">
        <v>5140103</v>
      </c>
      <c r="V45" s="7"/>
      <c r="W45" s="7"/>
      <c r="X45" s="7"/>
      <c r="Y45" s="7"/>
      <c r="Z45" s="7"/>
      <c r="AA45" s="7"/>
      <c r="AB45" s="7"/>
      <c r="AC45" s="7" t="s">
        <v>747</v>
      </c>
      <c r="AD45" s="7"/>
      <c r="AE45" s="7">
        <f>VLOOKUP(I45,辅助!$C$11:$E$19,3,0)</f>
        <v>20</v>
      </c>
      <c r="AF45" s="7"/>
      <c r="AG45" s="7">
        <v>2</v>
      </c>
      <c r="AH45" s="17">
        <v>80</v>
      </c>
      <c r="AI45" s="36">
        <v>50</v>
      </c>
    </row>
    <row r="46" spans="1:35" ht="17.25" thickBot="1" x14ac:dyDescent="0.35">
      <c r="A46" s="7">
        <v>5110034</v>
      </c>
      <c r="B46" s="3" t="s">
        <v>225</v>
      </c>
      <c r="C46" s="3"/>
      <c r="D46" s="7" t="str">
        <f t="shared" si="4"/>
        <v>集齐50个碎片可以合成【灰链护腿】。</v>
      </c>
      <c r="E46" s="7" t="s">
        <v>226</v>
      </c>
      <c r="F46" s="7">
        <v>5110034</v>
      </c>
      <c r="G46" s="7"/>
      <c r="H46" s="3">
        <v>4</v>
      </c>
      <c r="I46" s="3">
        <v>16</v>
      </c>
      <c r="J46" s="3"/>
      <c r="K46" s="8" t="s">
        <v>324</v>
      </c>
      <c r="L46" s="7"/>
      <c r="M46" s="7"/>
      <c r="N46" s="7"/>
      <c r="O46" s="7"/>
      <c r="P46" s="7" t="s">
        <v>129</v>
      </c>
      <c r="Q46" s="7" t="s">
        <v>754</v>
      </c>
      <c r="R46" s="13">
        <v>5140104</v>
      </c>
      <c r="S46" s="13" t="s">
        <v>754</v>
      </c>
      <c r="T46" s="13">
        <v>5140103</v>
      </c>
      <c r="V46" s="7"/>
      <c r="W46" s="7"/>
      <c r="X46" s="7"/>
      <c r="Y46" s="7"/>
      <c r="Z46" s="7"/>
      <c r="AA46" s="7"/>
      <c r="AB46" s="7"/>
      <c r="AC46" s="7" t="s">
        <v>747</v>
      </c>
      <c r="AD46" s="7"/>
      <c r="AE46" s="7">
        <f>VLOOKUP(I46,辅助!$C$11:$E$19,3,0)</f>
        <v>20</v>
      </c>
      <c r="AF46" s="7"/>
      <c r="AG46" s="7">
        <v>2</v>
      </c>
      <c r="AH46" s="17">
        <v>80</v>
      </c>
      <c r="AI46" s="36">
        <v>50</v>
      </c>
    </row>
    <row r="47" spans="1:35" ht="17.25" thickBot="1" x14ac:dyDescent="0.35">
      <c r="A47" s="7">
        <v>5110035</v>
      </c>
      <c r="B47" s="3" t="s">
        <v>227</v>
      </c>
      <c r="C47" s="3"/>
      <c r="D47" s="7" t="str">
        <f t="shared" si="4"/>
        <v>集齐50个碎片可以合成【骨质符链】。</v>
      </c>
      <c r="E47" s="7" t="s">
        <v>228</v>
      </c>
      <c r="F47" s="7">
        <v>5110035</v>
      </c>
      <c r="G47" s="7"/>
      <c r="H47" s="3">
        <v>4</v>
      </c>
      <c r="I47" s="3">
        <v>16</v>
      </c>
      <c r="J47" s="3"/>
      <c r="K47" s="8" t="s">
        <v>324</v>
      </c>
      <c r="L47" s="7"/>
      <c r="M47" s="7"/>
      <c r="N47" s="7"/>
      <c r="O47" s="7"/>
      <c r="P47" s="7" t="s">
        <v>129</v>
      </c>
      <c r="Q47" s="7" t="s">
        <v>754</v>
      </c>
      <c r="R47" s="13">
        <v>5140104</v>
      </c>
      <c r="S47" s="13"/>
      <c r="T47" s="13"/>
      <c r="V47" s="7"/>
      <c r="W47" s="7"/>
      <c r="X47" s="7"/>
      <c r="Y47" s="7"/>
      <c r="Z47" s="7"/>
      <c r="AA47" s="7"/>
      <c r="AB47" s="7"/>
      <c r="AC47" s="7" t="s">
        <v>747</v>
      </c>
      <c r="AD47" s="7"/>
      <c r="AE47" s="7">
        <f>VLOOKUP(I47,辅助!$C$11:$E$19,3,0)</f>
        <v>20</v>
      </c>
      <c r="AF47" s="7"/>
      <c r="AG47" s="7">
        <v>2</v>
      </c>
      <c r="AH47" s="17">
        <v>80</v>
      </c>
      <c r="AI47" s="36">
        <v>50</v>
      </c>
    </row>
    <row r="48" spans="1:35" ht="17.25" thickBot="1" x14ac:dyDescent="0.35">
      <c r="A48" s="7">
        <v>5110036</v>
      </c>
      <c r="B48" s="3" t="s">
        <v>229</v>
      </c>
      <c r="C48" s="3"/>
      <c r="D48" s="7" t="str">
        <f t="shared" si="4"/>
        <v>集齐50个碎片可以合成【黑火指环】。</v>
      </c>
      <c r="E48" s="7" t="s">
        <v>230</v>
      </c>
      <c r="F48" s="7">
        <v>5110036</v>
      </c>
      <c r="G48" s="7"/>
      <c r="H48" s="3">
        <v>4</v>
      </c>
      <c r="I48" s="3">
        <v>16</v>
      </c>
      <c r="J48" s="3"/>
      <c r="K48" s="8" t="s">
        <v>324</v>
      </c>
      <c r="L48" s="7"/>
      <c r="M48" s="7"/>
      <c r="N48" s="7"/>
      <c r="O48" s="7"/>
      <c r="P48" s="7" t="s">
        <v>129</v>
      </c>
      <c r="Q48" s="7" t="s">
        <v>754</v>
      </c>
      <c r="R48" s="13">
        <v>5140104</v>
      </c>
      <c r="S48" s="13"/>
      <c r="T48" s="13"/>
      <c r="V48" s="7"/>
      <c r="W48" s="7"/>
      <c r="X48" s="7"/>
      <c r="Y48" s="7"/>
      <c r="Z48" s="7"/>
      <c r="AA48" s="7"/>
      <c r="AB48" s="7"/>
      <c r="AC48" s="7" t="s">
        <v>747</v>
      </c>
      <c r="AD48" s="7"/>
      <c r="AE48" s="7">
        <f>VLOOKUP(I48,辅助!$C$11:$E$19,3,0)</f>
        <v>20</v>
      </c>
      <c r="AF48" s="7"/>
      <c r="AG48" s="7">
        <v>2</v>
      </c>
      <c r="AH48" s="17">
        <v>80</v>
      </c>
      <c r="AI48" s="36">
        <v>50</v>
      </c>
    </row>
    <row r="49" spans="1:35" ht="17.25" thickBot="1" x14ac:dyDescent="0.35">
      <c r="A49" s="7">
        <v>5110037</v>
      </c>
      <c r="B49" s="12" t="s">
        <v>231</v>
      </c>
      <c r="C49" s="12"/>
      <c r="D49" s="7" t="str">
        <f t="shared" si="4"/>
        <v>集齐80个碎片可以合成【恶魔之击】。</v>
      </c>
      <c r="E49" s="7" t="s">
        <v>232</v>
      </c>
      <c r="F49" s="7">
        <v>5110037</v>
      </c>
      <c r="G49" s="7"/>
      <c r="H49" s="3">
        <v>4</v>
      </c>
      <c r="I49" s="3">
        <v>17</v>
      </c>
      <c r="J49" s="3"/>
      <c r="K49" s="8" t="s">
        <v>324</v>
      </c>
      <c r="L49" s="7"/>
      <c r="M49" s="7"/>
      <c r="N49" s="7"/>
      <c r="O49" s="7"/>
      <c r="P49" s="7" t="s">
        <v>129</v>
      </c>
      <c r="Q49" s="7"/>
      <c r="R49" s="13"/>
      <c r="S49" s="7"/>
      <c r="T49" s="13"/>
      <c r="V49" s="7"/>
      <c r="W49" s="7"/>
      <c r="X49" s="7"/>
      <c r="Y49" s="7"/>
      <c r="Z49" s="7"/>
      <c r="AA49" s="7"/>
      <c r="AB49" s="7"/>
      <c r="AC49" s="7" t="s">
        <v>747</v>
      </c>
      <c r="AD49" s="7"/>
      <c r="AE49" s="7">
        <f>VLOOKUP(I49,辅助!$C$11:$E$19,3,0)</f>
        <v>30</v>
      </c>
      <c r="AF49" s="7"/>
      <c r="AG49" s="7">
        <v>2</v>
      </c>
      <c r="AH49" s="17">
        <v>80</v>
      </c>
      <c r="AI49" s="36">
        <v>80</v>
      </c>
    </row>
    <row r="50" spans="1:35" ht="17.25" thickBot="1" x14ac:dyDescent="0.35">
      <c r="A50" s="7">
        <v>5110038</v>
      </c>
      <c r="B50" s="12" t="s">
        <v>233</v>
      </c>
      <c r="C50" s="12"/>
      <c r="D50" s="7" t="str">
        <f t="shared" si="4"/>
        <v>集齐80个碎片可以合成【风暴头盔】。</v>
      </c>
      <c r="E50" s="7" t="s">
        <v>234</v>
      </c>
      <c r="F50" s="7">
        <v>5110038</v>
      </c>
      <c r="G50" s="7"/>
      <c r="H50" s="3">
        <v>4</v>
      </c>
      <c r="I50" s="3">
        <v>17</v>
      </c>
      <c r="J50" s="3"/>
      <c r="K50" s="8" t="s">
        <v>325</v>
      </c>
      <c r="L50" s="7"/>
      <c r="M50" s="7"/>
      <c r="N50" s="7"/>
      <c r="O50" s="7"/>
      <c r="P50" s="7" t="s">
        <v>129</v>
      </c>
      <c r="Q50" s="7"/>
      <c r="R50" s="13"/>
      <c r="S50" s="7"/>
      <c r="T50" s="13"/>
      <c r="V50" s="7"/>
      <c r="W50" s="7"/>
      <c r="X50" s="7"/>
      <c r="Y50" s="7"/>
      <c r="Z50" s="7"/>
      <c r="AA50" s="7"/>
      <c r="AB50" s="7"/>
      <c r="AC50" s="7" t="s">
        <v>747</v>
      </c>
      <c r="AD50" s="7"/>
      <c r="AE50" s="7">
        <f>VLOOKUP(I50,辅助!$C$11:$E$19,3,0)</f>
        <v>30</v>
      </c>
      <c r="AF50" s="7"/>
      <c r="AG50" s="7">
        <v>2</v>
      </c>
      <c r="AH50" s="17">
        <v>80</v>
      </c>
      <c r="AI50" s="36">
        <v>80</v>
      </c>
    </row>
    <row r="51" spans="1:35" ht="17.25" thickBot="1" x14ac:dyDescent="0.35">
      <c r="A51" s="7">
        <v>5110039</v>
      </c>
      <c r="B51" s="12" t="s">
        <v>235</v>
      </c>
      <c r="C51" s="12"/>
      <c r="D51" s="7" t="str">
        <f t="shared" si="4"/>
        <v>集齐80个碎片可以合成【泰坦胸甲】。</v>
      </c>
      <c r="E51" s="7" t="s">
        <v>236</v>
      </c>
      <c r="F51" s="7">
        <v>5110039</v>
      </c>
      <c r="G51" s="7"/>
      <c r="H51" s="3">
        <v>4</v>
      </c>
      <c r="I51" s="3">
        <v>17</v>
      </c>
      <c r="J51" s="3"/>
      <c r="K51" s="8" t="s">
        <v>325</v>
      </c>
      <c r="L51" s="7"/>
      <c r="M51" s="7"/>
      <c r="N51" s="7"/>
      <c r="O51" s="7"/>
      <c r="P51" s="7" t="s">
        <v>129</v>
      </c>
      <c r="Q51" s="7"/>
      <c r="R51" s="13"/>
      <c r="S51" s="7"/>
      <c r="T51" s="13"/>
      <c r="V51" s="7"/>
      <c r="W51" s="7"/>
      <c r="X51" s="7"/>
      <c r="Y51" s="7"/>
      <c r="Z51" s="7"/>
      <c r="AA51" s="7"/>
      <c r="AB51" s="7"/>
      <c r="AC51" s="7" t="s">
        <v>747</v>
      </c>
      <c r="AD51" s="7"/>
      <c r="AE51" s="7">
        <f>VLOOKUP(I51,辅助!$C$11:$E$19,3,0)</f>
        <v>30</v>
      </c>
      <c r="AF51" s="7"/>
      <c r="AG51" s="7">
        <v>2</v>
      </c>
      <c r="AH51" s="17">
        <v>80</v>
      </c>
      <c r="AI51" s="36">
        <v>80</v>
      </c>
    </row>
    <row r="52" spans="1:35" ht="17.25" thickBot="1" x14ac:dyDescent="0.35">
      <c r="A52" s="7">
        <v>5110040</v>
      </c>
      <c r="B52" s="12" t="s">
        <v>237</v>
      </c>
      <c r="C52" s="12"/>
      <c r="D52" s="7" t="str">
        <f t="shared" si="4"/>
        <v>集齐80个碎片可以合成【碾石腿甲】。</v>
      </c>
      <c r="E52" s="7" t="s">
        <v>238</v>
      </c>
      <c r="F52" s="7">
        <v>5110040</v>
      </c>
      <c r="G52" s="7"/>
      <c r="H52" s="3">
        <v>4</v>
      </c>
      <c r="I52" s="3">
        <v>17</v>
      </c>
      <c r="J52" s="3"/>
      <c r="K52" s="8" t="s">
        <v>324</v>
      </c>
      <c r="L52" s="7"/>
      <c r="M52" s="7"/>
      <c r="N52" s="7"/>
      <c r="O52" s="7"/>
      <c r="P52" s="7" t="s">
        <v>129</v>
      </c>
      <c r="Q52" s="7"/>
      <c r="R52" s="13"/>
      <c r="S52" s="7"/>
      <c r="T52" s="13"/>
      <c r="V52" s="7"/>
      <c r="W52" s="7"/>
      <c r="X52" s="7"/>
      <c r="Y52" s="7"/>
      <c r="Z52" s="7"/>
      <c r="AA52" s="7"/>
      <c r="AB52" s="7"/>
      <c r="AC52" s="7" t="s">
        <v>747</v>
      </c>
      <c r="AD52" s="7"/>
      <c r="AE52" s="7">
        <f>VLOOKUP(I52,辅助!$C$11:$E$19,3,0)</f>
        <v>30</v>
      </c>
      <c r="AF52" s="7"/>
      <c r="AG52" s="7">
        <v>2</v>
      </c>
      <c r="AH52" s="17">
        <v>80</v>
      </c>
      <c r="AI52" s="36">
        <v>80</v>
      </c>
    </row>
    <row r="53" spans="1:35" ht="17.25" thickBot="1" x14ac:dyDescent="0.35">
      <c r="A53" s="7">
        <v>5110041</v>
      </c>
      <c r="B53" s="12" t="s">
        <v>239</v>
      </c>
      <c r="C53" s="12"/>
      <c r="D53" s="7" t="str">
        <f t="shared" si="4"/>
        <v>集齐80个碎片可以合成【血焰项圈】。</v>
      </c>
      <c r="E53" s="7" t="s">
        <v>240</v>
      </c>
      <c r="F53" s="7">
        <v>5110041</v>
      </c>
      <c r="G53" s="7"/>
      <c r="H53" s="3">
        <v>4</v>
      </c>
      <c r="I53" s="3">
        <v>17</v>
      </c>
      <c r="J53" s="3"/>
      <c r="K53" s="8" t="s">
        <v>324</v>
      </c>
      <c r="L53" s="7"/>
      <c r="M53" s="7"/>
      <c r="N53" s="7"/>
      <c r="O53" s="7"/>
      <c r="P53" s="7" t="s">
        <v>129</v>
      </c>
      <c r="Q53" s="7"/>
      <c r="R53" s="13"/>
      <c r="S53" s="7"/>
      <c r="T53" s="13"/>
      <c r="V53" s="7"/>
      <c r="W53" s="7"/>
      <c r="X53" s="7"/>
      <c r="Y53" s="7"/>
      <c r="Z53" s="7"/>
      <c r="AA53" s="7"/>
      <c r="AB53" s="7"/>
      <c r="AC53" s="7" t="s">
        <v>747</v>
      </c>
      <c r="AD53" s="7"/>
      <c r="AE53" s="7">
        <f>VLOOKUP(I53,辅助!$C$11:$E$19,3,0)</f>
        <v>30</v>
      </c>
      <c r="AF53" s="7"/>
      <c r="AG53" s="7">
        <v>2</v>
      </c>
      <c r="AH53" s="17">
        <v>80</v>
      </c>
      <c r="AI53" s="36">
        <v>80</v>
      </c>
    </row>
    <row r="54" spans="1:35" ht="17.25" thickBot="1" x14ac:dyDescent="0.35">
      <c r="A54" s="7">
        <v>5110042</v>
      </c>
      <c r="B54" s="12" t="s">
        <v>241</v>
      </c>
      <c r="C54" s="12"/>
      <c r="D54" s="7" t="str">
        <f t="shared" si="4"/>
        <v>集齐80个碎片可以合成【血石印戒】。</v>
      </c>
      <c r="E54" s="7" t="s">
        <v>242</v>
      </c>
      <c r="F54" s="7">
        <v>5110042</v>
      </c>
      <c r="G54" s="7"/>
      <c r="H54" s="3">
        <v>4</v>
      </c>
      <c r="I54" s="3">
        <v>17</v>
      </c>
      <c r="J54" s="3"/>
      <c r="K54" s="8" t="s">
        <v>326</v>
      </c>
      <c r="L54" s="7"/>
      <c r="M54" s="7"/>
      <c r="N54" s="7"/>
      <c r="O54" s="7"/>
      <c r="P54" s="7" t="s">
        <v>129</v>
      </c>
      <c r="Q54" s="7"/>
      <c r="R54" s="13"/>
      <c r="S54" s="7"/>
      <c r="T54" s="13"/>
      <c r="V54" s="7"/>
      <c r="W54" s="7"/>
      <c r="X54" s="7"/>
      <c r="Y54" s="7"/>
      <c r="Z54" s="7"/>
      <c r="AA54" s="7"/>
      <c r="AB54" s="7"/>
      <c r="AC54" s="7" t="s">
        <v>747</v>
      </c>
      <c r="AD54" s="7"/>
      <c r="AE54" s="7">
        <f>VLOOKUP(I54,辅助!$C$11:$E$19,3,0)</f>
        <v>30</v>
      </c>
      <c r="AF54" s="7"/>
      <c r="AG54" s="7">
        <v>2</v>
      </c>
      <c r="AH54" s="17">
        <v>80</v>
      </c>
      <c r="AI54" s="36">
        <v>80</v>
      </c>
    </row>
    <row r="55" spans="1:35" ht="17.25" thickBot="1" x14ac:dyDescent="0.35">
      <c r="A55" s="7">
        <v>5110043</v>
      </c>
      <c r="B55" s="3" t="s">
        <v>348</v>
      </c>
      <c r="C55" s="3"/>
      <c r="D55" s="7" t="str">
        <f t="shared" ref="D55:D72" si="5">"集齐"&amp;AI55&amp;"个碎片可以合成“"&amp;LEFT(B55,2)&amp;"套装”之"&amp;"【"&amp;REPLACE(B55,LEN(B55)-1,2,"")&amp;"】。"</f>
        <v>集齐50个碎片可以合成“强袭套装”之【强袭利刃】。</v>
      </c>
      <c r="E55" s="7" t="s">
        <v>534</v>
      </c>
      <c r="F55" s="7">
        <v>5110043</v>
      </c>
      <c r="G55" s="7"/>
      <c r="H55" s="3">
        <v>4</v>
      </c>
      <c r="I55" s="3">
        <v>16</v>
      </c>
      <c r="J55" s="3"/>
      <c r="K55" s="8" t="s">
        <v>325</v>
      </c>
      <c r="L55" s="7"/>
      <c r="M55" s="7"/>
      <c r="N55" s="7"/>
      <c r="O55" s="7"/>
      <c r="P55" s="7" t="s">
        <v>129</v>
      </c>
      <c r="Q55" s="7" t="s">
        <v>753</v>
      </c>
      <c r="R55" s="13"/>
      <c r="S55" s="7"/>
      <c r="T55" s="13"/>
      <c r="V55" s="7"/>
      <c r="W55" s="7"/>
      <c r="X55" s="7"/>
      <c r="Y55" s="7"/>
      <c r="Z55" s="7"/>
      <c r="AA55" s="7"/>
      <c r="AB55" s="7"/>
      <c r="AC55" s="7" t="s">
        <v>747</v>
      </c>
      <c r="AD55" s="7"/>
      <c r="AE55" s="7">
        <f>VLOOKUP(I55,辅助!$C$11:$E$19,3,0)</f>
        <v>20</v>
      </c>
      <c r="AF55" s="7"/>
      <c r="AG55" s="7">
        <v>2</v>
      </c>
      <c r="AH55" s="17">
        <v>80</v>
      </c>
      <c r="AI55" s="36">
        <v>50</v>
      </c>
    </row>
    <row r="56" spans="1:35" ht="17.25" thickBot="1" x14ac:dyDescent="0.35">
      <c r="A56" s="7">
        <v>5110044</v>
      </c>
      <c r="B56" s="3" t="s">
        <v>347</v>
      </c>
      <c r="C56" s="3"/>
      <c r="D56" s="7" t="str">
        <f t="shared" si="5"/>
        <v>集齐50个碎片可以合成“强袭套装”之【强袭头盔】。</v>
      </c>
      <c r="E56" s="7" t="s">
        <v>535</v>
      </c>
      <c r="F56" s="7">
        <v>5110044</v>
      </c>
      <c r="G56" s="7"/>
      <c r="H56" s="3">
        <v>4</v>
      </c>
      <c r="I56" s="3">
        <v>16</v>
      </c>
      <c r="J56" s="3"/>
      <c r="K56" s="8" t="s">
        <v>324</v>
      </c>
      <c r="L56" s="7"/>
      <c r="M56" s="7"/>
      <c r="N56" s="7"/>
      <c r="O56" s="7"/>
      <c r="P56" s="7" t="s">
        <v>129</v>
      </c>
      <c r="Q56" s="7" t="s">
        <v>753</v>
      </c>
      <c r="R56" s="13"/>
      <c r="S56" s="7"/>
      <c r="T56" s="13"/>
      <c r="V56" s="7"/>
      <c r="W56" s="7"/>
      <c r="X56" s="7"/>
      <c r="Y56" s="7"/>
      <c r="Z56" s="7"/>
      <c r="AA56" s="7"/>
      <c r="AB56" s="7"/>
      <c r="AC56" s="7" t="s">
        <v>747</v>
      </c>
      <c r="AD56" s="7"/>
      <c r="AE56" s="7">
        <f>VLOOKUP(I56,辅助!$C$11:$E$19,3,0)</f>
        <v>20</v>
      </c>
      <c r="AF56" s="7"/>
      <c r="AG56" s="7">
        <v>2</v>
      </c>
      <c r="AH56" s="17">
        <v>80</v>
      </c>
      <c r="AI56" s="36">
        <v>50</v>
      </c>
    </row>
    <row r="57" spans="1:35" ht="17.25" thickBot="1" x14ac:dyDescent="0.35">
      <c r="A57" s="7">
        <v>5110045</v>
      </c>
      <c r="B57" s="3" t="s">
        <v>349</v>
      </c>
      <c r="C57" s="3"/>
      <c r="D57" s="7" t="str">
        <f t="shared" si="5"/>
        <v>集齐50个碎片可以合成“强袭套装”之【强袭胸甲】。</v>
      </c>
      <c r="E57" s="7" t="s">
        <v>536</v>
      </c>
      <c r="F57" s="7">
        <v>5110045</v>
      </c>
      <c r="G57" s="7"/>
      <c r="H57" s="3">
        <v>4</v>
      </c>
      <c r="I57" s="3">
        <v>16</v>
      </c>
      <c r="J57" s="3"/>
      <c r="K57" s="8" t="s">
        <v>325</v>
      </c>
      <c r="L57" s="7"/>
      <c r="M57" s="7"/>
      <c r="N57" s="7"/>
      <c r="O57" s="7"/>
      <c r="P57" s="7" t="s">
        <v>129</v>
      </c>
      <c r="Q57" s="7" t="s">
        <v>753</v>
      </c>
      <c r="R57" s="13"/>
      <c r="S57" s="7"/>
      <c r="T57" s="13"/>
      <c r="V57" s="7"/>
      <c r="W57" s="7"/>
      <c r="X57" s="7"/>
      <c r="Y57" s="7"/>
      <c r="Z57" s="7"/>
      <c r="AA57" s="7"/>
      <c r="AB57" s="7"/>
      <c r="AC57" s="7" t="s">
        <v>747</v>
      </c>
      <c r="AD57" s="7"/>
      <c r="AE57" s="7">
        <f>VLOOKUP(I57,辅助!$C$11:$E$19,3,0)</f>
        <v>20</v>
      </c>
      <c r="AF57" s="7"/>
      <c r="AG57" s="7">
        <v>2</v>
      </c>
      <c r="AH57" s="17">
        <v>80</v>
      </c>
      <c r="AI57" s="36">
        <v>50</v>
      </c>
    </row>
    <row r="58" spans="1:35" ht="17.25" thickBot="1" x14ac:dyDescent="0.35">
      <c r="A58" s="7">
        <v>5110046</v>
      </c>
      <c r="B58" s="3" t="s">
        <v>350</v>
      </c>
      <c r="C58" s="3"/>
      <c r="D58" s="7" t="str">
        <f t="shared" si="5"/>
        <v>集齐50个碎片可以合成“强袭套装”之【强袭护腿】。</v>
      </c>
      <c r="E58" s="7" t="s">
        <v>537</v>
      </c>
      <c r="F58" s="7">
        <v>5110046</v>
      </c>
      <c r="G58" s="7"/>
      <c r="H58" s="3">
        <v>4</v>
      </c>
      <c r="I58" s="3">
        <v>16</v>
      </c>
      <c r="J58" s="3"/>
      <c r="K58" s="8" t="s">
        <v>324</v>
      </c>
      <c r="L58" s="7"/>
      <c r="M58" s="7"/>
      <c r="N58" s="7"/>
      <c r="O58" s="7"/>
      <c r="P58" s="7" t="s">
        <v>129</v>
      </c>
      <c r="Q58" s="7" t="s">
        <v>753</v>
      </c>
      <c r="R58" s="13"/>
      <c r="S58" s="7"/>
      <c r="T58" s="13"/>
      <c r="V58" s="7"/>
      <c r="W58" s="7"/>
      <c r="X58" s="7"/>
      <c r="Y58" s="7"/>
      <c r="Z58" s="7"/>
      <c r="AA58" s="7"/>
      <c r="AB58" s="7"/>
      <c r="AC58" s="7" t="s">
        <v>747</v>
      </c>
      <c r="AD58" s="7"/>
      <c r="AE58" s="7">
        <f>VLOOKUP(I58,辅助!$C$11:$E$19,3,0)</f>
        <v>20</v>
      </c>
      <c r="AF58" s="7"/>
      <c r="AG58" s="7">
        <v>2</v>
      </c>
      <c r="AH58" s="17">
        <v>80</v>
      </c>
      <c r="AI58" s="36">
        <v>50</v>
      </c>
    </row>
    <row r="59" spans="1:35" ht="17.25" thickBot="1" x14ac:dyDescent="0.35">
      <c r="A59" s="7">
        <v>5110047</v>
      </c>
      <c r="B59" s="3" t="s">
        <v>352</v>
      </c>
      <c r="C59" s="3"/>
      <c r="D59" s="7" t="str">
        <f t="shared" si="5"/>
        <v>集齐50个碎片可以合成“强袭套装”之【强袭坠饰】。</v>
      </c>
      <c r="E59" s="7" t="s">
        <v>538</v>
      </c>
      <c r="F59" s="7">
        <v>5110047</v>
      </c>
      <c r="G59" s="7"/>
      <c r="H59" s="3">
        <v>4</v>
      </c>
      <c r="I59" s="3">
        <v>16</v>
      </c>
      <c r="J59" s="3"/>
      <c r="K59" s="8" t="s">
        <v>324</v>
      </c>
      <c r="L59" s="7"/>
      <c r="M59" s="7"/>
      <c r="N59" s="7"/>
      <c r="O59" s="7"/>
      <c r="P59" s="7" t="s">
        <v>129</v>
      </c>
      <c r="Q59" s="13" t="s">
        <v>759</v>
      </c>
      <c r="R59" s="13"/>
      <c r="S59" s="7"/>
      <c r="T59" s="13"/>
      <c r="V59" s="7"/>
      <c r="W59" s="7"/>
      <c r="X59" s="7"/>
      <c r="Y59" s="7"/>
      <c r="Z59" s="7"/>
      <c r="AA59" s="7"/>
      <c r="AB59" s="7"/>
      <c r="AC59" s="7" t="s">
        <v>747</v>
      </c>
      <c r="AD59" s="7"/>
      <c r="AE59" s="7">
        <f>VLOOKUP(I59,辅助!$C$11:$E$19,3,0)</f>
        <v>20</v>
      </c>
      <c r="AF59" s="7"/>
      <c r="AG59" s="7">
        <v>2</v>
      </c>
      <c r="AH59" s="17">
        <v>80</v>
      </c>
      <c r="AI59" s="36">
        <v>50</v>
      </c>
    </row>
    <row r="60" spans="1:35" ht="17.25" thickBot="1" x14ac:dyDescent="0.35">
      <c r="A60" s="7">
        <v>5110048</v>
      </c>
      <c r="B60" s="3" t="s">
        <v>351</v>
      </c>
      <c r="C60" s="3"/>
      <c r="D60" s="7" t="str">
        <f t="shared" si="5"/>
        <v>集齐50个碎片可以合成“强袭套装”之【强袭戒指】。</v>
      </c>
      <c r="E60" s="7" t="s">
        <v>539</v>
      </c>
      <c r="F60" s="7">
        <v>5110048</v>
      </c>
      <c r="G60" s="7"/>
      <c r="H60" s="3">
        <v>4</v>
      </c>
      <c r="I60" s="3">
        <v>16</v>
      </c>
      <c r="J60" s="3"/>
      <c r="K60" s="8" t="s">
        <v>324</v>
      </c>
      <c r="L60" s="7"/>
      <c r="M60" s="7"/>
      <c r="N60" s="7"/>
      <c r="O60" s="7"/>
      <c r="P60" s="7" t="s">
        <v>129</v>
      </c>
      <c r="Q60" s="13" t="s">
        <v>759</v>
      </c>
      <c r="R60" s="13"/>
      <c r="S60" s="7"/>
      <c r="T60" s="13"/>
      <c r="V60" s="7"/>
      <c r="W60" s="7"/>
      <c r="X60" s="7"/>
      <c r="Y60" s="7"/>
      <c r="Z60" s="7"/>
      <c r="AA60" s="7"/>
      <c r="AB60" s="7"/>
      <c r="AC60" s="7" t="s">
        <v>747</v>
      </c>
      <c r="AD60" s="7"/>
      <c r="AE60" s="7">
        <f>VLOOKUP(I60,辅助!$C$11:$E$19,3,0)</f>
        <v>20</v>
      </c>
      <c r="AF60" s="7"/>
      <c r="AG60" s="7">
        <v>2</v>
      </c>
      <c r="AH60" s="17">
        <v>80</v>
      </c>
      <c r="AI60" s="36">
        <v>50</v>
      </c>
    </row>
    <row r="61" spans="1:35" ht="17.25" thickBot="1" x14ac:dyDescent="0.35">
      <c r="A61" s="7">
        <v>5110049</v>
      </c>
      <c r="B61" s="3" t="s">
        <v>243</v>
      </c>
      <c r="C61" s="3"/>
      <c r="D61" s="7" t="str">
        <f t="shared" si="5"/>
        <v>集齐100个碎片可以合成“龙血套装”之【龙血利刃】。</v>
      </c>
      <c r="E61" s="7" t="s">
        <v>540</v>
      </c>
      <c r="F61" s="7">
        <v>5110049</v>
      </c>
      <c r="G61" s="7"/>
      <c r="H61" s="3">
        <v>4</v>
      </c>
      <c r="I61" s="3">
        <v>18</v>
      </c>
      <c r="J61" s="3">
        <v>1</v>
      </c>
      <c r="K61" s="8" t="s">
        <v>324</v>
      </c>
      <c r="L61" s="7"/>
      <c r="M61" s="7"/>
      <c r="N61" s="7"/>
      <c r="O61" s="7"/>
      <c r="P61" s="7" t="s">
        <v>129</v>
      </c>
      <c r="Q61" s="7" t="s">
        <v>753</v>
      </c>
      <c r="R61" s="13"/>
      <c r="S61" s="7" t="s">
        <v>754</v>
      </c>
      <c r="T61" s="13">
        <v>5140104</v>
      </c>
      <c r="V61" s="7"/>
      <c r="W61" s="7"/>
      <c r="X61" s="7"/>
      <c r="Y61" s="7"/>
      <c r="Z61" s="7"/>
      <c r="AA61" s="7"/>
      <c r="AB61" s="7"/>
      <c r="AC61" s="7" t="s">
        <v>747</v>
      </c>
      <c r="AD61" s="7"/>
      <c r="AE61" s="7">
        <f>VLOOKUP(I61,辅助!$C$11:$E$19,3,0)</f>
        <v>40</v>
      </c>
      <c r="AF61" s="7"/>
      <c r="AG61" s="7">
        <v>2</v>
      </c>
      <c r="AH61" s="17">
        <v>80</v>
      </c>
      <c r="AI61" s="36">
        <v>100</v>
      </c>
    </row>
    <row r="62" spans="1:35" ht="17.25" thickBot="1" x14ac:dyDescent="0.35">
      <c r="A62" s="7">
        <v>5110050</v>
      </c>
      <c r="B62" s="3" t="s">
        <v>244</v>
      </c>
      <c r="C62" s="3"/>
      <c r="D62" s="7" t="str">
        <f t="shared" si="5"/>
        <v>集齐100个碎片可以合成“龙血套装”之【龙血头盔】。</v>
      </c>
      <c r="E62" s="7" t="s">
        <v>245</v>
      </c>
      <c r="F62" s="7">
        <v>5110050</v>
      </c>
      <c r="G62" s="7"/>
      <c r="H62" s="3">
        <v>4</v>
      </c>
      <c r="I62" s="3">
        <v>18</v>
      </c>
      <c r="J62" s="3">
        <v>1</v>
      </c>
      <c r="K62" s="8" t="s">
        <v>324</v>
      </c>
      <c r="L62" s="7"/>
      <c r="M62" s="7"/>
      <c r="N62" s="7"/>
      <c r="O62" s="7"/>
      <c r="P62" s="7" t="s">
        <v>129</v>
      </c>
      <c r="Q62" s="7" t="s">
        <v>753</v>
      </c>
      <c r="R62" s="13"/>
      <c r="S62" s="7" t="s">
        <v>754</v>
      </c>
      <c r="T62" s="13">
        <v>5140104</v>
      </c>
      <c r="V62" s="7"/>
      <c r="W62" s="7"/>
      <c r="X62" s="7"/>
      <c r="Y62" s="7"/>
      <c r="Z62" s="7"/>
      <c r="AA62" s="7"/>
      <c r="AB62" s="7"/>
      <c r="AC62" s="7" t="s">
        <v>747</v>
      </c>
      <c r="AD62" s="7"/>
      <c r="AE62" s="7">
        <f>VLOOKUP(I62,辅助!$C$11:$E$19,3,0)</f>
        <v>40</v>
      </c>
      <c r="AF62" s="7"/>
      <c r="AG62" s="7">
        <v>2</v>
      </c>
      <c r="AH62" s="17">
        <v>80</v>
      </c>
      <c r="AI62" s="36">
        <v>100</v>
      </c>
    </row>
    <row r="63" spans="1:35" ht="17.25" thickBot="1" x14ac:dyDescent="0.35">
      <c r="A63" s="7">
        <v>5110051</v>
      </c>
      <c r="B63" s="3" t="s">
        <v>246</v>
      </c>
      <c r="C63" s="3"/>
      <c r="D63" s="7" t="str">
        <f t="shared" si="5"/>
        <v>集齐100个碎片可以合成“龙血套装”之【龙血胸甲】。</v>
      </c>
      <c r="E63" s="7" t="s">
        <v>247</v>
      </c>
      <c r="F63" s="7">
        <v>5110051</v>
      </c>
      <c r="G63" s="7"/>
      <c r="H63" s="3">
        <v>4</v>
      </c>
      <c r="I63" s="3">
        <v>18</v>
      </c>
      <c r="J63" s="3">
        <v>1</v>
      </c>
      <c r="K63" s="8" t="s">
        <v>325</v>
      </c>
      <c r="L63" s="7"/>
      <c r="M63" s="7"/>
      <c r="N63" s="7"/>
      <c r="O63" s="7"/>
      <c r="P63" s="7" t="s">
        <v>129</v>
      </c>
      <c r="Q63" s="7" t="s">
        <v>753</v>
      </c>
      <c r="R63" s="13"/>
      <c r="S63" s="7" t="s">
        <v>754</v>
      </c>
      <c r="T63" s="13">
        <v>5140104</v>
      </c>
      <c r="V63" s="7"/>
      <c r="W63" s="7"/>
      <c r="X63" s="7"/>
      <c r="Y63" s="7"/>
      <c r="Z63" s="7"/>
      <c r="AA63" s="7"/>
      <c r="AB63" s="7"/>
      <c r="AC63" s="7" t="s">
        <v>747</v>
      </c>
      <c r="AD63" s="7"/>
      <c r="AE63" s="7">
        <f>VLOOKUP(I63,辅助!$C$11:$E$19,3,0)</f>
        <v>40</v>
      </c>
      <c r="AF63" s="7"/>
      <c r="AG63" s="7">
        <v>2</v>
      </c>
      <c r="AH63" s="17">
        <v>80</v>
      </c>
      <c r="AI63" s="36">
        <v>100</v>
      </c>
    </row>
    <row r="64" spans="1:35" ht="17.25" thickBot="1" x14ac:dyDescent="0.35">
      <c r="A64" s="7">
        <v>5110052</v>
      </c>
      <c r="B64" s="3" t="s">
        <v>248</v>
      </c>
      <c r="C64" s="3"/>
      <c r="D64" s="7" t="str">
        <f t="shared" si="5"/>
        <v>集齐100个碎片可以合成“龙血套装”之【龙血护腿】。</v>
      </c>
      <c r="E64" s="7" t="s">
        <v>249</v>
      </c>
      <c r="F64" s="7">
        <v>5110052</v>
      </c>
      <c r="G64" s="7"/>
      <c r="H64" s="3">
        <v>4</v>
      </c>
      <c r="I64" s="3">
        <v>18</v>
      </c>
      <c r="J64" s="3">
        <v>1</v>
      </c>
      <c r="K64" s="8" t="s">
        <v>324</v>
      </c>
      <c r="L64" s="7"/>
      <c r="M64" s="7"/>
      <c r="N64" s="7"/>
      <c r="O64" s="7"/>
      <c r="P64" s="7" t="s">
        <v>129</v>
      </c>
      <c r="Q64" s="7" t="s">
        <v>753</v>
      </c>
      <c r="R64" s="13"/>
      <c r="S64" s="7" t="s">
        <v>754</v>
      </c>
      <c r="T64" s="13">
        <v>5140104</v>
      </c>
      <c r="V64" s="7"/>
      <c r="W64" s="7"/>
      <c r="X64" s="7"/>
      <c r="Y64" s="7"/>
      <c r="Z64" s="7"/>
      <c r="AA64" s="7"/>
      <c r="AB64" s="7"/>
      <c r="AC64" s="7" t="s">
        <v>747</v>
      </c>
      <c r="AD64" s="7"/>
      <c r="AE64" s="7">
        <f>VLOOKUP(I64,辅助!$C$11:$E$19,3,0)</f>
        <v>40</v>
      </c>
      <c r="AF64" s="7"/>
      <c r="AG64" s="7">
        <v>2</v>
      </c>
      <c r="AH64" s="17">
        <v>80</v>
      </c>
      <c r="AI64" s="36">
        <v>100</v>
      </c>
    </row>
    <row r="65" spans="1:36" ht="17.25" thickBot="1" x14ac:dyDescent="0.35">
      <c r="A65" s="7">
        <v>5110053</v>
      </c>
      <c r="B65" s="3" t="s">
        <v>250</v>
      </c>
      <c r="C65" s="3"/>
      <c r="D65" s="7" t="str">
        <f t="shared" si="5"/>
        <v>集齐100个碎片可以合成“龙血套装”之【龙血坠饰】。</v>
      </c>
      <c r="E65" s="7" t="s">
        <v>251</v>
      </c>
      <c r="F65" s="7">
        <v>5110053</v>
      </c>
      <c r="G65" s="7"/>
      <c r="H65" s="3">
        <v>4</v>
      </c>
      <c r="I65" s="3">
        <v>18</v>
      </c>
      <c r="J65" s="3">
        <v>1</v>
      </c>
      <c r="K65" s="8" t="s">
        <v>324</v>
      </c>
      <c r="L65" s="7"/>
      <c r="M65" s="7"/>
      <c r="N65" s="7"/>
      <c r="O65" s="7"/>
      <c r="P65" s="7" t="s">
        <v>129</v>
      </c>
      <c r="Q65" s="7" t="s">
        <v>754</v>
      </c>
      <c r="R65" s="13">
        <v>5140104</v>
      </c>
      <c r="S65" s="13" t="s">
        <v>759</v>
      </c>
      <c r="T65" s="13"/>
      <c r="V65" s="7"/>
      <c r="W65" s="7"/>
      <c r="X65" s="7"/>
      <c r="Y65" s="7"/>
      <c r="Z65" s="7"/>
      <c r="AA65" s="7"/>
      <c r="AB65" s="7"/>
      <c r="AC65" s="7" t="s">
        <v>747</v>
      </c>
      <c r="AD65" s="7"/>
      <c r="AE65" s="7">
        <f>VLOOKUP(I65,辅助!$C$11:$E$19,3,0)</f>
        <v>40</v>
      </c>
      <c r="AF65" s="7"/>
      <c r="AG65" s="7">
        <v>2</v>
      </c>
      <c r="AH65" s="17">
        <v>80</v>
      </c>
      <c r="AI65" s="36">
        <v>100</v>
      </c>
    </row>
    <row r="66" spans="1:36" ht="17.25" thickBot="1" x14ac:dyDescent="0.35">
      <c r="A66" s="7">
        <v>5110054</v>
      </c>
      <c r="B66" s="3" t="s">
        <v>252</v>
      </c>
      <c r="C66" s="3"/>
      <c r="D66" s="7" t="str">
        <f t="shared" si="5"/>
        <v>集齐100个碎片可以合成“龙血套装”之【龙血戒指】。</v>
      </c>
      <c r="E66" s="7" t="s">
        <v>253</v>
      </c>
      <c r="F66" s="7">
        <v>5110054</v>
      </c>
      <c r="G66" s="7"/>
      <c r="H66" s="3">
        <v>4</v>
      </c>
      <c r="I66" s="3">
        <v>18</v>
      </c>
      <c r="J66" s="3">
        <v>1</v>
      </c>
      <c r="K66" s="8" t="s">
        <v>325</v>
      </c>
      <c r="L66" s="7"/>
      <c r="M66" s="7"/>
      <c r="N66" s="7"/>
      <c r="O66" s="7"/>
      <c r="P66" s="7" t="s">
        <v>129</v>
      </c>
      <c r="Q66" s="7" t="s">
        <v>754</v>
      </c>
      <c r="R66" s="13">
        <v>5140104</v>
      </c>
      <c r="S66" s="13" t="s">
        <v>759</v>
      </c>
      <c r="T66" s="13"/>
      <c r="V66" s="7"/>
      <c r="W66" s="7"/>
      <c r="X66" s="7"/>
      <c r="Y66" s="7"/>
      <c r="Z66" s="7"/>
      <c r="AA66" s="7"/>
      <c r="AB66" s="7"/>
      <c r="AC66" s="7" t="s">
        <v>747</v>
      </c>
      <c r="AD66" s="7"/>
      <c r="AE66" s="7">
        <f>VLOOKUP(I66,辅助!$C$11:$E$19,3,0)</f>
        <v>40</v>
      </c>
      <c r="AF66" s="7"/>
      <c r="AG66" s="7">
        <v>2</v>
      </c>
      <c r="AH66" s="17">
        <v>80</v>
      </c>
      <c r="AI66" s="36">
        <v>100</v>
      </c>
    </row>
    <row r="67" spans="1:36" ht="17.25" thickBot="1" x14ac:dyDescent="0.35">
      <c r="A67" s="7">
        <v>5110055</v>
      </c>
      <c r="B67" s="3" t="s">
        <v>254</v>
      </c>
      <c r="C67" s="3"/>
      <c r="D67" s="7" t="str">
        <f t="shared" si="5"/>
        <v>集齐150个碎片可以合成“军团套装”之【军团利刃】。</v>
      </c>
      <c r="E67" s="7" t="s">
        <v>255</v>
      </c>
      <c r="F67" s="7">
        <v>5110055</v>
      </c>
      <c r="G67" s="7"/>
      <c r="H67" s="3">
        <v>4</v>
      </c>
      <c r="I67" s="3">
        <v>19</v>
      </c>
      <c r="J67" s="3">
        <v>1</v>
      </c>
      <c r="K67" s="8" t="s">
        <v>324</v>
      </c>
      <c r="L67" s="7"/>
      <c r="M67" s="7"/>
      <c r="N67" s="7"/>
      <c r="O67" s="7"/>
      <c r="P67" s="7" t="s">
        <v>129</v>
      </c>
      <c r="Q67" s="7"/>
      <c r="R67" s="13"/>
      <c r="S67" s="7"/>
      <c r="T67" s="13"/>
      <c r="V67" s="7"/>
      <c r="W67" s="7"/>
      <c r="X67" s="7"/>
      <c r="Y67" s="7"/>
      <c r="Z67" s="7"/>
      <c r="AA67" s="7"/>
      <c r="AB67" s="7"/>
      <c r="AC67" s="7" t="s">
        <v>747</v>
      </c>
      <c r="AD67" s="7"/>
      <c r="AE67" s="7">
        <f>VLOOKUP(I67,辅助!$C$11:$E$19,3,0)</f>
        <v>60</v>
      </c>
      <c r="AF67" s="7"/>
      <c r="AG67" s="7">
        <v>2</v>
      </c>
      <c r="AH67" s="17">
        <v>80</v>
      </c>
      <c r="AI67" s="36">
        <v>150</v>
      </c>
    </row>
    <row r="68" spans="1:36" ht="17.25" thickBot="1" x14ac:dyDescent="0.35">
      <c r="A68" s="7">
        <v>5110056</v>
      </c>
      <c r="B68" s="3" t="s">
        <v>256</v>
      </c>
      <c r="C68" s="3"/>
      <c r="D68" s="7" t="str">
        <f t="shared" si="5"/>
        <v>集齐150个碎片可以合成“军团套装”之【军团头盔】。</v>
      </c>
      <c r="E68" s="7" t="s">
        <v>257</v>
      </c>
      <c r="F68" s="7">
        <v>5110056</v>
      </c>
      <c r="G68" s="7"/>
      <c r="H68" s="3">
        <v>4</v>
      </c>
      <c r="I68" s="3">
        <v>19</v>
      </c>
      <c r="J68" s="3">
        <v>1</v>
      </c>
      <c r="K68" s="8" t="s">
        <v>326</v>
      </c>
      <c r="L68" s="7"/>
      <c r="M68" s="7"/>
      <c r="N68" s="7"/>
      <c r="O68" s="7"/>
      <c r="P68" s="7" t="s">
        <v>129</v>
      </c>
      <c r="Q68" s="7"/>
      <c r="R68" s="13"/>
      <c r="S68" s="7"/>
      <c r="T68" s="13"/>
      <c r="V68" s="7"/>
      <c r="W68" s="7"/>
      <c r="X68" s="7"/>
      <c r="Y68" s="7"/>
      <c r="Z68" s="7"/>
      <c r="AA68" s="7"/>
      <c r="AB68" s="7"/>
      <c r="AC68" s="7" t="s">
        <v>747</v>
      </c>
      <c r="AD68" s="7"/>
      <c r="AE68" s="7">
        <f>VLOOKUP(I68,辅助!$C$11:$E$19,3,0)</f>
        <v>60</v>
      </c>
      <c r="AF68" s="7"/>
      <c r="AG68" s="7">
        <v>2</v>
      </c>
      <c r="AH68" s="17">
        <v>80</v>
      </c>
      <c r="AI68" s="36">
        <v>150</v>
      </c>
    </row>
    <row r="69" spans="1:36" ht="17.25" thickBot="1" x14ac:dyDescent="0.35">
      <c r="A69" s="7">
        <v>5110057</v>
      </c>
      <c r="B69" s="3" t="s">
        <v>258</v>
      </c>
      <c r="C69" s="3"/>
      <c r="D69" s="7" t="str">
        <f t="shared" si="5"/>
        <v>集齐150个碎片可以合成“军团套装”之【军团胸甲】。</v>
      </c>
      <c r="E69" s="7" t="s">
        <v>259</v>
      </c>
      <c r="F69" s="7">
        <v>5110057</v>
      </c>
      <c r="G69" s="7"/>
      <c r="H69" s="3">
        <v>4</v>
      </c>
      <c r="I69" s="3">
        <v>19</v>
      </c>
      <c r="J69" s="3">
        <v>1</v>
      </c>
      <c r="K69" s="8" t="s">
        <v>324</v>
      </c>
      <c r="L69" s="7"/>
      <c r="M69" s="7"/>
      <c r="N69" s="7"/>
      <c r="O69" s="7"/>
      <c r="P69" s="7" t="s">
        <v>129</v>
      </c>
      <c r="Q69" s="7"/>
      <c r="R69" s="13"/>
      <c r="S69" s="7"/>
      <c r="T69" s="13"/>
      <c r="V69" s="7"/>
      <c r="W69" s="7"/>
      <c r="X69" s="7"/>
      <c r="Y69" s="7"/>
      <c r="Z69" s="7"/>
      <c r="AA69" s="7"/>
      <c r="AB69" s="7"/>
      <c r="AC69" s="7" t="s">
        <v>747</v>
      </c>
      <c r="AD69" s="7"/>
      <c r="AE69" s="7">
        <f>VLOOKUP(I69,辅助!$C$11:$E$19,3,0)</f>
        <v>60</v>
      </c>
      <c r="AF69" s="7"/>
      <c r="AG69" s="7">
        <v>2</v>
      </c>
      <c r="AH69" s="17">
        <v>80</v>
      </c>
      <c r="AI69" s="36">
        <v>150</v>
      </c>
    </row>
    <row r="70" spans="1:36" ht="17.25" thickBot="1" x14ac:dyDescent="0.35">
      <c r="A70" s="7">
        <v>5110058</v>
      </c>
      <c r="B70" s="3" t="s">
        <v>260</v>
      </c>
      <c r="C70" s="3"/>
      <c r="D70" s="7" t="str">
        <f t="shared" si="5"/>
        <v>集齐150个碎片可以合成“军团套装”之【军团护腿】。</v>
      </c>
      <c r="E70" s="7" t="s">
        <v>261</v>
      </c>
      <c r="F70" s="7">
        <v>5110058</v>
      </c>
      <c r="G70" s="7"/>
      <c r="H70" s="3">
        <v>4</v>
      </c>
      <c r="I70" s="3">
        <v>19</v>
      </c>
      <c r="J70" s="3">
        <v>1</v>
      </c>
      <c r="K70" s="8" t="s">
        <v>325</v>
      </c>
      <c r="L70" s="7"/>
      <c r="M70" s="7"/>
      <c r="N70" s="7"/>
      <c r="O70" s="7"/>
      <c r="P70" s="7" t="s">
        <v>129</v>
      </c>
      <c r="Q70" s="7"/>
      <c r="R70" s="13"/>
      <c r="S70" s="7"/>
      <c r="T70" s="13"/>
      <c r="V70" s="7"/>
      <c r="W70" s="7"/>
      <c r="X70" s="7"/>
      <c r="Y70" s="7"/>
      <c r="Z70" s="7"/>
      <c r="AA70" s="7"/>
      <c r="AB70" s="7"/>
      <c r="AC70" s="7" t="s">
        <v>747</v>
      </c>
      <c r="AD70" s="7"/>
      <c r="AE70" s="7">
        <f>VLOOKUP(I70,辅助!$C$11:$E$19,3,0)</f>
        <v>60</v>
      </c>
      <c r="AF70" s="7"/>
      <c r="AG70" s="7">
        <v>2</v>
      </c>
      <c r="AH70" s="17">
        <v>80</v>
      </c>
      <c r="AI70" s="36">
        <v>150</v>
      </c>
    </row>
    <row r="71" spans="1:36" ht="17.25" thickBot="1" x14ac:dyDescent="0.35">
      <c r="A71" s="7">
        <v>5110059</v>
      </c>
      <c r="B71" s="3" t="s">
        <v>262</v>
      </c>
      <c r="C71" s="3"/>
      <c r="D71" s="7" t="str">
        <f t="shared" si="5"/>
        <v>集齐150个碎片可以合成“军团套装”之【军团坠饰】。</v>
      </c>
      <c r="E71" s="7" t="s">
        <v>263</v>
      </c>
      <c r="F71" s="7">
        <v>5110059</v>
      </c>
      <c r="G71" s="7"/>
      <c r="H71" s="3">
        <v>4</v>
      </c>
      <c r="I71" s="3">
        <v>19</v>
      </c>
      <c r="J71" s="3">
        <v>1</v>
      </c>
      <c r="K71" s="8" t="s">
        <v>325</v>
      </c>
      <c r="L71" s="7"/>
      <c r="M71" s="7"/>
      <c r="N71" s="7"/>
      <c r="O71" s="7"/>
      <c r="P71" s="7" t="s">
        <v>129</v>
      </c>
      <c r="Q71" s="7"/>
      <c r="R71" s="13"/>
      <c r="S71" s="7"/>
      <c r="T71" s="13"/>
      <c r="V71" s="7"/>
      <c r="W71" s="7"/>
      <c r="X71" s="7"/>
      <c r="Y71" s="7"/>
      <c r="Z71" s="7"/>
      <c r="AA71" s="7"/>
      <c r="AB71" s="7"/>
      <c r="AC71" s="7" t="s">
        <v>747</v>
      </c>
      <c r="AD71" s="7"/>
      <c r="AE71" s="7">
        <f>VLOOKUP(I71,辅助!$C$11:$E$19,3,0)</f>
        <v>60</v>
      </c>
      <c r="AF71" s="7"/>
      <c r="AG71" s="7">
        <v>2</v>
      </c>
      <c r="AH71" s="17">
        <v>80</v>
      </c>
      <c r="AI71" s="36">
        <v>150</v>
      </c>
    </row>
    <row r="72" spans="1:36" ht="17.25" thickBot="1" x14ac:dyDescent="0.35">
      <c r="A72" s="7">
        <v>5110060</v>
      </c>
      <c r="B72" s="3" t="s">
        <v>264</v>
      </c>
      <c r="C72" s="3"/>
      <c r="D72" s="7" t="str">
        <f t="shared" si="5"/>
        <v>集齐150个碎片可以合成“军团套装”之【军团戒指】。</v>
      </c>
      <c r="E72" s="7" t="s">
        <v>265</v>
      </c>
      <c r="F72" s="7">
        <v>5110060</v>
      </c>
      <c r="G72" s="7"/>
      <c r="H72" s="3">
        <v>4</v>
      </c>
      <c r="I72" s="3">
        <v>19</v>
      </c>
      <c r="J72" s="3">
        <v>1</v>
      </c>
      <c r="K72" s="8" t="s">
        <v>324</v>
      </c>
      <c r="L72" s="7"/>
      <c r="M72" s="7"/>
      <c r="N72" s="7"/>
      <c r="O72" s="7"/>
      <c r="P72" s="7" t="s">
        <v>129</v>
      </c>
      <c r="Q72" s="7"/>
      <c r="R72" s="13"/>
      <c r="S72" s="7"/>
      <c r="T72" s="13"/>
      <c r="V72" s="7"/>
      <c r="W72" s="7"/>
      <c r="X72" s="7"/>
      <c r="Y72" s="7"/>
      <c r="Z72" s="7"/>
      <c r="AA72" s="7"/>
      <c r="AB72" s="7"/>
      <c r="AC72" s="7" t="s">
        <v>747</v>
      </c>
      <c r="AD72" s="7"/>
      <c r="AE72" s="7">
        <f>VLOOKUP(I72,辅助!$C$11:$E$19,3,0)</f>
        <v>60</v>
      </c>
      <c r="AF72" s="7"/>
      <c r="AG72" s="7">
        <v>2</v>
      </c>
      <c r="AH72" s="17">
        <v>80</v>
      </c>
      <c r="AI72" s="36">
        <v>150</v>
      </c>
    </row>
    <row r="73" spans="1:36" ht="17.25" thickBot="1" x14ac:dyDescent="0.35">
      <c r="A73" s="7">
        <v>5110061</v>
      </c>
      <c r="B73" s="7" t="s">
        <v>374</v>
      </c>
      <c r="C73" s="7"/>
      <c r="D73" s="7" t="str">
        <f>"集齐"&amp;AI73&amp;"个碎片可以合成"&amp;"【"&amp;REPLACE(B73,LEN(B73)-1,2,"")&amp;"】。"</f>
        <v>集齐50个碎片可以合成【毁灭之刃】。</v>
      </c>
      <c r="E73" s="9" t="s">
        <v>375</v>
      </c>
      <c r="F73" s="18">
        <v>5110060</v>
      </c>
      <c r="G73" s="7"/>
      <c r="H73" s="3">
        <v>4</v>
      </c>
      <c r="I73" s="3">
        <v>16</v>
      </c>
      <c r="J73" s="3"/>
      <c r="K73" s="8" t="s">
        <v>324</v>
      </c>
      <c r="L73" s="7"/>
      <c r="M73" s="7"/>
      <c r="N73" s="7"/>
      <c r="O73" s="7"/>
      <c r="P73" s="7" t="s">
        <v>129</v>
      </c>
      <c r="Q73" s="7"/>
      <c r="R73" s="13"/>
      <c r="S73" s="7"/>
      <c r="T73" s="13"/>
      <c r="V73" s="7"/>
      <c r="W73" s="7"/>
      <c r="X73" s="7"/>
      <c r="Y73" s="7"/>
      <c r="Z73" s="7"/>
      <c r="AA73" s="7"/>
      <c r="AB73" s="7"/>
      <c r="AC73" s="7" t="s">
        <v>747</v>
      </c>
      <c r="AD73" s="7"/>
      <c r="AE73" s="7">
        <f>VLOOKUP(I73,辅助!$C$11:$E$19,3,0)</f>
        <v>20</v>
      </c>
      <c r="AF73" s="7"/>
      <c r="AG73" s="7">
        <v>2</v>
      </c>
      <c r="AH73" s="17">
        <v>80</v>
      </c>
      <c r="AI73" s="36">
        <v>50</v>
      </c>
    </row>
    <row r="74" spans="1:36" ht="17.25" thickBot="1" x14ac:dyDescent="0.35">
      <c r="A74" s="7">
        <v>5110062</v>
      </c>
      <c r="B74" s="7" t="s">
        <v>530</v>
      </c>
      <c r="C74" s="7"/>
      <c r="D74" s="7" t="str">
        <f t="shared" ref="D74:D79" si="6">"集齐"&amp;AI74&amp;"个碎片可以合成“大圣套装”之"&amp;"【"&amp;REPLACE(B74,LEN(B74)-1,2,"")&amp;"】。"</f>
        <v>集齐80个碎片可以合成“大圣套装”之【定海神针】。</v>
      </c>
      <c r="E74" s="9" t="s">
        <v>558</v>
      </c>
      <c r="F74" s="7">
        <v>5110062</v>
      </c>
      <c r="G74" s="7"/>
      <c r="H74" s="3">
        <v>4</v>
      </c>
      <c r="I74" s="3">
        <v>17</v>
      </c>
      <c r="J74" s="3">
        <v>1</v>
      </c>
      <c r="K74" s="8" t="s">
        <v>324</v>
      </c>
      <c r="L74" s="7"/>
      <c r="M74" s="7"/>
      <c r="N74" s="7"/>
      <c r="O74" s="7"/>
      <c r="P74" s="7" t="s">
        <v>129</v>
      </c>
      <c r="Q74" s="7"/>
      <c r="R74" s="13"/>
      <c r="S74" s="7"/>
      <c r="T74" s="13"/>
      <c r="V74" s="7"/>
      <c r="W74" s="7"/>
      <c r="X74" s="7"/>
      <c r="Y74" s="7"/>
      <c r="Z74" s="7"/>
      <c r="AA74" s="7"/>
      <c r="AB74" s="7"/>
      <c r="AC74" s="7" t="s">
        <v>747</v>
      </c>
      <c r="AD74" s="7"/>
      <c r="AE74" s="7">
        <f>VLOOKUP(I74,辅助!$C$11:$E$19,3,0)</f>
        <v>30</v>
      </c>
      <c r="AF74" s="7"/>
      <c r="AG74" s="7">
        <v>2</v>
      </c>
      <c r="AH74" s="17">
        <v>80</v>
      </c>
      <c r="AI74" s="36">
        <v>80</v>
      </c>
    </row>
    <row r="75" spans="1:36" ht="17.25" thickBot="1" x14ac:dyDescent="0.35">
      <c r="A75" s="7">
        <v>5110063</v>
      </c>
      <c r="B75" s="7" t="s">
        <v>531</v>
      </c>
      <c r="C75" s="7"/>
      <c r="D75" s="7" t="str">
        <f t="shared" si="6"/>
        <v>集齐80个碎片可以合成“大圣套装”之【凤翅紫金冠】。</v>
      </c>
      <c r="E75" s="9" t="s">
        <v>559</v>
      </c>
      <c r="F75" s="7">
        <v>5110063</v>
      </c>
      <c r="G75" s="7"/>
      <c r="H75" s="3">
        <v>4</v>
      </c>
      <c r="I75" s="3">
        <v>17</v>
      </c>
      <c r="J75" s="3">
        <v>1</v>
      </c>
      <c r="K75" s="8" t="s">
        <v>324</v>
      </c>
      <c r="L75" s="7"/>
      <c r="M75" s="7"/>
      <c r="N75" s="7"/>
      <c r="O75" s="7"/>
      <c r="P75" s="7" t="s">
        <v>129</v>
      </c>
      <c r="Q75" s="7"/>
      <c r="R75" s="13"/>
      <c r="S75" s="7"/>
      <c r="T75" s="13"/>
      <c r="V75" s="7"/>
      <c r="W75" s="7"/>
      <c r="X75" s="7"/>
      <c r="Y75" s="7"/>
      <c r="Z75" s="7"/>
      <c r="AA75" s="7"/>
      <c r="AB75" s="7"/>
      <c r="AC75" s="7" t="s">
        <v>747</v>
      </c>
      <c r="AD75" s="7"/>
      <c r="AE75" s="7">
        <f>VLOOKUP(I75,辅助!$C$11:$E$19,3,0)</f>
        <v>30</v>
      </c>
      <c r="AF75" s="7"/>
      <c r="AG75" s="7">
        <v>2</v>
      </c>
      <c r="AH75" s="17">
        <v>80</v>
      </c>
      <c r="AI75" s="36">
        <v>80</v>
      </c>
    </row>
    <row r="76" spans="1:36" ht="17.25" thickBot="1" x14ac:dyDescent="0.35">
      <c r="A76" s="7">
        <v>5110064</v>
      </c>
      <c r="B76" s="7" t="s">
        <v>532</v>
      </c>
      <c r="C76" s="7"/>
      <c r="D76" s="7" t="str">
        <f t="shared" si="6"/>
        <v>集齐80个碎片可以合成“大圣套装”之【黄金锁子甲】。</v>
      </c>
      <c r="E76" s="9" t="s">
        <v>560</v>
      </c>
      <c r="F76" s="7">
        <v>5110064</v>
      </c>
      <c r="G76" s="7"/>
      <c r="H76" s="3">
        <v>4</v>
      </c>
      <c r="I76" s="3">
        <v>17</v>
      </c>
      <c r="J76" s="3">
        <v>1</v>
      </c>
      <c r="K76" s="8" t="s">
        <v>324</v>
      </c>
      <c r="L76" s="7"/>
      <c r="M76" s="7"/>
      <c r="N76" s="7"/>
      <c r="O76" s="7"/>
      <c r="P76" s="7" t="s">
        <v>129</v>
      </c>
      <c r="Q76" s="7"/>
      <c r="R76" s="13"/>
      <c r="S76" s="7"/>
      <c r="T76" s="13"/>
      <c r="V76" s="7"/>
      <c r="W76" s="7"/>
      <c r="X76" s="7"/>
      <c r="Y76" s="7"/>
      <c r="Z76" s="7"/>
      <c r="AA76" s="7"/>
      <c r="AB76" s="7"/>
      <c r="AC76" s="7" t="s">
        <v>747</v>
      </c>
      <c r="AD76" s="7"/>
      <c r="AE76" s="7">
        <f>VLOOKUP(I76,辅助!$C$11:$E$19,3,0)</f>
        <v>30</v>
      </c>
      <c r="AF76" s="7"/>
      <c r="AG76" s="7">
        <v>2</v>
      </c>
      <c r="AH76" s="17">
        <v>80</v>
      </c>
      <c r="AI76" s="36">
        <v>80</v>
      </c>
    </row>
    <row r="77" spans="1:36" ht="17.25" thickBot="1" x14ac:dyDescent="0.35">
      <c r="A77" s="7">
        <v>5110065</v>
      </c>
      <c r="B77" s="7" t="s">
        <v>533</v>
      </c>
      <c r="C77" s="7"/>
      <c r="D77" s="7" t="str">
        <f t="shared" si="6"/>
        <v>集齐80个碎片可以合成“大圣套装”之【藕丝步云履】。</v>
      </c>
      <c r="E77" s="9" t="s">
        <v>561</v>
      </c>
      <c r="F77" s="7">
        <v>5110065</v>
      </c>
      <c r="G77" s="7"/>
      <c r="H77" s="3">
        <v>4</v>
      </c>
      <c r="I77" s="3">
        <v>17</v>
      </c>
      <c r="J77" s="3">
        <v>1</v>
      </c>
      <c r="K77" s="8" t="s">
        <v>324</v>
      </c>
      <c r="L77" s="7"/>
      <c r="M77" s="7"/>
      <c r="N77" s="7"/>
      <c r="O77" s="7"/>
      <c r="P77" s="7" t="s">
        <v>129</v>
      </c>
      <c r="Q77" s="7"/>
      <c r="R77" s="13"/>
      <c r="S77" s="7"/>
      <c r="T77" s="13"/>
      <c r="V77" s="7"/>
      <c r="W77" s="7"/>
      <c r="X77" s="7"/>
      <c r="Y77" s="7"/>
      <c r="Z77" s="7"/>
      <c r="AA77" s="7"/>
      <c r="AB77" s="7"/>
      <c r="AC77" s="7" t="s">
        <v>747</v>
      </c>
      <c r="AD77" s="7"/>
      <c r="AE77" s="7">
        <f>VLOOKUP(I77,辅助!$C$11:$E$19,3,0)</f>
        <v>30</v>
      </c>
      <c r="AF77" s="7"/>
      <c r="AG77" s="7">
        <v>2</v>
      </c>
      <c r="AH77" s="17">
        <v>80</v>
      </c>
      <c r="AI77" s="36">
        <v>80</v>
      </c>
    </row>
    <row r="78" spans="1:36" ht="17.25" thickBot="1" x14ac:dyDescent="0.35">
      <c r="A78" s="7">
        <v>5110066</v>
      </c>
      <c r="B78" s="7" t="s">
        <v>566</v>
      </c>
      <c r="C78" s="7"/>
      <c r="D78" s="7" t="str">
        <f t="shared" si="6"/>
        <v>集齐80个碎片可以合成“大圣套装”之【筋斗云】。</v>
      </c>
      <c r="E78" s="9" t="s">
        <v>567</v>
      </c>
      <c r="F78" s="7">
        <v>5110066</v>
      </c>
      <c r="G78" s="7"/>
      <c r="H78" s="3">
        <v>4</v>
      </c>
      <c r="I78" s="3">
        <v>17</v>
      </c>
      <c r="J78" s="3">
        <v>1</v>
      </c>
      <c r="K78" s="8" t="s">
        <v>324</v>
      </c>
      <c r="L78" s="7"/>
      <c r="M78" s="7"/>
      <c r="N78" s="7"/>
      <c r="O78" s="7"/>
      <c r="P78" s="7" t="s">
        <v>129</v>
      </c>
      <c r="Q78" s="7"/>
      <c r="R78" s="13"/>
      <c r="S78" s="7"/>
      <c r="T78" s="13"/>
      <c r="V78" s="7"/>
      <c r="W78" s="7"/>
      <c r="X78" s="7"/>
      <c r="Y78" s="7"/>
      <c r="Z78" s="7"/>
      <c r="AA78" s="7"/>
      <c r="AB78" s="7"/>
      <c r="AC78" s="7" t="s">
        <v>747</v>
      </c>
      <c r="AD78" s="7"/>
      <c r="AE78" s="7">
        <f>VLOOKUP(I78,辅助!$C$11:$E$19,3,0)</f>
        <v>30</v>
      </c>
      <c r="AF78" s="7"/>
      <c r="AG78" s="7">
        <v>2</v>
      </c>
      <c r="AH78" s="17">
        <v>80</v>
      </c>
      <c r="AI78" s="36">
        <v>80</v>
      </c>
    </row>
    <row r="79" spans="1:36" ht="17.25" thickBot="1" x14ac:dyDescent="0.35">
      <c r="A79" s="7">
        <v>5110067</v>
      </c>
      <c r="B79" s="7" t="s">
        <v>568</v>
      </c>
      <c r="C79" s="7"/>
      <c r="D79" s="7" t="str">
        <f t="shared" si="6"/>
        <v>集齐80个碎片可以合成“大圣套装”之【金箍】。</v>
      </c>
      <c r="E79" s="9" t="s">
        <v>569</v>
      </c>
      <c r="F79" s="7">
        <v>5110067</v>
      </c>
      <c r="G79" s="7"/>
      <c r="H79" s="3">
        <v>4</v>
      </c>
      <c r="I79" s="3">
        <v>17</v>
      </c>
      <c r="J79" s="3">
        <v>1</v>
      </c>
      <c r="K79" s="8" t="s">
        <v>324</v>
      </c>
      <c r="L79" s="7"/>
      <c r="M79" s="7"/>
      <c r="N79" s="7"/>
      <c r="O79" s="7"/>
      <c r="P79" s="7" t="s">
        <v>129</v>
      </c>
      <c r="Q79" s="7"/>
      <c r="R79" s="13"/>
      <c r="S79" s="7"/>
      <c r="T79" s="13"/>
      <c r="V79" s="7"/>
      <c r="W79" s="7"/>
      <c r="X79" s="7"/>
      <c r="Y79" s="7"/>
      <c r="Z79" s="7"/>
      <c r="AA79" s="7"/>
      <c r="AB79" s="7"/>
      <c r="AC79" s="7" t="s">
        <v>747</v>
      </c>
      <c r="AD79" s="7"/>
      <c r="AE79" s="7">
        <f>VLOOKUP(I79,辅助!$C$11:$E$19,3,0)</f>
        <v>30</v>
      </c>
      <c r="AF79" s="7"/>
      <c r="AG79" s="7">
        <v>2</v>
      </c>
      <c r="AH79" s="17">
        <v>80</v>
      </c>
      <c r="AI79" s="36">
        <v>80</v>
      </c>
    </row>
    <row r="80" spans="1:36" s="89" customFormat="1" ht="17.25" thickBot="1" x14ac:dyDescent="0.35">
      <c r="A80" s="18">
        <v>5110068</v>
      </c>
      <c r="B80" s="18" t="s">
        <v>1143</v>
      </c>
      <c r="C80" s="18"/>
      <c r="D80" s="18" t="str">
        <f>"集齐"&amp;AI80&amp;"个碎片可以合成“万圣节”之"&amp;"【"&amp;REPLACE(B80,LEN(B80)-1,2,"")&amp;"】。"</f>
        <v>集齐100个碎片可以合成“万圣节”之【南瓜帽】。</v>
      </c>
      <c r="E80" s="85" t="s">
        <v>1144</v>
      </c>
      <c r="F80" s="18">
        <v>5110068</v>
      </c>
      <c r="G80" s="18"/>
      <c r="H80" s="86">
        <v>4</v>
      </c>
      <c r="I80" s="86">
        <v>18</v>
      </c>
      <c r="J80" s="86">
        <v>1</v>
      </c>
      <c r="K80" s="87" t="s">
        <v>324</v>
      </c>
      <c r="L80" s="18"/>
      <c r="M80" s="18"/>
      <c r="N80" s="18"/>
      <c r="O80" s="18"/>
      <c r="P80" s="18" t="s">
        <v>129</v>
      </c>
      <c r="Q80" s="18"/>
      <c r="R80" s="88"/>
      <c r="S80" s="18"/>
      <c r="T80" s="88"/>
      <c r="V80" s="18"/>
      <c r="W80" s="18"/>
      <c r="X80" s="18"/>
      <c r="Y80" s="18"/>
      <c r="Z80" s="18"/>
      <c r="AA80" s="18"/>
      <c r="AB80" s="18"/>
      <c r="AC80" s="18" t="s">
        <v>747</v>
      </c>
      <c r="AD80" s="18"/>
      <c r="AE80" s="18">
        <v>60</v>
      </c>
      <c r="AF80" s="18"/>
      <c r="AG80" s="18">
        <v>2</v>
      </c>
      <c r="AH80" s="18">
        <v>80</v>
      </c>
      <c r="AI80" s="90">
        <v>100</v>
      </c>
      <c r="AJ80" s="91"/>
    </row>
    <row r="81" spans="1:36" ht="16.5" x14ac:dyDescent="0.3">
      <c r="A81" s="7">
        <v>5120001</v>
      </c>
      <c r="B81" s="3" t="s">
        <v>33</v>
      </c>
      <c r="C81" s="3"/>
      <c r="D81" s="9" t="s">
        <v>121</v>
      </c>
      <c r="E81" s="9" t="s">
        <v>110</v>
      </c>
      <c r="F81" s="7">
        <v>5100011</v>
      </c>
      <c r="G81" s="7"/>
      <c r="H81" s="3">
        <v>1</v>
      </c>
      <c r="I81" s="3"/>
      <c r="J81" s="3"/>
      <c r="K81" s="8" t="s">
        <v>282</v>
      </c>
      <c r="L81" s="9"/>
      <c r="M81" s="9"/>
      <c r="N81" s="9"/>
      <c r="O81" s="9"/>
      <c r="P81" s="7" t="s">
        <v>47</v>
      </c>
      <c r="Q81" s="7"/>
      <c r="R81" s="13"/>
      <c r="S81" s="7"/>
      <c r="T81" s="13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9"/>
      <c r="AG81" s="7">
        <v>2</v>
      </c>
      <c r="AH81" s="17">
        <v>100</v>
      </c>
      <c r="AI81" s="13"/>
    </row>
    <row r="82" spans="1:36" ht="16.5" x14ac:dyDescent="0.3">
      <c r="A82" s="7">
        <v>5120011</v>
      </c>
      <c r="B82" s="3" t="s">
        <v>396</v>
      </c>
      <c r="C82" s="3"/>
      <c r="D82" s="7" t="s">
        <v>669</v>
      </c>
      <c r="E82" s="9" t="s">
        <v>392</v>
      </c>
      <c r="F82" s="7">
        <v>5100011</v>
      </c>
      <c r="G82" s="7"/>
      <c r="H82" s="3">
        <v>1</v>
      </c>
      <c r="I82" s="3"/>
      <c r="J82" s="3"/>
      <c r="K82" s="8" t="s">
        <v>282</v>
      </c>
      <c r="L82" s="9"/>
      <c r="M82" s="9"/>
      <c r="N82" s="9"/>
      <c r="O82" s="9"/>
      <c r="P82" s="7" t="s">
        <v>30</v>
      </c>
      <c r="Q82" s="7"/>
      <c r="R82" s="13"/>
      <c r="S82" s="7"/>
      <c r="T82" s="13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9"/>
      <c r="AG82" s="7">
        <v>3</v>
      </c>
      <c r="AH82" s="7">
        <v>200</v>
      </c>
      <c r="AI82" s="8"/>
    </row>
    <row r="83" spans="1:36" ht="16.5" x14ac:dyDescent="0.3">
      <c r="A83" s="7">
        <v>5120012</v>
      </c>
      <c r="B83" s="3" t="s">
        <v>397</v>
      </c>
      <c r="C83" s="3"/>
      <c r="D83" s="7" t="s">
        <v>678</v>
      </c>
      <c r="E83" s="9" t="s">
        <v>392</v>
      </c>
      <c r="F83" s="7">
        <v>5100011</v>
      </c>
      <c r="G83" s="7"/>
      <c r="H83" s="3">
        <v>2</v>
      </c>
      <c r="I83" s="3"/>
      <c r="J83" s="3"/>
      <c r="K83" s="8" t="s">
        <v>282</v>
      </c>
      <c r="L83" s="9"/>
      <c r="M83" s="9"/>
      <c r="N83" s="9"/>
      <c r="O83" s="9"/>
      <c r="P83" s="7" t="s">
        <v>30</v>
      </c>
      <c r="Q83" s="7"/>
      <c r="R83" s="13"/>
      <c r="S83" s="7"/>
      <c r="T83" s="13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9"/>
      <c r="AG83" s="7">
        <v>3</v>
      </c>
      <c r="AH83" s="7">
        <v>350</v>
      </c>
      <c r="AI83" s="8"/>
    </row>
    <row r="84" spans="1:36" ht="16.5" x14ac:dyDescent="0.3">
      <c r="A84" s="7">
        <v>5120013</v>
      </c>
      <c r="B84" s="3" t="s">
        <v>398</v>
      </c>
      <c r="C84" s="3"/>
      <c r="D84" s="7" t="s">
        <v>645</v>
      </c>
      <c r="E84" s="9" t="s">
        <v>392</v>
      </c>
      <c r="F84" s="7">
        <v>5100011</v>
      </c>
      <c r="G84" s="7"/>
      <c r="H84" s="3">
        <v>3</v>
      </c>
      <c r="I84" s="3"/>
      <c r="J84" s="3"/>
      <c r="K84" s="8" t="s">
        <v>282</v>
      </c>
      <c r="L84" s="9"/>
      <c r="M84" s="9"/>
      <c r="N84" s="9"/>
      <c r="O84" s="9"/>
      <c r="P84" s="7" t="s">
        <v>30</v>
      </c>
      <c r="Q84" s="7"/>
      <c r="R84" s="13"/>
      <c r="S84" s="7"/>
      <c r="T84" s="13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9"/>
      <c r="AG84" s="7">
        <v>3</v>
      </c>
      <c r="AH84" s="7">
        <v>500</v>
      </c>
      <c r="AI84" s="8"/>
    </row>
    <row r="85" spans="1:36" ht="16.5" x14ac:dyDescent="0.3">
      <c r="A85" s="7">
        <v>5120014</v>
      </c>
      <c r="B85" s="3" t="s">
        <v>399</v>
      </c>
      <c r="C85" s="3"/>
      <c r="D85" s="7" t="s">
        <v>657</v>
      </c>
      <c r="E85" s="9" t="s">
        <v>392</v>
      </c>
      <c r="F85" s="7">
        <v>5100011</v>
      </c>
      <c r="G85" s="7"/>
      <c r="H85" s="3">
        <v>4</v>
      </c>
      <c r="I85" s="3"/>
      <c r="J85" s="3"/>
      <c r="K85" s="8" t="s">
        <v>282</v>
      </c>
      <c r="L85" s="9"/>
      <c r="M85" s="9"/>
      <c r="N85" s="9"/>
      <c r="O85" s="9"/>
      <c r="P85" s="7" t="s">
        <v>30</v>
      </c>
      <c r="Q85" s="7"/>
      <c r="R85" s="13"/>
      <c r="S85" s="7"/>
      <c r="T85" s="13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9"/>
      <c r="AG85" s="7">
        <v>3</v>
      </c>
      <c r="AH85" s="7">
        <v>800</v>
      </c>
      <c r="AI85" s="8"/>
    </row>
    <row r="86" spans="1:36" ht="16.5" x14ac:dyDescent="0.3">
      <c r="A86" s="7">
        <v>5120021</v>
      </c>
      <c r="B86" s="3" t="s">
        <v>400</v>
      </c>
      <c r="C86" s="3"/>
      <c r="D86" s="7" t="s">
        <v>670</v>
      </c>
      <c r="E86" s="9" t="s">
        <v>393</v>
      </c>
      <c r="F86" s="7">
        <v>5100011</v>
      </c>
      <c r="G86" s="7"/>
      <c r="H86" s="3">
        <v>1</v>
      </c>
      <c r="I86" s="3"/>
      <c r="J86" s="3"/>
      <c r="K86" s="8" t="s">
        <v>282</v>
      </c>
      <c r="L86" s="9"/>
      <c r="M86" s="9"/>
      <c r="N86" s="9"/>
      <c r="O86" s="9"/>
      <c r="P86" s="7" t="s">
        <v>30</v>
      </c>
      <c r="Q86" s="7"/>
      <c r="R86" s="13"/>
      <c r="S86" s="7"/>
      <c r="T86" s="13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9"/>
      <c r="AG86" s="7">
        <v>3</v>
      </c>
      <c r="AH86" s="7">
        <v>200</v>
      </c>
      <c r="AI86" s="8"/>
    </row>
    <row r="87" spans="1:36" ht="16.5" x14ac:dyDescent="0.3">
      <c r="A87" s="7">
        <v>5120022</v>
      </c>
      <c r="B87" s="3" t="s">
        <v>401</v>
      </c>
      <c r="C87" s="3"/>
      <c r="D87" s="7" t="s">
        <v>679</v>
      </c>
      <c r="E87" s="9" t="s">
        <v>393</v>
      </c>
      <c r="F87" s="7">
        <v>5100011</v>
      </c>
      <c r="G87" s="7"/>
      <c r="H87" s="3">
        <v>2</v>
      </c>
      <c r="I87" s="3"/>
      <c r="J87" s="3"/>
      <c r="K87" s="8" t="s">
        <v>282</v>
      </c>
      <c r="L87" s="9"/>
      <c r="M87" s="9"/>
      <c r="N87" s="9"/>
      <c r="O87" s="9"/>
      <c r="P87" s="7" t="s">
        <v>30</v>
      </c>
      <c r="Q87" s="7"/>
      <c r="R87" s="13"/>
      <c r="S87" s="7"/>
      <c r="T87" s="13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9"/>
      <c r="AG87" s="7">
        <v>3</v>
      </c>
      <c r="AH87" s="7">
        <v>350</v>
      </c>
      <c r="AI87" s="8"/>
    </row>
    <row r="88" spans="1:36" ht="16.5" x14ac:dyDescent="0.3">
      <c r="A88" s="7">
        <v>5120023</v>
      </c>
      <c r="B88" s="3" t="s">
        <v>402</v>
      </c>
      <c r="C88" s="3"/>
      <c r="D88" s="7" t="s">
        <v>646</v>
      </c>
      <c r="E88" s="9" t="s">
        <v>393</v>
      </c>
      <c r="F88" s="7">
        <v>5100011</v>
      </c>
      <c r="G88" s="7"/>
      <c r="H88" s="3">
        <v>3</v>
      </c>
      <c r="I88" s="3"/>
      <c r="J88" s="3"/>
      <c r="K88" s="8" t="s">
        <v>282</v>
      </c>
      <c r="L88" s="9"/>
      <c r="M88" s="9"/>
      <c r="N88" s="9"/>
      <c r="O88" s="9"/>
      <c r="P88" s="7" t="s">
        <v>30</v>
      </c>
      <c r="Q88" s="7"/>
      <c r="R88" s="13"/>
      <c r="S88" s="7"/>
      <c r="T88" s="13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9"/>
      <c r="AG88" s="7">
        <v>3</v>
      </c>
      <c r="AH88" s="7">
        <v>500</v>
      </c>
      <c r="AI88" s="8"/>
    </row>
    <row r="89" spans="1:36" ht="16.5" x14ac:dyDescent="0.3">
      <c r="A89" s="7">
        <v>5120024</v>
      </c>
      <c r="B89" s="3" t="s">
        <v>403</v>
      </c>
      <c r="C89" s="3"/>
      <c r="D89" s="7" t="s">
        <v>658</v>
      </c>
      <c r="E89" s="9" t="s">
        <v>393</v>
      </c>
      <c r="F89" s="7">
        <v>5100011</v>
      </c>
      <c r="G89" s="7"/>
      <c r="H89" s="3">
        <v>4</v>
      </c>
      <c r="I89" s="3"/>
      <c r="J89" s="3"/>
      <c r="K89" s="8" t="s">
        <v>282</v>
      </c>
      <c r="L89" s="9"/>
      <c r="M89" s="9"/>
      <c r="N89" s="9"/>
      <c r="O89" s="9"/>
      <c r="P89" s="7" t="s">
        <v>30</v>
      </c>
      <c r="Q89" s="7"/>
      <c r="R89" s="13"/>
      <c r="S89" s="7"/>
      <c r="T89" s="13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9"/>
      <c r="AG89" s="7">
        <v>3</v>
      </c>
      <c r="AH89" s="7">
        <v>800</v>
      </c>
      <c r="AI89" s="8"/>
    </row>
    <row r="90" spans="1:36" s="42" customFormat="1" ht="16.5" x14ac:dyDescent="0.3">
      <c r="A90" s="37">
        <v>5120031</v>
      </c>
      <c r="B90" s="38" t="s">
        <v>748</v>
      </c>
      <c r="C90" s="38"/>
      <c r="D90" s="37" t="s">
        <v>749</v>
      </c>
      <c r="E90" s="39" t="s">
        <v>751</v>
      </c>
      <c r="F90" s="37">
        <v>5120833</v>
      </c>
      <c r="G90" s="37"/>
      <c r="H90" s="38">
        <v>3</v>
      </c>
      <c r="I90" s="38"/>
      <c r="J90" s="38"/>
      <c r="K90" s="40" t="s">
        <v>282</v>
      </c>
      <c r="L90" s="39"/>
      <c r="M90" s="39"/>
      <c r="N90" s="39"/>
      <c r="O90" s="39"/>
      <c r="P90" s="37" t="s">
        <v>30</v>
      </c>
      <c r="Q90" s="13" t="s">
        <v>755</v>
      </c>
      <c r="R90" s="41"/>
      <c r="S90" s="13" t="s">
        <v>756</v>
      </c>
      <c r="U90" s="13" t="s">
        <v>757</v>
      </c>
      <c r="W90" s="13" t="s">
        <v>758</v>
      </c>
      <c r="X90" s="37"/>
      <c r="Y90" s="37"/>
      <c r="Z90" s="37"/>
      <c r="AA90" s="37"/>
      <c r="AB90" s="37"/>
      <c r="AC90" s="37"/>
      <c r="AD90" s="37"/>
      <c r="AE90" s="37"/>
      <c r="AF90" s="39"/>
      <c r="AG90" s="37">
        <v>3</v>
      </c>
      <c r="AH90" s="37">
        <v>200</v>
      </c>
      <c r="AI90" s="40"/>
      <c r="AJ90" s="43"/>
    </row>
    <row r="91" spans="1:36" ht="16.5" x14ac:dyDescent="0.3">
      <c r="A91" s="7">
        <v>5120032</v>
      </c>
      <c r="B91" s="3" t="s">
        <v>404</v>
      </c>
      <c r="C91" s="3"/>
      <c r="D91" s="7" t="s">
        <v>680</v>
      </c>
      <c r="E91" s="9" t="s">
        <v>394</v>
      </c>
      <c r="F91" s="7">
        <v>5100011</v>
      </c>
      <c r="G91" s="7"/>
      <c r="H91" s="3">
        <v>2</v>
      </c>
      <c r="I91" s="3"/>
      <c r="J91" s="3"/>
      <c r="K91" s="8" t="s">
        <v>282</v>
      </c>
      <c r="L91" s="9"/>
      <c r="M91" s="9"/>
      <c r="N91" s="9"/>
      <c r="O91" s="9"/>
      <c r="P91" s="7" t="s">
        <v>30</v>
      </c>
      <c r="Q91" s="7"/>
      <c r="R91" s="13"/>
      <c r="S91" s="7"/>
      <c r="T91" s="13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9"/>
      <c r="AG91" s="7">
        <v>3</v>
      </c>
      <c r="AH91" s="7">
        <v>350</v>
      </c>
      <c r="AI91" s="8"/>
    </row>
    <row r="92" spans="1:36" ht="16.5" x14ac:dyDescent="0.3">
      <c r="A92" s="7">
        <v>5120033</v>
      </c>
      <c r="B92" s="3" t="s">
        <v>405</v>
      </c>
      <c r="C92" s="3"/>
      <c r="D92" s="7" t="s">
        <v>647</v>
      </c>
      <c r="E92" s="9" t="s">
        <v>394</v>
      </c>
      <c r="F92" s="7">
        <v>5100011</v>
      </c>
      <c r="G92" s="7"/>
      <c r="H92" s="3">
        <v>3</v>
      </c>
      <c r="I92" s="3"/>
      <c r="J92" s="3"/>
      <c r="K92" s="8" t="s">
        <v>282</v>
      </c>
      <c r="L92" s="9"/>
      <c r="M92" s="9"/>
      <c r="N92" s="9"/>
      <c r="O92" s="9"/>
      <c r="P92" s="7" t="s">
        <v>30</v>
      </c>
      <c r="Q92" s="7"/>
      <c r="R92" s="13"/>
      <c r="S92" s="7"/>
      <c r="T92" s="13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9"/>
      <c r="AG92" s="7">
        <v>3</v>
      </c>
      <c r="AH92" s="7">
        <v>500</v>
      </c>
      <c r="AI92" s="8"/>
    </row>
    <row r="93" spans="1:36" ht="16.5" x14ac:dyDescent="0.3">
      <c r="A93" s="7">
        <v>5120034</v>
      </c>
      <c r="B93" s="3" t="s">
        <v>406</v>
      </c>
      <c r="C93" s="3"/>
      <c r="D93" s="7" t="s">
        <v>659</v>
      </c>
      <c r="E93" s="9" t="s">
        <v>394</v>
      </c>
      <c r="F93" s="7">
        <v>5100011</v>
      </c>
      <c r="G93" s="7"/>
      <c r="H93" s="3">
        <v>4</v>
      </c>
      <c r="I93" s="3"/>
      <c r="J93" s="3"/>
      <c r="K93" s="8" t="s">
        <v>282</v>
      </c>
      <c r="L93" s="9"/>
      <c r="M93" s="9"/>
      <c r="N93" s="9"/>
      <c r="O93" s="9"/>
      <c r="P93" s="7" t="s">
        <v>30</v>
      </c>
      <c r="Q93" s="7"/>
      <c r="R93" s="13"/>
      <c r="S93" s="7"/>
      <c r="T93" s="13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9"/>
      <c r="AG93" s="7">
        <v>3</v>
      </c>
      <c r="AH93" s="7">
        <v>800</v>
      </c>
      <c r="AI93" s="8"/>
    </row>
    <row r="94" spans="1:36" ht="16.5" x14ac:dyDescent="0.3">
      <c r="A94" s="7">
        <v>5120041</v>
      </c>
      <c r="B94" s="3" t="s">
        <v>407</v>
      </c>
      <c r="C94" s="3"/>
      <c r="D94" s="7" t="s">
        <v>671</v>
      </c>
      <c r="E94" s="9" t="s">
        <v>395</v>
      </c>
      <c r="F94" s="7">
        <v>5100011</v>
      </c>
      <c r="G94" s="7"/>
      <c r="H94" s="3">
        <v>1</v>
      </c>
      <c r="I94" s="3"/>
      <c r="J94" s="3"/>
      <c r="K94" s="8" t="s">
        <v>282</v>
      </c>
      <c r="L94" s="9"/>
      <c r="M94" s="9"/>
      <c r="N94" s="9"/>
      <c r="O94" s="9"/>
      <c r="P94" s="7" t="s">
        <v>30</v>
      </c>
      <c r="Q94" s="7"/>
      <c r="R94" s="13"/>
      <c r="S94" s="7"/>
      <c r="T94" s="13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9"/>
      <c r="AG94" s="7">
        <v>3</v>
      </c>
      <c r="AH94" s="7">
        <v>200</v>
      </c>
      <c r="AI94" s="8"/>
    </row>
    <row r="95" spans="1:36" ht="16.5" x14ac:dyDescent="0.3">
      <c r="A95" s="7">
        <v>5120042</v>
      </c>
      <c r="B95" s="3" t="s">
        <v>408</v>
      </c>
      <c r="C95" s="3"/>
      <c r="D95" s="7" t="s">
        <v>681</v>
      </c>
      <c r="E95" s="9" t="s">
        <v>395</v>
      </c>
      <c r="F95" s="7">
        <v>5100011</v>
      </c>
      <c r="G95" s="7"/>
      <c r="H95" s="3">
        <v>2</v>
      </c>
      <c r="I95" s="3"/>
      <c r="J95" s="3"/>
      <c r="K95" s="8" t="s">
        <v>282</v>
      </c>
      <c r="L95" s="9"/>
      <c r="M95" s="9"/>
      <c r="N95" s="9"/>
      <c r="O95" s="9"/>
      <c r="P95" s="7" t="s">
        <v>30</v>
      </c>
      <c r="Q95" s="7"/>
      <c r="R95" s="13"/>
      <c r="S95" s="7"/>
      <c r="T95" s="13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9"/>
      <c r="AG95" s="7">
        <v>3</v>
      </c>
      <c r="AH95" s="7">
        <v>350</v>
      </c>
      <c r="AI95" s="8"/>
    </row>
    <row r="96" spans="1:36" ht="16.5" x14ac:dyDescent="0.3">
      <c r="A96" s="7">
        <v>5120043</v>
      </c>
      <c r="B96" s="3" t="s">
        <v>409</v>
      </c>
      <c r="C96" s="3"/>
      <c r="D96" s="7" t="s">
        <v>648</v>
      </c>
      <c r="E96" s="9" t="s">
        <v>395</v>
      </c>
      <c r="F96" s="7">
        <v>5100011</v>
      </c>
      <c r="G96" s="7"/>
      <c r="H96" s="3">
        <v>3</v>
      </c>
      <c r="I96" s="3"/>
      <c r="J96" s="3"/>
      <c r="K96" s="8" t="s">
        <v>282</v>
      </c>
      <c r="L96" s="9"/>
      <c r="M96" s="9"/>
      <c r="N96" s="9"/>
      <c r="O96" s="9"/>
      <c r="P96" s="7" t="s">
        <v>30</v>
      </c>
      <c r="Q96" s="7"/>
      <c r="R96" s="13"/>
      <c r="S96" s="7"/>
      <c r="T96" s="13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9"/>
      <c r="AG96" s="7">
        <v>3</v>
      </c>
      <c r="AH96" s="7">
        <v>500</v>
      </c>
      <c r="AI96" s="8"/>
    </row>
    <row r="97" spans="1:36" ht="16.5" x14ac:dyDescent="0.3">
      <c r="A97" s="7">
        <v>5120044</v>
      </c>
      <c r="B97" s="3" t="s">
        <v>410</v>
      </c>
      <c r="C97" s="3"/>
      <c r="D97" s="7" t="s">
        <v>660</v>
      </c>
      <c r="E97" s="9" t="s">
        <v>395</v>
      </c>
      <c r="F97" s="7">
        <v>5100011</v>
      </c>
      <c r="G97" s="7"/>
      <c r="H97" s="3">
        <v>4</v>
      </c>
      <c r="I97" s="3"/>
      <c r="J97" s="3"/>
      <c r="K97" s="8" t="s">
        <v>282</v>
      </c>
      <c r="L97" s="9"/>
      <c r="M97" s="9"/>
      <c r="N97" s="9"/>
      <c r="O97" s="9"/>
      <c r="P97" s="7" t="s">
        <v>30</v>
      </c>
      <c r="Q97" s="7"/>
      <c r="R97" s="13"/>
      <c r="S97" s="7"/>
      <c r="T97" s="13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9"/>
      <c r="AG97" s="7">
        <v>3</v>
      </c>
      <c r="AH97" s="7">
        <v>800</v>
      </c>
      <c r="AI97" s="8"/>
    </row>
    <row r="98" spans="1:36" s="54" customFormat="1" ht="16.5" x14ac:dyDescent="0.3">
      <c r="A98" s="50">
        <v>5120202</v>
      </c>
      <c r="B98" s="51" t="s">
        <v>38</v>
      </c>
      <c r="C98" s="51"/>
      <c r="D98" s="50" t="s">
        <v>44</v>
      </c>
      <c r="E98" s="50" t="s">
        <v>102</v>
      </c>
      <c r="F98" s="50">
        <v>5120202</v>
      </c>
      <c r="G98" s="50"/>
      <c r="H98" s="51">
        <v>2</v>
      </c>
      <c r="I98" s="51"/>
      <c r="J98" s="51"/>
      <c r="K98" s="52" t="s">
        <v>327</v>
      </c>
      <c r="L98" s="50" t="s">
        <v>343</v>
      </c>
      <c r="M98" s="57">
        <v>61500000</v>
      </c>
      <c r="N98" s="50" t="s">
        <v>25</v>
      </c>
      <c r="O98" s="50">
        <v>5140102</v>
      </c>
      <c r="P98" s="50" t="s">
        <v>24</v>
      </c>
      <c r="Q98" s="50"/>
      <c r="R98" s="53"/>
      <c r="S98" s="50"/>
      <c r="T98" s="53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5"/>
      <c r="AG98" s="50">
        <v>1</v>
      </c>
      <c r="AH98" s="50">
        <v>20</v>
      </c>
      <c r="AI98" s="52"/>
      <c r="AJ98" s="56"/>
    </row>
    <row r="99" spans="1:36" s="54" customFormat="1" ht="16.5" x14ac:dyDescent="0.3">
      <c r="A99" s="50">
        <v>5120203</v>
      </c>
      <c r="B99" s="51" t="s">
        <v>29</v>
      </c>
      <c r="C99" s="51"/>
      <c r="D99" s="50" t="s">
        <v>50</v>
      </c>
      <c r="E99" s="50" t="s">
        <v>103</v>
      </c>
      <c r="F99" s="50">
        <v>5120203</v>
      </c>
      <c r="G99" s="50"/>
      <c r="H99" s="51">
        <v>3</v>
      </c>
      <c r="I99" s="51"/>
      <c r="J99" s="51"/>
      <c r="K99" s="52" t="s">
        <v>327</v>
      </c>
      <c r="L99" s="50" t="s">
        <v>313</v>
      </c>
      <c r="M99" s="50" t="s">
        <v>344</v>
      </c>
      <c r="N99" s="50" t="s">
        <v>25</v>
      </c>
      <c r="O99" s="50">
        <v>5140103</v>
      </c>
      <c r="P99" s="50" t="s">
        <v>24</v>
      </c>
      <c r="Q99" s="50"/>
      <c r="R99" s="53"/>
      <c r="S99" s="50"/>
      <c r="T99" s="53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5"/>
      <c r="AG99" s="50">
        <v>1</v>
      </c>
      <c r="AH99" s="50">
        <v>50</v>
      </c>
      <c r="AI99" s="52"/>
      <c r="AJ99" s="56"/>
    </row>
    <row r="100" spans="1:36" s="54" customFormat="1" ht="16.5" x14ac:dyDescent="0.3">
      <c r="A100" s="50">
        <v>5120204</v>
      </c>
      <c r="B100" s="51" t="s">
        <v>39</v>
      </c>
      <c r="C100" s="51"/>
      <c r="D100" s="50" t="s">
        <v>51</v>
      </c>
      <c r="E100" s="50" t="s">
        <v>104</v>
      </c>
      <c r="F100" s="50">
        <v>5120204</v>
      </c>
      <c r="G100" s="50"/>
      <c r="H100" s="51">
        <v>4</v>
      </c>
      <c r="I100" s="51"/>
      <c r="J100" s="51"/>
      <c r="K100" s="52" t="s">
        <v>327</v>
      </c>
      <c r="L100" s="50" t="s">
        <v>313</v>
      </c>
      <c r="M100" s="50" t="s">
        <v>345</v>
      </c>
      <c r="N100" s="50" t="s">
        <v>25</v>
      </c>
      <c r="O100" s="50">
        <v>5140104</v>
      </c>
      <c r="P100" s="50" t="s">
        <v>1148</v>
      </c>
      <c r="Q100" s="50"/>
      <c r="R100" s="53"/>
      <c r="S100" s="50"/>
      <c r="T100" s="53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5"/>
      <c r="AG100" s="50">
        <v>1</v>
      </c>
      <c r="AH100" s="50">
        <v>100</v>
      </c>
      <c r="AI100" s="52"/>
      <c r="AJ100" s="56"/>
    </row>
    <row r="101" spans="1:36" s="54" customFormat="1" ht="16.5" x14ac:dyDescent="0.3">
      <c r="A101" s="50">
        <v>5120205</v>
      </c>
      <c r="B101" s="51" t="s">
        <v>920</v>
      </c>
      <c r="C101" s="51"/>
      <c r="D101" s="50" t="s">
        <v>921</v>
      </c>
      <c r="E101" s="50" t="s">
        <v>922</v>
      </c>
      <c r="F101" s="50">
        <v>5120205</v>
      </c>
      <c r="G101" s="50"/>
      <c r="H101" s="51">
        <v>5</v>
      </c>
      <c r="I101" s="51"/>
      <c r="J101" s="51">
        <v>1</v>
      </c>
      <c r="K101" s="52" t="s">
        <v>327</v>
      </c>
      <c r="L101" s="50" t="s">
        <v>313</v>
      </c>
      <c r="M101" s="50" t="s">
        <v>926</v>
      </c>
      <c r="N101" s="50" t="s">
        <v>25</v>
      </c>
      <c r="O101" s="50">
        <v>5140107</v>
      </c>
      <c r="P101" s="50" t="s">
        <v>24</v>
      </c>
      <c r="Q101" s="50"/>
      <c r="R101" s="53"/>
      <c r="S101" s="50"/>
      <c r="T101" s="53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5"/>
      <c r="AG101" s="50">
        <v>1</v>
      </c>
      <c r="AH101" s="50">
        <v>150</v>
      </c>
      <c r="AI101" s="52"/>
      <c r="AJ101" s="56"/>
    </row>
    <row r="102" spans="1:36" ht="16.5" x14ac:dyDescent="0.3">
      <c r="A102" s="7">
        <v>5120412</v>
      </c>
      <c r="B102" s="3" t="s">
        <v>40</v>
      </c>
      <c r="C102" s="3"/>
      <c r="D102" s="7" t="s">
        <v>122</v>
      </c>
      <c r="E102" s="7" t="s">
        <v>105</v>
      </c>
      <c r="F102" s="7">
        <v>5100011</v>
      </c>
      <c r="G102" s="7"/>
      <c r="H102" s="3">
        <v>2</v>
      </c>
      <c r="I102" s="3"/>
      <c r="J102" s="3"/>
      <c r="K102" s="8" t="s">
        <v>281</v>
      </c>
      <c r="L102" s="9"/>
      <c r="M102" s="9"/>
      <c r="N102" s="9"/>
      <c r="O102" s="9"/>
      <c r="P102" s="7" t="s">
        <v>30</v>
      </c>
      <c r="Q102" s="7"/>
      <c r="R102" s="13"/>
      <c r="S102" s="7"/>
      <c r="T102" s="13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9"/>
      <c r="AG102" s="7">
        <v>1</v>
      </c>
      <c r="AH102" s="7">
        <v>100</v>
      </c>
      <c r="AI102" s="8"/>
    </row>
    <row r="103" spans="1:36" ht="16.5" x14ac:dyDescent="0.3">
      <c r="A103" s="7">
        <v>5120413</v>
      </c>
      <c r="B103" s="3" t="s">
        <v>41</v>
      </c>
      <c r="C103" s="3"/>
      <c r="D103" s="7" t="s">
        <v>123</v>
      </c>
      <c r="E103" s="7" t="s">
        <v>106</v>
      </c>
      <c r="F103" s="7">
        <v>5100011</v>
      </c>
      <c r="G103" s="7"/>
      <c r="H103" s="3">
        <v>3</v>
      </c>
      <c r="I103" s="3"/>
      <c r="J103" s="3"/>
      <c r="K103" s="8" t="s">
        <v>281</v>
      </c>
      <c r="L103" s="9"/>
      <c r="M103" s="9"/>
      <c r="N103" s="9"/>
      <c r="O103" s="9"/>
      <c r="P103" s="7" t="s">
        <v>30</v>
      </c>
      <c r="Q103" s="7"/>
      <c r="R103" s="13"/>
      <c r="S103" s="7"/>
      <c r="T103" s="13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9"/>
      <c r="AG103" s="7">
        <v>1</v>
      </c>
      <c r="AH103" s="7">
        <v>200</v>
      </c>
      <c r="AI103" s="8"/>
    </row>
    <row r="104" spans="1:36" ht="16.5" x14ac:dyDescent="0.3">
      <c r="A104" s="7">
        <v>5120424</v>
      </c>
      <c r="B104" s="3" t="s">
        <v>42</v>
      </c>
      <c r="C104" s="3"/>
      <c r="D104" s="7" t="s">
        <v>80</v>
      </c>
      <c r="E104" s="7" t="s">
        <v>107</v>
      </c>
      <c r="F104" s="7">
        <v>5100011</v>
      </c>
      <c r="G104" s="7"/>
      <c r="H104" s="3">
        <v>4</v>
      </c>
      <c r="I104" s="3"/>
      <c r="J104" s="3"/>
      <c r="K104" s="8" t="s">
        <v>281</v>
      </c>
      <c r="L104" s="9"/>
      <c r="M104" s="9"/>
      <c r="N104" s="9"/>
      <c r="O104" s="9"/>
      <c r="P104" s="7" t="s">
        <v>30</v>
      </c>
      <c r="Q104" s="7"/>
      <c r="R104" s="13"/>
      <c r="S104" s="7"/>
      <c r="T104" s="13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9"/>
      <c r="AG104" s="7">
        <v>1</v>
      </c>
      <c r="AH104" s="7">
        <v>100</v>
      </c>
      <c r="AI104" s="8"/>
    </row>
    <row r="105" spans="1:36" ht="16.5" x14ac:dyDescent="0.3">
      <c r="A105" s="7">
        <v>5120434</v>
      </c>
      <c r="B105" s="3" t="s">
        <v>43</v>
      </c>
      <c r="C105" s="3"/>
      <c r="D105" s="7" t="s">
        <v>81</v>
      </c>
      <c r="E105" s="7" t="s">
        <v>108</v>
      </c>
      <c r="F105" s="7">
        <v>5100011</v>
      </c>
      <c r="G105" s="7"/>
      <c r="H105" s="3">
        <v>4</v>
      </c>
      <c r="I105" s="3"/>
      <c r="J105" s="3"/>
      <c r="K105" s="8" t="s">
        <v>281</v>
      </c>
      <c r="L105" s="9"/>
      <c r="M105" s="9"/>
      <c r="N105" s="9"/>
      <c r="O105" s="9"/>
      <c r="P105" s="7" t="s">
        <v>30</v>
      </c>
      <c r="Q105" s="7"/>
      <c r="R105" s="13"/>
      <c r="S105" s="7"/>
      <c r="T105" s="13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9"/>
      <c r="AG105" s="7">
        <v>1</v>
      </c>
      <c r="AH105" s="7">
        <v>100</v>
      </c>
      <c r="AI105" s="8"/>
    </row>
    <row r="106" spans="1:36" ht="16.5" x14ac:dyDescent="0.3">
      <c r="A106" s="7">
        <v>5120504</v>
      </c>
      <c r="B106" s="3" t="s">
        <v>31</v>
      </c>
      <c r="C106" s="3"/>
      <c r="D106" s="9" t="s">
        <v>124</v>
      </c>
      <c r="E106" s="9" t="s">
        <v>109</v>
      </c>
      <c r="F106" s="7">
        <v>5100011</v>
      </c>
      <c r="G106" s="7"/>
      <c r="H106" s="3">
        <v>4</v>
      </c>
      <c r="I106" s="3"/>
      <c r="J106" s="3"/>
      <c r="K106" s="8" t="s">
        <v>283</v>
      </c>
      <c r="L106" s="9"/>
      <c r="M106" s="9"/>
      <c r="N106" s="9"/>
      <c r="O106" s="9"/>
      <c r="P106" s="7" t="s">
        <v>30</v>
      </c>
      <c r="Q106" s="7"/>
      <c r="R106" s="13"/>
      <c r="S106" s="7"/>
      <c r="T106" s="13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9"/>
      <c r="AG106" s="7">
        <v>1</v>
      </c>
      <c r="AH106" s="7">
        <v>100</v>
      </c>
      <c r="AI106" s="8"/>
    </row>
    <row r="107" spans="1:36" ht="16.5" x14ac:dyDescent="0.3">
      <c r="A107" s="7">
        <v>5120801</v>
      </c>
      <c r="B107" s="3" t="s">
        <v>411</v>
      </c>
      <c r="C107" s="3"/>
      <c r="D107" s="7" t="s">
        <v>672</v>
      </c>
      <c r="E107" s="9" t="s">
        <v>117</v>
      </c>
      <c r="F107" s="7">
        <v>5100011</v>
      </c>
      <c r="G107" s="7"/>
      <c r="H107" s="3">
        <v>1</v>
      </c>
      <c r="I107" s="3"/>
      <c r="J107" s="3"/>
      <c r="K107" s="8" t="s">
        <v>284</v>
      </c>
      <c r="L107" s="9"/>
      <c r="M107" s="9"/>
      <c r="N107" s="9"/>
      <c r="O107" s="9"/>
      <c r="P107" s="7" t="s">
        <v>30</v>
      </c>
      <c r="Q107" s="7"/>
      <c r="R107" s="13"/>
      <c r="S107" s="7"/>
      <c r="T107" s="13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9"/>
      <c r="AG107" s="7">
        <v>4</v>
      </c>
      <c r="AH107" s="7">
        <v>200</v>
      </c>
      <c r="AI107" s="8"/>
    </row>
    <row r="108" spans="1:36" ht="16.5" x14ac:dyDescent="0.3">
      <c r="A108" s="7">
        <v>5120802</v>
      </c>
      <c r="B108" s="3" t="s">
        <v>412</v>
      </c>
      <c r="C108" s="3"/>
      <c r="D108" s="7" t="s">
        <v>682</v>
      </c>
      <c r="E108" s="9" t="s">
        <v>117</v>
      </c>
      <c r="F108" s="7">
        <v>5100011</v>
      </c>
      <c r="G108" s="7"/>
      <c r="H108" s="3">
        <v>2</v>
      </c>
      <c r="I108" s="3"/>
      <c r="J108" s="3"/>
      <c r="K108" s="8" t="s">
        <v>284</v>
      </c>
      <c r="L108" s="9"/>
      <c r="M108" s="9"/>
      <c r="N108" s="9"/>
      <c r="O108" s="9"/>
      <c r="P108" s="7" t="s">
        <v>30</v>
      </c>
      <c r="Q108" s="7"/>
      <c r="R108" s="13"/>
      <c r="S108" s="7"/>
      <c r="T108" s="13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9"/>
      <c r="AG108" s="7">
        <v>4</v>
      </c>
      <c r="AH108" s="7">
        <v>350</v>
      </c>
      <c r="AI108" s="8"/>
    </row>
    <row r="109" spans="1:36" ht="16.5" x14ac:dyDescent="0.3">
      <c r="A109" s="7">
        <v>5120803</v>
      </c>
      <c r="B109" s="3" t="s">
        <v>413</v>
      </c>
      <c r="C109" s="3"/>
      <c r="D109" s="7" t="s">
        <v>649</v>
      </c>
      <c r="E109" s="9" t="s">
        <v>117</v>
      </c>
      <c r="F109" s="7">
        <v>5100011</v>
      </c>
      <c r="G109" s="7"/>
      <c r="H109" s="3">
        <v>3</v>
      </c>
      <c r="I109" s="3"/>
      <c r="J109" s="3"/>
      <c r="K109" s="8" t="s">
        <v>284</v>
      </c>
      <c r="L109" s="9"/>
      <c r="M109" s="9"/>
      <c r="N109" s="9"/>
      <c r="O109" s="9"/>
      <c r="P109" s="7" t="s">
        <v>30</v>
      </c>
      <c r="Q109" s="7"/>
      <c r="R109" s="13"/>
      <c r="S109" s="7"/>
      <c r="T109" s="13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9"/>
      <c r="AG109" s="7">
        <v>4</v>
      </c>
      <c r="AH109" s="7">
        <v>500</v>
      </c>
      <c r="AI109" s="8"/>
    </row>
    <row r="110" spans="1:36" ht="16.5" x14ac:dyDescent="0.3">
      <c r="A110" s="7">
        <v>5120804</v>
      </c>
      <c r="B110" s="3" t="s">
        <v>414</v>
      </c>
      <c r="C110" s="3"/>
      <c r="D110" s="7" t="s">
        <v>661</v>
      </c>
      <c r="E110" s="9" t="s">
        <v>117</v>
      </c>
      <c r="F110" s="7">
        <v>5100011</v>
      </c>
      <c r="G110" s="7"/>
      <c r="H110" s="3">
        <v>4</v>
      </c>
      <c r="I110" s="3"/>
      <c r="J110" s="3"/>
      <c r="K110" s="8" t="s">
        <v>284</v>
      </c>
      <c r="L110" s="9"/>
      <c r="M110" s="9"/>
      <c r="N110" s="9"/>
      <c r="O110" s="9"/>
      <c r="P110" s="7" t="s">
        <v>30</v>
      </c>
      <c r="Q110" s="7"/>
      <c r="R110" s="13"/>
      <c r="S110" s="7"/>
      <c r="T110" s="13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9"/>
      <c r="AG110" s="7">
        <v>4</v>
      </c>
      <c r="AH110" s="7">
        <v>800</v>
      </c>
      <c r="AI110" s="8"/>
    </row>
    <row r="111" spans="1:36" ht="16.5" x14ac:dyDescent="0.3">
      <c r="A111" s="7">
        <v>5120811</v>
      </c>
      <c r="B111" s="38" t="s">
        <v>1167</v>
      </c>
      <c r="C111" s="38"/>
      <c r="D111" s="37" t="s">
        <v>752</v>
      </c>
      <c r="E111" s="39" t="s">
        <v>750</v>
      </c>
      <c r="F111" s="37">
        <v>5120863</v>
      </c>
      <c r="G111" s="37"/>
      <c r="H111" s="38">
        <v>4</v>
      </c>
      <c r="I111" s="3"/>
      <c r="J111" s="3"/>
      <c r="K111" s="8" t="s">
        <v>284</v>
      </c>
      <c r="L111" s="9"/>
      <c r="M111" s="9"/>
      <c r="N111" s="9"/>
      <c r="O111" s="9"/>
      <c r="P111" s="7" t="s">
        <v>30</v>
      </c>
      <c r="Q111" s="7"/>
      <c r="R111" s="13"/>
      <c r="S111" s="7"/>
      <c r="T111" s="13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9"/>
      <c r="AG111" s="7">
        <v>4</v>
      </c>
      <c r="AH111" s="7">
        <v>200</v>
      </c>
      <c r="AI111" s="8"/>
    </row>
    <row r="112" spans="1:36" ht="16.5" x14ac:dyDescent="0.3">
      <c r="A112" s="7">
        <v>5120812</v>
      </c>
      <c r="B112" s="3" t="s">
        <v>415</v>
      </c>
      <c r="C112" s="3"/>
      <c r="D112" s="7" t="s">
        <v>683</v>
      </c>
      <c r="E112" s="9" t="s">
        <v>385</v>
      </c>
      <c r="F112" s="7">
        <v>5100011</v>
      </c>
      <c r="G112" s="7"/>
      <c r="H112" s="3">
        <v>2</v>
      </c>
      <c r="I112" s="3"/>
      <c r="J112" s="3"/>
      <c r="K112" s="8" t="s">
        <v>284</v>
      </c>
      <c r="L112" s="9"/>
      <c r="M112" s="9"/>
      <c r="N112" s="9"/>
      <c r="O112" s="9"/>
      <c r="P112" s="7" t="s">
        <v>30</v>
      </c>
      <c r="Q112" s="7"/>
      <c r="R112" s="13"/>
      <c r="S112" s="7"/>
      <c r="T112" s="13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9"/>
      <c r="AG112" s="7">
        <v>4</v>
      </c>
      <c r="AH112" s="7">
        <v>350</v>
      </c>
      <c r="AI112" s="8"/>
    </row>
    <row r="113" spans="1:35" ht="16.5" x14ac:dyDescent="0.3">
      <c r="A113" s="7">
        <v>5120813</v>
      </c>
      <c r="B113" s="3" t="s">
        <v>416</v>
      </c>
      <c r="C113" s="3"/>
      <c r="D113" s="7" t="s">
        <v>650</v>
      </c>
      <c r="E113" s="9" t="s">
        <v>385</v>
      </c>
      <c r="F113" s="7">
        <v>5100011</v>
      </c>
      <c r="G113" s="7"/>
      <c r="H113" s="3">
        <v>3</v>
      </c>
      <c r="I113" s="3"/>
      <c r="J113" s="3"/>
      <c r="K113" s="8" t="s">
        <v>284</v>
      </c>
      <c r="L113" s="9"/>
      <c r="M113" s="9"/>
      <c r="N113" s="9"/>
      <c r="O113" s="9"/>
      <c r="P113" s="7" t="s">
        <v>30</v>
      </c>
      <c r="Q113" s="7"/>
      <c r="R113" s="13"/>
      <c r="S113" s="7"/>
      <c r="T113" s="13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9"/>
      <c r="AG113" s="7">
        <v>4</v>
      </c>
      <c r="AH113" s="7">
        <v>500</v>
      </c>
      <c r="AI113" s="8"/>
    </row>
    <row r="114" spans="1:35" ht="16.5" x14ac:dyDescent="0.3">
      <c r="A114" s="7">
        <v>5120814</v>
      </c>
      <c r="B114" s="3" t="s">
        <v>417</v>
      </c>
      <c r="C114" s="3"/>
      <c r="D114" s="7" t="s">
        <v>662</v>
      </c>
      <c r="E114" s="9" t="s">
        <v>385</v>
      </c>
      <c r="F114" s="7">
        <v>5100011</v>
      </c>
      <c r="G114" s="7"/>
      <c r="H114" s="3">
        <v>4</v>
      </c>
      <c r="I114" s="3"/>
      <c r="J114" s="3"/>
      <c r="K114" s="8" t="s">
        <v>284</v>
      </c>
      <c r="L114" s="9"/>
      <c r="M114" s="9"/>
      <c r="N114" s="9"/>
      <c r="O114" s="9"/>
      <c r="P114" s="7" t="s">
        <v>30</v>
      </c>
      <c r="Q114" s="7"/>
      <c r="R114" s="13"/>
      <c r="S114" s="7"/>
      <c r="T114" s="13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9"/>
      <c r="AG114" s="7">
        <v>4</v>
      </c>
      <c r="AH114" s="7">
        <v>800</v>
      </c>
      <c r="AI114" s="8"/>
    </row>
    <row r="115" spans="1:35" s="3" customFormat="1" ht="16.5" x14ac:dyDescent="0.3">
      <c r="A115" s="3">
        <v>5120821</v>
      </c>
      <c r="B115" s="3" t="s">
        <v>780</v>
      </c>
      <c r="D115" s="7" t="s">
        <v>781</v>
      </c>
      <c r="E115" s="9" t="s">
        <v>386</v>
      </c>
      <c r="F115" s="3">
        <v>5120863</v>
      </c>
      <c r="H115" s="3">
        <v>1</v>
      </c>
      <c r="K115" s="8" t="s">
        <v>284</v>
      </c>
      <c r="P115" s="3" t="s">
        <v>30</v>
      </c>
      <c r="Q115" s="3" t="s">
        <v>759</v>
      </c>
      <c r="AG115" s="3">
        <v>4</v>
      </c>
      <c r="AH115" s="3">
        <v>200</v>
      </c>
    </row>
    <row r="116" spans="1:35" ht="16.5" x14ac:dyDescent="0.3">
      <c r="A116" s="7">
        <v>5120822</v>
      </c>
      <c r="B116" s="3" t="s">
        <v>779</v>
      </c>
      <c r="C116" s="3"/>
      <c r="D116" s="7" t="s">
        <v>684</v>
      </c>
      <c r="E116" s="9" t="s">
        <v>386</v>
      </c>
      <c r="F116" s="7">
        <v>5100011</v>
      </c>
      <c r="G116" s="7"/>
      <c r="H116" s="3">
        <v>2</v>
      </c>
      <c r="I116" s="3"/>
      <c r="J116" s="3"/>
      <c r="K116" s="8" t="s">
        <v>284</v>
      </c>
      <c r="L116" s="9"/>
      <c r="M116" s="9"/>
      <c r="N116" s="9"/>
      <c r="O116" s="9"/>
      <c r="P116" s="7" t="s">
        <v>30</v>
      </c>
      <c r="Q116" s="7"/>
      <c r="R116" s="13"/>
      <c r="S116" s="7"/>
      <c r="T116" s="13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9"/>
      <c r="AG116" s="7">
        <v>4</v>
      </c>
      <c r="AH116" s="7">
        <v>350</v>
      </c>
      <c r="AI116" s="8"/>
    </row>
    <row r="117" spans="1:35" ht="16.5" x14ac:dyDescent="0.3">
      <c r="A117" s="7">
        <v>5120823</v>
      </c>
      <c r="B117" s="3" t="s">
        <v>418</v>
      </c>
      <c r="C117" s="3"/>
      <c r="D117" s="7" t="s">
        <v>651</v>
      </c>
      <c r="E117" s="9" t="s">
        <v>386</v>
      </c>
      <c r="F117" s="7">
        <v>5100011</v>
      </c>
      <c r="G117" s="7"/>
      <c r="H117" s="3">
        <v>3</v>
      </c>
      <c r="I117" s="3"/>
      <c r="J117" s="3"/>
      <c r="K117" s="8" t="s">
        <v>284</v>
      </c>
      <c r="L117" s="9"/>
      <c r="M117" s="9"/>
      <c r="N117" s="9"/>
      <c r="O117" s="9"/>
      <c r="P117" s="7" t="s">
        <v>30</v>
      </c>
      <c r="Q117" s="7"/>
      <c r="R117" s="13"/>
      <c r="S117" s="7"/>
      <c r="T117" s="13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9"/>
      <c r="AG117" s="7">
        <v>4</v>
      </c>
      <c r="AH117" s="7">
        <v>500</v>
      </c>
      <c r="AI117" s="8"/>
    </row>
    <row r="118" spans="1:35" ht="16.5" x14ac:dyDescent="0.3">
      <c r="A118" s="7">
        <v>5120824</v>
      </c>
      <c r="B118" s="3" t="s">
        <v>419</v>
      </c>
      <c r="C118" s="3"/>
      <c r="D118" s="7" t="s">
        <v>663</v>
      </c>
      <c r="E118" s="9" t="s">
        <v>386</v>
      </c>
      <c r="F118" s="7">
        <v>5100011</v>
      </c>
      <c r="G118" s="7"/>
      <c r="H118" s="3">
        <v>4</v>
      </c>
      <c r="I118" s="3"/>
      <c r="J118" s="3"/>
      <c r="K118" s="8" t="s">
        <v>284</v>
      </c>
      <c r="L118" s="9"/>
      <c r="M118" s="9"/>
      <c r="N118" s="9"/>
      <c r="O118" s="9"/>
      <c r="P118" s="7" t="s">
        <v>30</v>
      </c>
      <c r="Q118" s="7"/>
      <c r="R118" s="13"/>
      <c r="S118" s="7"/>
      <c r="T118" s="13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9"/>
      <c r="AG118" s="7">
        <v>4</v>
      </c>
      <c r="AH118" s="7">
        <v>800</v>
      </c>
      <c r="AI118" s="8"/>
    </row>
    <row r="119" spans="1:35" ht="16.5" x14ac:dyDescent="0.3">
      <c r="A119" s="7">
        <v>5120831</v>
      </c>
      <c r="B119" s="3" t="s">
        <v>420</v>
      </c>
      <c r="C119" s="3"/>
      <c r="D119" s="7" t="s">
        <v>673</v>
      </c>
      <c r="E119" s="9" t="s">
        <v>387</v>
      </c>
      <c r="F119" s="7">
        <v>5100011</v>
      </c>
      <c r="G119" s="7"/>
      <c r="H119" s="3">
        <v>1</v>
      </c>
      <c r="I119" s="3"/>
      <c r="J119" s="3"/>
      <c r="K119" s="8" t="s">
        <v>284</v>
      </c>
      <c r="L119" s="9"/>
      <c r="M119" s="9"/>
      <c r="N119" s="9"/>
      <c r="O119" s="9"/>
      <c r="P119" s="7" t="s">
        <v>30</v>
      </c>
      <c r="Q119" s="7"/>
      <c r="R119" s="13"/>
      <c r="S119" s="7"/>
      <c r="T119" s="13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9"/>
      <c r="AG119" s="7">
        <v>4</v>
      </c>
      <c r="AH119" s="7">
        <v>200</v>
      </c>
      <c r="AI119" s="8"/>
    </row>
    <row r="120" spans="1:35" ht="16.5" x14ac:dyDescent="0.3">
      <c r="A120" s="7">
        <v>5120832</v>
      </c>
      <c r="B120" s="3" t="s">
        <v>421</v>
      </c>
      <c r="C120" s="3"/>
      <c r="D120" s="7" t="s">
        <v>685</v>
      </c>
      <c r="E120" s="9" t="s">
        <v>387</v>
      </c>
      <c r="F120" s="7">
        <v>5100011</v>
      </c>
      <c r="G120" s="7"/>
      <c r="H120" s="3">
        <v>2</v>
      </c>
      <c r="I120" s="3"/>
      <c r="J120" s="3"/>
      <c r="K120" s="8" t="s">
        <v>284</v>
      </c>
      <c r="L120" s="9"/>
      <c r="M120" s="9"/>
      <c r="N120" s="9"/>
      <c r="O120" s="9"/>
      <c r="P120" s="7" t="s">
        <v>30</v>
      </c>
      <c r="Q120" s="7"/>
      <c r="R120" s="13"/>
      <c r="S120" s="7"/>
      <c r="T120" s="13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9"/>
      <c r="AG120" s="7">
        <v>4</v>
      </c>
      <c r="AH120" s="7">
        <v>350</v>
      </c>
      <c r="AI120" s="8"/>
    </row>
    <row r="121" spans="1:35" ht="16.5" x14ac:dyDescent="0.3">
      <c r="A121" s="7">
        <v>5120833</v>
      </c>
      <c r="B121" s="3" t="s">
        <v>437</v>
      </c>
      <c r="C121" s="3"/>
      <c r="D121" s="7" t="s">
        <v>652</v>
      </c>
      <c r="E121" s="9" t="s">
        <v>387</v>
      </c>
      <c r="F121" s="7">
        <v>5120833</v>
      </c>
      <c r="G121" s="7"/>
      <c r="H121" s="3">
        <v>3</v>
      </c>
      <c r="I121" s="3"/>
      <c r="J121" s="3"/>
      <c r="K121" s="8" t="s">
        <v>284</v>
      </c>
      <c r="L121" s="9"/>
      <c r="M121" s="9"/>
      <c r="N121" s="9"/>
      <c r="O121" s="9"/>
      <c r="P121" s="7" t="s">
        <v>30</v>
      </c>
      <c r="Q121" s="7"/>
      <c r="R121" s="13"/>
      <c r="S121" s="7"/>
      <c r="T121" s="13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9"/>
      <c r="AG121" s="7">
        <v>4</v>
      </c>
      <c r="AH121" s="7">
        <v>500</v>
      </c>
      <c r="AI121" s="8"/>
    </row>
    <row r="122" spans="1:35" ht="16.5" x14ac:dyDescent="0.3">
      <c r="A122" s="7">
        <v>5120834</v>
      </c>
      <c r="B122" s="3" t="s">
        <v>422</v>
      </c>
      <c r="C122" s="3"/>
      <c r="D122" s="7" t="s">
        <v>664</v>
      </c>
      <c r="E122" s="9" t="s">
        <v>387</v>
      </c>
      <c r="F122" s="7">
        <v>5100011</v>
      </c>
      <c r="G122" s="7"/>
      <c r="H122" s="3">
        <v>4</v>
      </c>
      <c r="I122" s="3"/>
      <c r="J122" s="3"/>
      <c r="K122" s="8" t="s">
        <v>284</v>
      </c>
      <c r="L122" s="9"/>
      <c r="M122" s="9"/>
      <c r="N122" s="9"/>
      <c r="O122" s="9"/>
      <c r="P122" s="7" t="s">
        <v>30</v>
      </c>
      <c r="Q122" s="7"/>
      <c r="R122" s="13"/>
      <c r="S122" s="7"/>
      <c r="T122" s="13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9"/>
      <c r="AG122" s="7">
        <v>4</v>
      </c>
      <c r="AH122" s="7">
        <v>800</v>
      </c>
      <c r="AI122" s="8"/>
    </row>
    <row r="123" spans="1:35" ht="16.5" x14ac:dyDescent="0.3">
      <c r="A123" s="7">
        <v>5120841</v>
      </c>
      <c r="B123" s="3" t="s">
        <v>423</v>
      </c>
      <c r="C123" s="3"/>
      <c r="D123" s="7" t="s">
        <v>674</v>
      </c>
      <c r="E123" s="9" t="s">
        <v>388</v>
      </c>
      <c r="F123" s="7">
        <v>5100011</v>
      </c>
      <c r="G123" s="7"/>
      <c r="H123" s="3">
        <v>1</v>
      </c>
      <c r="I123" s="3"/>
      <c r="J123" s="3"/>
      <c r="K123" s="8" t="s">
        <v>284</v>
      </c>
      <c r="L123" s="9"/>
      <c r="M123" s="9"/>
      <c r="N123" s="9"/>
      <c r="O123" s="9"/>
      <c r="P123" s="7" t="s">
        <v>30</v>
      </c>
      <c r="Q123" s="7"/>
      <c r="R123" s="13"/>
      <c r="S123" s="7"/>
      <c r="T123" s="13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9"/>
      <c r="AG123" s="7">
        <v>4</v>
      </c>
      <c r="AH123" s="7">
        <v>200</v>
      </c>
      <c r="AI123" s="8"/>
    </row>
    <row r="124" spans="1:35" ht="16.5" x14ac:dyDescent="0.3">
      <c r="A124" s="7">
        <v>5120842</v>
      </c>
      <c r="B124" s="3" t="s">
        <v>438</v>
      </c>
      <c r="C124" s="3"/>
      <c r="D124" s="7" t="s">
        <v>686</v>
      </c>
      <c r="E124" s="9" t="s">
        <v>388</v>
      </c>
      <c r="F124" s="7">
        <v>5100011</v>
      </c>
      <c r="G124" s="7"/>
      <c r="H124" s="3">
        <v>2</v>
      </c>
      <c r="I124" s="3"/>
      <c r="J124" s="3"/>
      <c r="K124" s="8" t="s">
        <v>284</v>
      </c>
      <c r="L124" s="9"/>
      <c r="M124" s="9"/>
      <c r="N124" s="9"/>
      <c r="O124" s="9"/>
      <c r="P124" s="7" t="s">
        <v>30</v>
      </c>
      <c r="Q124" s="7"/>
      <c r="R124" s="13"/>
      <c r="S124" s="7"/>
      <c r="T124" s="13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9"/>
      <c r="AG124" s="7">
        <v>4</v>
      </c>
      <c r="AH124" s="7">
        <v>350</v>
      </c>
      <c r="AI124" s="8"/>
    </row>
    <row r="125" spans="1:35" ht="16.5" x14ac:dyDescent="0.3">
      <c r="A125" s="7">
        <v>5120843</v>
      </c>
      <c r="B125" s="3" t="s">
        <v>424</v>
      </c>
      <c r="C125" s="3"/>
      <c r="D125" s="7" t="s">
        <v>653</v>
      </c>
      <c r="E125" s="9" t="s">
        <v>388</v>
      </c>
      <c r="F125" s="7">
        <v>5100011</v>
      </c>
      <c r="G125" s="7"/>
      <c r="H125" s="3">
        <v>3</v>
      </c>
      <c r="I125" s="3"/>
      <c r="J125" s="3"/>
      <c r="K125" s="8" t="s">
        <v>284</v>
      </c>
      <c r="L125" s="9"/>
      <c r="M125" s="9"/>
      <c r="N125" s="9"/>
      <c r="O125" s="9"/>
      <c r="P125" s="7" t="s">
        <v>30</v>
      </c>
      <c r="Q125" s="7"/>
      <c r="R125" s="13"/>
      <c r="S125" s="7"/>
      <c r="T125" s="13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9"/>
      <c r="AG125" s="7">
        <v>4</v>
      </c>
      <c r="AH125" s="7">
        <v>500</v>
      </c>
      <c r="AI125" s="8"/>
    </row>
    <row r="126" spans="1:35" ht="16.5" x14ac:dyDescent="0.3">
      <c r="A126" s="7">
        <v>5120844</v>
      </c>
      <c r="B126" s="3" t="s">
        <v>1166</v>
      </c>
      <c r="C126" s="3"/>
      <c r="D126" s="7" t="s">
        <v>665</v>
      </c>
      <c r="E126" s="9" t="s">
        <v>388</v>
      </c>
      <c r="F126" s="7">
        <v>5100011</v>
      </c>
      <c r="G126" s="7"/>
      <c r="H126" s="3">
        <v>4</v>
      </c>
      <c r="I126" s="3"/>
      <c r="J126" s="3"/>
      <c r="K126" s="8" t="s">
        <v>284</v>
      </c>
      <c r="L126" s="9"/>
      <c r="M126" s="9"/>
      <c r="N126" s="9"/>
      <c r="O126" s="9"/>
      <c r="P126" s="7" t="s">
        <v>30</v>
      </c>
      <c r="Q126" s="7"/>
      <c r="R126" s="13"/>
      <c r="S126" s="7"/>
      <c r="T126" s="13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9"/>
      <c r="AG126" s="7">
        <v>4</v>
      </c>
      <c r="AH126" s="7">
        <v>800</v>
      </c>
      <c r="AI126" s="8"/>
    </row>
    <row r="127" spans="1:35" ht="16.5" x14ac:dyDescent="0.3">
      <c r="A127" s="7">
        <v>5120851</v>
      </c>
      <c r="B127" s="3" t="s">
        <v>425</v>
      </c>
      <c r="C127" s="3"/>
      <c r="D127" s="7" t="s">
        <v>675</v>
      </c>
      <c r="E127" s="9" t="s">
        <v>389</v>
      </c>
      <c r="F127" s="7">
        <v>5100011</v>
      </c>
      <c r="G127" s="7"/>
      <c r="H127" s="3">
        <v>1</v>
      </c>
      <c r="I127" s="3"/>
      <c r="J127" s="3"/>
      <c r="K127" s="8" t="s">
        <v>284</v>
      </c>
      <c r="L127" s="9"/>
      <c r="M127" s="9"/>
      <c r="N127" s="9"/>
      <c r="O127" s="9"/>
      <c r="P127" s="7" t="s">
        <v>30</v>
      </c>
      <c r="Q127" s="7"/>
      <c r="R127" s="13"/>
      <c r="S127" s="7"/>
      <c r="T127" s="13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9"/>
      <c r="AG127" s="7">
        <v>4</v>
      </c>
      <c r="AH127" s="7">
        <v>200</v>
      </c>
      <c r="AI127" s="8"/>
    </row>
    <row r="128" spans="1:35" ht="16.5" x14ac:dyDescent="0.3">
      <c r="A128" s="7">
        <v>5120852</v>
      </c>
      <c r="B128" s="3" t="s">
        <v>426</v>
      </c>
      <c r="C128" s="3"/>
      <c r="D128" s="7" t="s">
        <v>687</v>
      </c>
      <c r="E128" s="9" t="s">
        <v>389</v>
      </c>
      <c r="F128" s="7">
        <v>5100011</v>
      </c>
      <c r="G128" s="7"/>
      <c r="H128" s="3">
        <v>2</v>
      </c>
      <c r="I128" s="3"/>
      <c r="J128" s="3"/>
      <c r="K128" s="8" t="s">
        <v>284</v>
      </c>
      <c r="L128" s="9"/>
      <c r="M128" s="9"/>
      <c r="N128" s="9"/>
      <c r="O128" s="9"/>
      <c r="P128" s="7" t="s">
        <v>30</v>
      </c>
      <c r="Q128" s="7"/>
      <c r="R128" s="13"/>
      <c r="S128" s="7"/>
      <c r="T128" s="13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9"/>
      <c r="AG128" s="7">
        <v>4</v>
      </c>
      <c r="AH128" s="7">
        <v>350</v>
      </c>
      <c r="AI128" s="8"/>
    </row>
    <row r="129" spans="1:35" ht="16.5" x14ac:dyDescent="0.3">
      <c r="A129" s="7">
        <v>5120853</v>
      </c>
      <c r="B129" s="3" t="s">
        <v>427</v>
      </c>
      <c r="C129" s="3"/>
      <c r="D129" s="7" t="s">
        <v>654</v>
      </c>
      <c r="E129" s="9" t="s">
        <v>389</v>
      </c>
      <c r="F129" s="7">
        <v>5100011</v>
      </c>
      <c r="G129" s="7"/>
      <c r="H129" s="3">
        <v>3</v>
      </c>
      <c r="I129" s="3"/>
      <c r="J129" s="3"/>
      <c r="K129" s="8" t="s">
        <v>284</v>
      </c>
      <c r="L129" s="9"/>
      <c r="M129" s="9"/>
      <c r="N129" s="9"/>
      <c r="O129" s="9"/>
      <c r="P129" s="7" t="s">
        <v>30</v>
      </c>
      <c r="Q129" s="7"/>
      <c r="R129" s="13"/>
      <c r="S129" s="7"/>
      <c r="T129" s="13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9"/>
      <c r="AG129" s="7">
        <v>4</v>
      </c>
      <c r="AH129" s="7">
        <v>500</v>
      </c>
      <c r="AI129" s="8"/>
    </row>
    <row r="130" spans="1:35" ht="16.5" x14ac:dyDescent="0.3">
      <c r="A130" s="7">
        <v>5120854</v>
      </c>
      <c r="B130" s="3" t="s">
        <v>428</v>
      </c>
      <c r="C130" s="3"/>
      <c r="D130" s="7" t="s">
        <v>666</v>
      </c>
      <c r="E130" s="9" t="s">
        <v>389</v>
      </c>
      <c r="F130" s="7">
        <v>5100011</v>
      </c>
      <c r="G130" s="7"/>
      <c r="H130" s="3">
        <v>4</v>
      </c>
      <c r="I130" s="3"/>
      <c r="J130" s="3"/>
      <c r="K130" s="8" t="s">
        <v>284</v>
      </c>
      <c r="L130" s="9"/>
      <c r="M130" s="9"/>
      <c r="N130" s="9"/>
      <c r="O130" s="9"/>
      <c r="P130" s="7" t="s">
        <v>30</v>
      </c>
      <c r="Q130" s="7"/>
      <c r="R130" s="13"/>
      <c r="S130" s="7"/>
      <c r="T130" s="13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9"/>
      <c r="AG130" s="7">
        <v>4</v>
      </c>
      <c r="AH130" s="7">
        <v>800</v>
      </c>
      <c r="AI130" s="8"/>
    </row>
    <row r="131" spans="1:35" ht="16.5" x14ac:dyDescent="0.3">
      <c r="A131" s="7">
        <v>5120861</v>
      </c>
      <c r="B131" s="3" t="s">
        <v>429</v>
      </c>
      <c r="C131" s="3"/>
      <c r="D131" s="7" t="s">
        <v>676</v>
      </c>
      <c r="E131" s="9" t="s">
        <v>390</v>
      </c>
      <c r="F131" s="7">
        <v>5100011</v>
      </c>
      <c r="G131" s="7"/>
      <c r="H131" s="3">
        <v>1</v>
      </c>
      <c r="I131" s="3"/>
      <c r="J131" s="3"/>
      <c r="K131" s="8" t="s">
        <v>284</v>
      </c>
      <c r="L131" s="9"/>
      <c r="M131" s="9"/>
      <c r="N131" s="9"/>
      <c r="O131" s="9"/>
      <c r="P131" s="7" t="s">
        <v>30</v>
      </c>
      <c r="Q131" s="7"/>
      <c r="R131" s="13"/>
      <c r="S131" s="7"/>
      <c r="T131" s="13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9"/>
      <c r="AG131" s="7">
        <v>4</v>
      </c>
      <c r="AH131" s="7">
        <v>200</v>
      </c>
      <c r="AI131" s="8"/>
    </row>
    <row r="132" spans="1:35" ht="16.5" x14ac:dyDescent="0.3">
      <c r="A132" s="7">
        <v>5120862</v>
      </c>
      <c r="B132" s="3" t="s">
        <v>430</v>
      </c>
      <c r="C132" s="3"/>
      <c r="D132" s="7" t="s">
        <v>688</v>
      </c>
      <c r="E132" s="9" t="s">
        <v>390</v>
      </c>
      <c r="F132" s="7">
        <v>5100011</v>
      </c>
      <c r="G132" s="7"/>
      <c r="H132" s="3">
        <v>2</v>
      </c>
      <c r="I132" s="3"/>
      <c r="J132" s="3"/>
      <c r="K132" s="8" t="s">
        <v>284</v>
      </c>
      <c r="L132" s="9"/>
      <c r="M132" s="9"/>
      <c r="N132" s="9"/>
      <c r="O132" s="9"/>
      <c r="P132" s="7" t="s">
        <v>30</v>
      </c>
      <c r="Q132" s="7"/>
      <c r="R132" s="13"/>
      <c r="S132" s="7"/>
      <c r="T132" s="13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9"/>
      <c r="AG132" s="7">
        <v>4</v>
      </c>
      <c r="AH132" s="7">
        <v>350</v>
      </c>
      <c r="AI132" s="8"/>
    </row>
    <row r="133" spans="1:35" ht="16.5" x14ac:dyDescent="0.3">
      <c r="A133" s="7">
        <v>5120863</v>
      </c>
      <c r="B133" s="3" t="s">
        <v>431</v>
      </c>
      <c r="C133" s="3"/>
      <c r="D133" s="7" t="s">
        <v>655</v>
      </c>
      <c r="E133" s="9" t="s">
        <v>390</v>
      </c>
      <c r="F133" s="7">
        <v>5120863</v>
      </c>
      <c r="G133" s="7"/>
      <c r="H133" s="3">
        <v>3</v>
      </c>
      <c r="I133" s="3"/>
      <c r="J133" s="3"/>
      <c r="K133" s="8" t="s">
        <v>284</v>
      </c>
      <c r="L133" s="9"/>
      <c r="M133" s="9"/>
      <c r="N133" s="9"/>
      <c r="O133" s="9"/>
      <c r="P133" s="7" t="s">
        <v>30</v>
      </c>
      <c r="Q133" s="7"/>
      <c r="R133" s="13"/>
      <c r="S133" s="7"/>
      <c r="T133" s="13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9"/>
      <c r="AG133" s="7">
        <v>4</v>
      </c>
      <c r="AH133" s="7">
        <v>500</v>
      </c>
      <c r="AI133" s="8"/>
    </row>
    <row r="134" spans="1:35" ht="16.5" x14ac:dyDescent="0.3">
      <c r="A134" s="7">
        <v>5120864</v>
      </c>
      <c r="B134" s="3" t="s">
        <v>432</v>
      </c>
      <c r="C134" s="3"/>
      <c r="D134" s="7" t="s">
        <v>667</v>
      </c>
      <c r="E134" s="9" t="s">
        <v>390</v>
      </c>
      <c r="F134" s="7">
        <v>5100011</v>
      </c>
      <c r="G134" s="7"/>
      <c r="H134" s="3">
        <v>4</v>
      </c>
      <c r="I134" s="3"/>
      <c r="J134" s="3"/>
      <c r="K134" s="8" t="s">
        <v>284</v>
      </c>
      <c r="L134" s="9"/>
      <c r="M134" s="9"/>
      <c r="N134" s="9"/>
      <c r="O134" s="9"/>
      <c r="P134" s="7" t="s">
        <v>30</v>
      </c>
      <c r="Q134" s="7"/>
      <c r="R134" s="13"/>
      <c r="S134" s="7"/>
      <c r="T134" s="13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9"/>
      <c r="AG134" s="7">
        <v>4</v>
      </c>
      <c r="AH134" s="7">
        <v>800</v>
      </c>
      <c r="AI134" s="8"/>
    </row>
    <row r="135" spans="1:35" ht="16.5" x14ac:dyDescent="0.3">
      <c r="A135" s="7">
        <v>5120871</v>
      </c>
      <c r="B135" s="3" t="s">
        <v>433</v>
      </c>
      <c r="C135" s="3"/>
      <c r="D135" s="7" t="s">
        <v>677</v>
      </c>
      <c r="E135" s="9" t="s">
        <v>391</v>
      </c>
      <c r="F135" s="7">
        <v>5100011</v>
      </c>
      <c r="G135" s="7"/>
      <c r="H135" s="3">
        <v>1</v>
      </c>
      <c r="I135" s="3"/>
      <c r="J135" s="3"/>
      <c r="K135" s="8" t="s">
        <v>284</v>
      </c>
      <c r="L135" s="9"/>
      <c r="M135" s="9"/>
      <c r="N135" s="9"/>
      <c r="O135" s="9"/>
      <c r="P135" s="7" t="s">
        <v>30</v>
      </c>
      <c r="Q135" s="7"/>
      <c r="R135" s="13"/>
      <c r="S135" s="7"/>
      <c r="T135" s="13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9"/>
      <c r="AG135" s="7">
        <v>4</v>
      </c>
      <c r="AH135" s="7">
        <v>200</v>
      </c>
      <c r="AI135" s="8"/>
    </row>
    <row r="136" spans="1:35" ht="16.5" x14ac:dyDescent="0.3">
      <c r="A136" s="7">
        <v>5120872</v>
      </c>
      <c r="B136" s="3" t="s">
        <v>434</v>
      </c>
      <c r="C136" s="3"/>
      <c r="D136" s="7" t="s">
        <v>689</v>
      </c>
      <c r="E136" s="9" t="s">
        <v>391</v>
      </c>
      <c r="F136" s="7">
        <v>5100011</v>
      </c>
      <c r="G136" s="7"/>
      <c r="H136" s="3">
        <v>2</v>
      </c>
      <c r="I136" s="3"/>
      <c r="J136" s="3"/>
      <c r="K136" s="8" t="s">
        <v>284</v>
      </c>
      <c r="L136" s="9"/>
      <c r="M136" s="9"/>
      <c r="N136" s="9"/>
      <c r="O136" s="9"/>
      <c r="P136" s="7" t="s">
        <v>30</v>
      </c>
      <c r="Q136" s="7"/>
      <c r="R136" s="13"/>
      <c r="S136" s="7"/>
      <c r="T136" s="13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9"/>
      <c r="AG136" s="7">
        <v>4</v>
      </c>
      <c r="AH136" s="7">
        <v>350</v>
      </c>
      <c r="AI136" s="8"/>
    </row>
    <row r="137" spans="1:35" ht="16.5" x14ac:dyDescent="0.3">
      <c r="A137" s="7">
        <v>5120873</v>
      </c>
      <c r="B137" s="3" t="s">
        <v>435</v>
      </c>
      <c r="C137" s="3"/>
      <c r="D137" s="7" t="s">
        <v>656</v>
      </c>
      <c r="E137" s="9" t="s">
        <v>391</v>
      </c>
      <c r="F137" s="7">
        <v>5100011</v>
      </c>
      <c r="G137" s="7"/>
      <c r="H137" s="3">
        <v>3</v>
      </c>
      <c r="I137" s="3"/>
      <c r="J137" s="3"/>
      <c r="K137" s="8" t="s">
        <v>284</v>
      </c>
      <c r="L137" s="9"/>
      <c r="M137" s="9"/>
      <c r="N137" s="9"/>
      <c r="O137" s="9"/>
      <c r="P137" s="7" t="s">
        <v>30</v>
      </c>
      <c r="Q137" s="7"/>
      <c r="R137" s="13"/>
      <c r="S137" s="7"/>
      <c r="T137" s="13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9"/>
      <c r="AG137" s="7">
        <v>4</v>
      </c>
      <c r="AH137" s="7">
        <v>500</v>
      </c>
      <c r="AI137" s="8"/>
    </row>
    <row r="138" spans="1:35" ht="16.5" x14ac:dyDescent="0.3">
      <c r="A138" s="7">
        <v>5120874</v>
      </c>
      <c r="B138" s="3" t="s">
        <v>436</v>
      </c>
      <c r="C138" s="3"/>
      <c r="D138" s="7" t="s">
        <v>668</v>
      </c>
      <c r="E138" s="9" t="s">
        <v>391</v>
      </c>
      <c r="F138" s="7">
        <v>5100011</v>
      </c>
      <c r="G138" s="7"/>
      <c r="H138" s="3">
        <v>4</v>
      </c>
      <c r="I138" s="3"/>
      <c r="J138" s="3"/>
      <c r="K138" s="8" t="s">
        <v>284</v>
      </c>
      <c r="L138" s="9"/>
      <c r="M138" s="9"/>
      <c r="N138" s="9"/>
      <c r="O138" s="9"/>
      <c r="P138" s="7" t="s">
        <v>52</v>
      </c>
      <c r="Q138" s="7"/>
      <c r="R138" s="13"/>
      <c r="S138" s="7"/>
      <c r="T138" s="13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9"/>
      <c r="AG138" s="7">
        <v>4</v>
      </c>
      <c r="AH138" s="7">
        <v>800</v>
      </c>
      <c r="AI138" s="8"/>
    </row>
    <row r="139" spans="1:35" ht="16.5" x14ac:dyDescent="0.3">
      <c r="A139" s="7">
        <v>5120875</v>
      </c>
      <c r="B139" s="3" t="s">
        <v>53</v>
      </c>
      <c r="C139" s="3"/>
      <c r="D139" s="9" t="str">
        <f>"用于增加装备附魔经验，可获得"&amp;M139&amp;"附魔经验。"</f>
        <v>用于增加装备附魔经验，可获得20附魔经验。</v>
      </c>
      <c r="E139" s="9" t="s">
        <v>112</v>
      </c>
      <c r="F139" s="7">
        <v>5120875</v>
      </c>
      <c r="G139" s="7"/>
      <c r="H139" s="3">
        <v>1</v>
      </c>
      <c r="I139" s="3"/>
      <c r="J139" s="3"/>
      <c r="K139" s="8" t="s">
        <v>287</v>
      </c>
      <c r="L139" s="9" t="s">
        <v>54</v>
      </c>
      <c r="M139" s="9">
        <v>20</v>
      </c>
      <c r="N139" s="9"/>
      <c r="O139" s="9"/>
      <c r="P139" s="7" t="s">
        <v>52</v>
      </c>
      <c r="Q139" s="7"/>
      <c r="R139" s="13"/>
      <c r="S139" s="7"/>
      <c r="T139" s="13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9"/>
      <c r="AG139" s="7">
        <v>2</v>
      </c>
      <c r="AH139" s="7">
        <v>20</v>
      </c>
      <c r="AI139" s="8"/>
    </row>
    <row r="140" spans="1:35" ht="16.5" x14ac:dyDescent="0.3">
      <c r="A140" s="7">
        <v>5120876</v>
      </c>
      <c r="B140" s="3" t="s">
        <v>289</v>
      </c>
      <c r="C140" s="3"/>
      <c r="D140" s="9" t="str">
        <f>"用于增加装备附魔经验，可获得"&amp;M140&amp;"附魔经验。"</f>
        <v>用于增加装备附魔经验，可获得80附魔经验。</v>
      </c>
      <c r="E140" s="9" t="s">
        <v>112</v>
      </c>
      <c r="F140" s="7">
        <v>5120876</v>
      </c>
      <c r="G140" s="7"/>
      <c r="H140" s="3">
        <v>2</v>
      </c>
      <c r="I140" s="3"/>
      <c r="J140" s="3"/>
      <c r="K140" s="8" t="s">
        <v>287</v>
      </c>
      <c r="L140" s="9" t="s">
        <v>55</v>
      </c>
      <c r="M140" s="9">
        <v>80</v>
      </c>
      <c r="N140" s="9"/>
      <c r="O140" s="9"/>
      <c r="P140" s="7" t="s">
        <v>52</v>
      </c>
      <c r="Q140" s="7"/>
      <c r="R140" s="13"/>
      <c r="S140" s="7"/>
      <c r="T140" s="13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9"/>
      <c r="AG140" s="7">
        <v>2</v>
      </c>
      <c r="AH140" s="7">
        <v>100</v>
      </c>
      <c r="AI140" s="8"/>
    </row>
    <row r="141" spans="1:35" ht="16.5" x14ac:dyDescent="0.3">
      <c r="A141" s="7">
        <v>5120877</v>
      </c>
      <c r="B141" s="3" t="s">
        <v>292</v>
      </c>
      <c r="C141" s="3"/>
      <c r="D141" s="9" t="str">
        <f>"用于增加装备附魔经验，可获得"&amp;M141&amp;"附魔经验。"</f>
        <v>用于增加装备附魔经验，可获得200附魔经验。</v>
      </c>
      <c r="E141" s="9" t="s">
        <v>112</v>
      </c>
      <c r="F141" s="7">
        <v>5120877</v>
      </c>
      <c r="G141" s="7"/>
      <c r="H141" s="3">
        <v>3</v>
      </c>
      <c r="I141" s="3"/>
      <c r="J141" s="3"/>
      <c r="K141" s="8" t="s">
        <v>287</v>
      </c>
      <c r="L141" s="9" t="s">
        <v>55</v>
      </c>
      <c r="M141" s="9">
        <v>200</v>
      </c>
      <c r="N141" s="9"/>
      <c r="O141" s="9"/>
      <c r="P141" s="7" t="s">
        <v>52</v>
      </c>
      <c r="Q141" s="7"/>
      <c r="R141" s="13"/>
      <c r="S141" s="7"/>
      <c r="T141" s="13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9"/>
      <c r="AG141" s="7">
        <v>2</v>
      </c>
      <c r="AH141" s="7">
        <v>500</v>
      </c>
      <c r="AI141" s="8"/>
    </row>
    <row r="142" spans="1:35" ht="16.5" x14ac:dyDescent="0.3">
      <c r="A142" s="7">
        <v>5120878</v>
      </c>
      <c r="B142" s="3" t="s">
        <v>49</v>
      </c>
      <c r="C142" s="3"/>
      <c r="D142" s="9" t="s">
        <v>562</v>
      </c>
      <c r="E142" s="9" t="s">
        <v>113</v>
      </c>
      <c r="F142" s="7">
        <v>5100011</v>
      </c>
      <c r="G142" s="7"/>
      <c r="H142" s="3">
        <v>3</v>
      </c>
      <c r="I142" s="3"/>
      <c r="J142" s="3"/>
      <c r="K142" s="8" t="s">
        <v>287</v>
      </c>
      <c r="L142" s="9"/>
      <c r="M142" s="9"/>
      <c r="N142" s="9"/>
      <c r="O142" s="9"/>
      <c r="P142" s="7" t="s">
        <v>30</v>
      </c>
      <c r="Q142" s="7"/>
      <c r="R142" s="13"/>
      <c r="S142" s="7"/>
      <c r="T142" s="13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9"/>
      <c r="AG142" s="7">
        <v>2</v>
      </c>
      <c r="AH142" s="7">
        <v>100</v>
      </c>
      <c r="AI142" s="8"/>
    </row>
    <row r="143" spans="1:35" ht="16.5" x14ac:dyDescent="0.3">
      <c r="A143" s="7">
        <v>5120879</v>
      </c>
      <c r="B143" s="3" t="s">
        <v>290</v>
      </c>
      <c r="C143" s="3"/>
      <c r="D143" s="9" t="s">
        <v>563</v>
      </c>
      <c r="E143" s="9" t="s">
        <v>114</v>
      </c>
      <c r="F143" s="7">
        <v>5120879</v>
      </c>
      <c r="G143" s="7"/>
      <c r="H143" s="3">
        <v>2</v>
      </c>
      <c r="I143" s="3"/>
      <c r="J143" s="3"/>
      <c r="K143" s="8" t="s">
        <v>287</v>
      </c>
      <c r="L143" s="9"/>
      <c r="M143" s="9"/>
      <c r="N143" s="9"/>
      <c r="O143" s="9"/>
      <c r="P143" s="7" t="s">
        <v>56</v>
      </c>
      <c r="Q143" s="7"/>
      <c r="R143" s="13"/>
      <c r="S143" s="7"/>
      <c r="T143" s="13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9"/>
      <c r="AG143" s="7">
        <v>2</v>
      </c>
      <c r="AH143" s="7">
        <v>200</v>
      </c>
      <c r="AI143" s="8"/>
    </row>
    <row r="144" spans="1:35" ht="16.5" x14ac:dyDescent="0.3">
      <c r="A144" s="7">
        <v>5120880</v>
      </c>
      <c r="B144" s="3" t="s">
        <v>293</v>
      </c>
      <c r="C144" s="3"/>
      <c r="D144" s="9" t="s">
        <v>565</v>
      </c>
      <c r="E144" s="9" t="s">
        <v>114</v>
      </c>
      <c r="F144" s="7">
        <v>5120880</v>
      </c>
      <c r="G144" s="7"/>
      <c r="H144" s="3">
        <v>3</v>
      </c>
      <c r="I144" s="3"/>
      <c r="J144" s="3"/>
      <c r="K144" s="8" t="s">
        <v>287</v>
      </c>
      <c r="L144" s="9"/>
      <c r="M144" s="9"/>
      <c r="N144" s="9"/>
      <c r="O144" s="9"/>
      <c r="P144" s="7" t="s">
        <v>47</v>
      </c>
      <c r="Q144" s="7"/>
      <c r="R144" s="13"/>
      <c r="S144" s="7"/>
      <c r="T144" s="13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9"/>
      <c r="AG144" s="7">
        <v>2</v>
      </c>
      <c r="AH144" s="7">
        <v>500</v>
      </c>
      <c r="AI144" s="8"/>
    </row>
    <row r="145" spans="1:36" ht="16.5" x14ac:dyDescent="0.3">
      <c r="A145" s="7">
        <v>5120881</v>
      </c>
      <c r="B145" s="3" t="s">
        <v>46</v>
      </c>
      <c r="C145" s="3"/>
      <c r="D145" s="9" t="s">
        <v>564</v>
      </c>
      <c r="E145" s="9" t="s">
        <v>114</v>
      </c>
      <c r="F145" s="7">
        <v>5120881</v>
      </c>
      <c r="G145" s="7"/>
      <c r="H145" s="3">
        <v>4</v>
      </c>
      <c r="I145" s="3"/>
      <c r="J145" s="3"/>
      <c r="K145" s="8" t="s">
        <v>287</v>
      </c>
      <c r="L145" s="9"/>
      <c r="M145" s="9"/>
      <c r="N145" s="9"/>
      <c r="O145" s="9"/>
      <c r="P145" s="7" t="s">
        <v>52</v>
      </c>
      <c r="Q145" s="7"/>
      <c r="R145" s="13"/>
      <c r="S145" s="7"/>
      <c r="T145" s="13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9"/>
      <c r="AG145" s="7">
        <v>2</v>
      </c>
      <c r="AH145" s="7">
        <v>1000</v>
      </c>
      <c r="AI145" s="8"/>
    </row>
    <row r="146" spans="1:36" ht="16.5" x14ac:dyDescent="0.3">
      <c r="A146" s="7">
        <v>5120882</v>
      </c>
      <c r="B146" s="3" t="s">
        <v>57</v>
      </c>
      <c r="C146" s="3"/>
      <c r="D146" s="9" t="str">
        <f>"用于升级圣物，可获得"&amp;M146&amp;"圣物经验。"</f>
        <v>用于升级圣物，可获得50圣物经验。</v>
      </c>
      <c r="E146" s="9" t="s">
        <v>115</v>
      </c>
      <c r="F146" s="7">
        <v>5120882</v>
      </c>
      <c r="G146" s="7"/>
      <c r="H146" s="3">
        <v>1</v>
      </c>
      <c r="I146" s="3"/>
      <c r="J146" s="3"/>
      <c r="K146" s="8" t="s">
        <v>287</v>
      </c>
      <c r="L146" s="7" t="s">
        <v>130</v>
      </c>
      <c r="M146" s="9">
        <v>50</v>
      </c>
      <c r="N146" s="9"/>
      <c r="O146" s="9"/>
      <c r="P146" s="7" t="s">
        <v>52</v>
      </c>
      <c r="Q146" s="7"/>
      <c r="R146" s="13"/>
      <c r="S146" s="7"/>
      <c r="T146" s="13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9"/>
      <c r="AG146" s="7">
        <v>2</v>
      </c>
      <c r="AH146" s="7">
        <v>50</v>
      </c>
      <c r="AI146" s="8"/>
    </row>
    <row r="147" spans="1:36" ht="16.5" x14ac:dyDescent="0.3">
      <c r="A147" s="7">
        <v>5120883</v>
      </c>
      <c r="B147" s="3" t="s">
        <v>291</v>
      </c>
      <c r="C147" s="3"/>
      <c r="D147" s="9" t="str">
        <f>"用于升级圣物，可获得"&amp;M147&amp;"圣物经验。"</f>
        <v>用于升级圣物，可获得200圣物经验。</v>
      </c>
      <c r="E147" s="9" t="s">
        <v>115</v>
      </c>
      <c r="F147" s="7">
        <v>5120883</v>
      </c>
      <c r="G147" s="7"/>
      <c r="H147" s="3">
        <v>2</v>
      </c>
      <c r="I147" s="3"/>
      <c r="J147" s="3"/>
      <c r="K147" s="8" t="s">
        <v>287</v>
      </c>
      <c r="L147" s="7" t="s">
        <v>131</v>
      </c>
      <c r="M147" s="9">
        <v>200</v>
      </c>
      <c r="N147" s="9"/>
      <c r="O147" s="9"/>
      <c r="P147" s="7" t="s">
        <v>52</v>
      </c>
      <c r="Q147" s="7"/>
      <c r="R147" s="13"/>
      <c r="S147" s="7"/>
      <c r="T147" s="13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9"/>
      <c r="AG147" s="7">
        <v>2</v>
      </c>
      <c r="AH147" s="7">
        <v>200</v>
      </c>
      <c r="AI147" s="8"/>
    </row>
    <row r="148" spans="1:36" ht="16.5" x14ac:dyDescent="0.3">
      <c r="A148" s="7">
        <v>5120884</v>
      </c>
      <c r="B148" s="3" t="s">
        <v>294</v>
      </c>
      <c r="C148" s="3"/>
      <c r="D148" s="9" t="str">
        <f>"用于升级圣物，可获得"&amp;M148&amp;"圣物经验。"</f>
        <v>用于升级圣物，可获得500圣物经验。</v>
      </c>
      <c r="E148" s="9" t="s">
        <v>115</v>
      </c>
      <c r="F148" s="7">
        <v>5120884</v>
      </c>
      <c r="G148" s="7"/>
      <c r="H148" s="3">
        <v>3</v>
      </c>
      <c r="I148" s="3"/>
      <c r="J148" s="3"/>
      <c r="K148" s="8" t="s">
        <v>287</v>
      </c>
      <c r="L148" s="7" t="s">
        <v>131</v>
      </c>
      <c r="M148" s="9">
        <v>500</v>
      </c>
      <c r="N148" s="9"/>
      <c r="O148" s="9"/>
      <c r="P148" s="7" t="s">
        <v>52</v>
      </c>
      <c r="Q148" s="7"/>
      <c r="R148" s="13"/>
      <c r="S148" s="7"/>
      <c r="T148" s="13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9"/>
      <c r="AG148" s="7">
        <v>2</v>
      </c>
      <c r="AH148" s="7">
        <v>1000</v>
      </c>
      <c r="AI148" s="8"/>
    </row>
    <row r="149" spans="1:36" ht="16.5" x14ac:dyDescent="0.3">
      <c r="A149" s="7">
        <v>5120885</v>
      </c>
      <c r="B149" s="3" t="s">
        <v>58</v>
      </c>
      <c r="C149" s="3"/>
      <c r="D149" s="9" t="str">
        <f>"用于升级圣物，可获得"&amp;M149&amp;"圣物经验。"</f>
        <v>用于升级圣物，可获得1000圣物经验。</v>
      </c>
      <c r="E149" s="9" t="s">
        <v>115</v>
      </c>
      <c r="F149" s="7">
        <v>5120885</v>
      </c>
      <c r="G149" s="7"/>
      <c r="H149" s="3">
        <v>4</v>
      </c>
      <c r="I149" s="3"/>
      <c r="J149" s="3"/>
      <c r="K149" s="8" t="s">
        <v>287</v>
      </c>
      <c r="L149" s="7" t="s">
        <v>132</v>
      </c>
      <c r="M149" s="9">
        <v>1000</v>
      </c>
      <c r="N149" s="9"/>
      <c r="O149" s="9"/>
      <c r="P149" s="7" t="s">
        <v>52</v>
      </c>
      <c r="Q149" s="7"/>
      <c r="R149" s="13"/>
      <c r="S149" s="7"/>
      <c r="T149" s="13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9"/>
      <c r="AG149" s="7">
        <v>2</v>
      </c>
      <c r="AH149" s="7">
        <v>1000</v>
      </c>
      <c r="AI149" s="8"/>
    </row>
    <row r="150" spans="1:36" ht="16.5" x14ac:dyDescent="0.3">
      <c r="A150" s="7">
        <v>5120886</v>
      </c>
      <c r="B150" s="3" t="s">
        <v>288</v>
      </c>
      <c r="C150" s="3"/>
      <c r="D150" s="9" t="s">
        <v>318</v>
      </c>
      <c r="E150" s="9" t="s">
        <v>317</v>
      </c>
      <c r="F150" s="7">
        <v>5120886</v>
      </c>
      <c r="G150" s="7"/>
      <c r="H150" s="3">
        <v>4</v>
      </c>
      <c r="I150" s="3"/>
      <c r="J150" s="3"/>
      <c r="K150" s="8" t="s">
        <v>285</v>
      </c>
      <c r="L150" s="9"/>
      <c r="M150" s="9"/>
      <c r="N150" s="9"/>
      <c r="O150" s="9"/>
      <c r="P150" s="7" t="s">
        <v>47</v>
      </c>
      <c r="Q150" s="13" t="s">
        <v>759</v>
      </c>
      <c r="R150" s="13"/>
      <c r="S150" s="7"/>
      <c r="T150" s="13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9"/>
      <c r="AG150" s="7">
        <v>2</v>
      </c>
      <c r="AH150" s="7">
        <v>20</v>
      </c>
      <c r="AI150" s="8"/>
    </row>
    <row r="151" spans="1:36" ht="16.5" x14ac:dyDescent="0.3">
      <c r="A151" s="7">
        <v>5120887</v>
      </c>
      <c r="B151" s="3" t="s">
        <v>158</v>
      </c>
      <c r="C151" s="3"/>
      <c r="D151" s="9" t="str">
        <f>"用于增加装备附魔经验，可获得"&amp;M151&amp;"附魔经验。"</f>
        <v>用于增加装备附魔经验，可获得400附魔经验。</v>
      </c>
      <c r="E151" s="9" t="s">
        <v>112</v>
      </c>
      <c r="F151" s="7">
        <v>5120887</v>
      </c>
      <c r="G151" s="7"/>
      <c r="H151" s="3">
        <v>4</v>
      </c>
      <c r="I151" s="3"/>
      <c r="J151" s="3"/>
      <c r="K151" s="8" t="s">
        <v>287</v>
      </c>
      <c r="L151" s="9" t="s">
        <v>54</v>
      </c>
      <c r="M151" s="9">
        <v>400</v>
      </c>
      <c r="N151" s="9"/>
      <c r="O151" s="9"/>
      <c r="P151" s="7" t="s">
        <v>47</v>
      </c>
      <c r="Q151" s="13" t="s">
        <v>755</v>
      </c>
      <c r="R151" s="41"/>
      <c r="S151" s="13" t="s">
        <v>756</v>
      </c>
      <c r="T151" s="42"/>
      <c r="U151" s="13" t="s">
        <v>757</v>
      </c>
      <c r="V151" s="42"/>
      <c r="W151" s="13" t="s">
        <v>758</v>
      </c>
      <c r="X151" s="7"/>
      <c r="Y151" s="7"/>
      <c r="Z151" s="7"/>
      <c r="AA151" s="7"/>
      <c r="AB151" s="7"/>
      <c r="AC151" s="7"/>
      <c r="AD151" s="7"/>
      <c r="AE151" s="7"/>
      <c r="AF151" s="9"/>
      <c r="AG151" s="7">
        <v>2</v>
      </c>
      <c r="AH151" s="7">
        <v>1000</v>
      </c>
      <c r="AI151" s="8"/>
    </row>
    <row r="152" spans="1:36" ht="16.5" x14ac:dyDescent="0.3">
      <c r="A152" s="7">
        <v>5120888</v>
      </c>
      <c r="B152" s="3" t="s">
        <v>1132</v>
      </c>
      <c r="C152" s="3"/>
      <c r="D152" s="9" t="s">
        <v>1149</v>
      </c>
      <c r="E152" s="9" t="s">
        <v>1135</v>
      </c>
      <c r="F152" s="7">
        <v>5120888</v>
      </c>
      <c r="G152" s="7"/>
      <c r="H152" s="3">
        <v>2</v>
      </c>
      <c r="I152" s="3"/>
      <c r="J152" s="3"/>
      <c r="K152" s="8" t="s">
        <v>285</v>
      </c>
      <c r="L152" s="9"/>
      <c r="M152" s="9"/>
      <c r="N152" s="9"/>
      <c r="O152" s="9"/>
      <c r="P152" s="7" t="s">
        <v>47</v>
      </c>
      <c r="Q152" s="13" t="s">
        <v>1138</v>
      </c>
      <c r="R152" s="41"/>
      <c r="S152" s="13" t="s">
        <v>1139</v>
      </c>
      <c r="T152" s="42"/>
      <c r="U152" s="13" t="s">
        <v>1140</v>
      </c>
      <c r="V152" s="7"/>
      <c r="W152" s="7" t="s">
        <v>1141</v>
      </c>
      <c r="Z152" s="7"/>
      <c r="AA152" s="7"/>
      <c r="AB152" s="7"/>
      <c r="AC152" s="7"/>
      <c r="AD152" s="7"/>
      <c r="AE152" s="7"/>
      <c r="AF152" s="9"/>
      <c r="AG152" s="7"/>
      <c r="AH152" s="7"/>
      <c r="AI152" s="8"/>
    </row>
    <row r="153" spans="1:36" ht="16.5" x14ac:dyDescent="0.3">
      <c r="A153" s="7">
        <v>5120889</v>
      </c>
      <c r="B153" s="3" t="s">
        <v>1133</v>
      </c>
      <c r="C153" s="3"/>
      <c r="D153" s="9" t="s">
        <v>1150</v>
      </c>
      <c r="E153" s="9" t="s">
        <v>1136</v>
      </c>
      <c r="F153" s="7">
        <v>5120889</v>
      </c>
      <c r="G153" s="7"/>
      <c r="H153" s="3">
        <v>3</v>
      </c>
      <c r="I153" s="3"/>
      <c r="J153" s="3"/>
      <c r="K153" s="8" t="s">
        <v>285</v>
      </c>
      <c r="L153" s="9"/>
      <c r="M153" s="9"/>
      <c r="N153" s="9"/>
      <c r="O153" s="9"/>
      <c r="P153" s="7" t="s">
        <v>47</v>
      </c>
      <c r="Q153" s="13" t="s">
        <v>1138</v>
      </c>
      <c r="R153" s="41"/>
      <c r="S153" s="13" t="s">
        <v>1139</v>
      </c>
      <c r="T153" s="42"/>
      <c r="U153" s="13" t="s">
        <v>1140</v>
      </c>
      <c r="V153" s="7"/>
      <c r="W153" s="7" t="s">
        <v>1141</v>
      </c>
      <c r="Z153" s="7"/>
      <c r="AA153" s="7"/>
      <c r="AB153" s="7"/>
      <c r="AC153" s="7"/>
      <c r="AD153" s="7"/>
      <c r="AE153" s="7"/>
      <c r="AF153" s="9"/>
      <c r="AG153" s="7"/>
      <c r="AH153" s="7"/>
      <c r="AI153" s="8"/>
    </row>
    <row r="154" spans="1:36" ht="16.5" x14ac:dyDescent="0.3">
      <c r="A154" s="7">
        <v>5120890</v>
      </c>
      <c r="B154" s="3" t="s">
        <v>1130</v>
      </c>
      <c r="C154" s="3"/>
      <c r="D154" s="9" t="s">
        <v>1151</v>
      </c>
      <c r="E154" s="9" t="s">
        <v>1135</v>
      </c>
      <c r="F154" s="7">
        <v>5120890</v>
      </c>
      <c r="G154" s="7"/>
      <c r="H154" s="3">
        <v>4</v>
      </c>
      <c r="I154" s="3"/>
      <c r="J154" s="3"/>
      <c r="K154" s="8" t="s">
        <v>285</v>
      </c>
      <c r="L154" s="9"/>
      <c r="M154" s="9"/>
      <c r="N154" s="9"/>
      <c r="O154" s="9"/>
      <c r="P154" s="7" t="s">
        <v>47</v>
      </c>
      <c r="Q154" s="13" t="s">
        <v>1138</v>
      </c>
      <c r="R154" s="41"/>
      <c r="S154" s="13" t="s">
        <v>1139</v>
      </c>
      <c r="T154" s="42"/>
      <c r="U154" s="13" t="s">
        <v>1140</v>
      </c>
      <c r="V154" s="7"/>
      <c r="W154" s="7" t="s">
        <v>1141</v>
      </c>
      <c r="Z154" s="7"/>
      <c r="AA154" s="7"/>
      <c r="AB154" s="7"/>
      <c r="AC154" s="7"/>
      <c r="AD154" s="7"/>
      <c r="AE154" s="7"/>
      <c r="AF154" s="9"/>
      <c r="AG154" s="7"/>
      <c r="AH154" s="7"/>
      <c r="AI154" s="8"/>
    </row>
    <row r="155" spans="1:36" ht="16.5" x14ac:dyDescent="0.3">
      <c r="A155" s="7">
        <v>5120891</v>
      </c>
      <c r="B155" s="3" t="s">
        <v>1131</v>
      </c>
      <c r="C155" s="3"/>
      <c r="D155" s="9" t="s">
        <v>1134</v>
      </c>
      <c r="E155" s="9" t="s">
        <v>1137</v>
      </c>
      <c r="F155" s="7">
        <v>5120891</v>
      </c>
      <c r="G155" s="7"/>
      <c r="H155" s="3">
        <v>4</v>
      </c>
      <c r="I155" s="3"/>
      <c r="J155" s="3">
        <v>1</v>
      </c>
      <c r="K155" s="8" t="s">
        <v>287</v>
      </c>
      <c r="L155" s="9"/>
      <c r="M155" s="9"/>
      <c r="N155" s="9"/>
      <c r="O155" s="9"/>
      <c r="P155" s="7" t="s">
        <v>47</v>
      </c>
      <c r="Q155" s="13" t="s">
        <v>1138</v>
      </c>
      <c r="R155" s="41"/>
      <c r="S155" s="13" t="s">
        <v>1139</v>
      </c>
      <c r="T155" s="42"/>
      <c r="U155" s="13" t="s">
        <v>1140</v>
      </c>
      <c r="V155" s="7"/>
      <c r="W155" s="7" t="s">
        <v>1141</v>
      </c>
      <c r="Z155" s="7"/>
      <c r="AA155" s="7"/>
      <c r="AB155" s="7"/>
      <c r="AC155" s="7"/>
      <c r="AD155" s="7"/>
      <c r="AE155" s="7"/>
      <c r="AF155" s="9"/>
      <c r="AG155" s="7"/>
      <c r="AH155" s="7"/>
      <c r="AI155" s="8"/>
    </row>
    <row r="156" spans="1:36" ht="16.5" x14ac:dyDescent="0.3">
      <c r="A156" s="25">
        <v>5130034</v>
      </c>
      <c r="B156" s="23" t="s">
        <v>599</v>
      </c>
      <c r="C156" s="23"/>
      <c r="D156" s="9" t="str">
        <f>"召唤和升星"&amp;REPLACE(B156,LEN(B156)-1,2,"")&amp;"的必需品。"&amp;REPLACE(B156,LEN(B156)-1,2,"")&amp;"是"&amp;VLOOKUP(REPLACE(B156,LEN(B156)-1,2,""),辅助!$H:$K,2,FALSE)&amp;VLOOKUP(REPLACE(B156,LEN(B156)-1,2,""),辅助!$H:$K,3,FALSE)&amp;VLOOKUP(REPLACE(B156,LEN(B156)-1,2,""),辅助!$H:$K,4,FALSE)&amp;"英雄。"</f>
        <v>召唤和升星山丘之王的必需品。山丘之王是生灵A+守护英雄。</v>
      </c>
      <c r="E156" s="9"/>
      <c r="F156" s="10">
        <v>5130034</v>
      </c>
      <c r="G156" s="7"/>
      <c r="H156" s="3">
        <v>4</v>
      </c>
      <c r="I156" s="12">
        <v>17</v>
      </c>
      <c r="J156" s="12"/>
      <c r="K156" s="8" t="s">
        <v>328</v>
      </c>
      <c r="L156" s="9"/>
      <c r="M156" s="9"/>
      <c r="N156" s="9"/>
      <c r="O156" s="9"/>
      <c r="P156" s="7" t="s">
        <v>48</v>
      </c>
      <c r="Q156" s="14" t="s">
        <v>929</v>
      </c>
      <c r="R156" s="13"/>
      <c r="S156" s="44" t="s">
        <v>762</v>
      </c>
      <c r="T156" s="13"/>
      <c r="V156" s="7"/>
      <c r="W156" s="7"/>
      <c r="X156" s="7"/>
      <c r="Y156" s="7"/>
      <c r="Z156" s="7"/>
      <c r="AA156" s="7"/>
      <c r="AB156" s="7"/>
      <c r="AC156" s="7" t="s">
        <v>272</v>
      </c>
      <c r="AD156" s="7"/>
      <c r="AE156" s="7">
        <f>VLOOKUP(I156,辅助!$C$2:$E$18,3,0)</f>
        <v>400</v>
      </c>
      <c r="AF156" s="7">
        <v>1</v>
      </c>
      <c r="AG156" s="9"/>
      <c r="AH156" s="7">
        <v>1</v>
      </c>
      <c r="AI156" s="8"/>
    </row>
    <row r="157" spans="1:36" ht="16.5" x14ac:dyDescent="0.3">
      <c r="A157" s="25">
        <v>5130054</v>
      </c>
      <c r="B157" s="23" t="s">
        <v>600</v>
      </c>
      <c r="C157" s="23"/>
      <c r="D157" s="9" t="str">
        <f>"召唤和升星"&amp;REPLACE(B157,LEN(B157)-1,2,"")&amp;"的必需品。"&amp;REPLACE(B157,LEN(B157)-1,2,"")&amp;"是"&amp;VLOOKUP(REPLACE(B157,LEN(B157)-1,2,""),辅助!$H:$K,2,FALSE)&amp;VLOOKUP(REPLACE(B157,LEN(B157)-1,2,""),辅助!$H:$K,3,FALSE)&amp;VLOOKUP(REPLACE(B157,LEN(B157)-1,2,""),辅助!$H:$K,4,FALSE)&amp;"英雄。"</f>
        <v>召唤和升星美队的必需品。美队是生灵A+守护英雄。</v>
      </c>
      <c r="E157" s="9"/>
      <c r="F157" s="10">
        <v>5130054</v>
      </c>
      <c r="G157" s="7"/>
      <c r="H157" s="3">
        <v>4</v>
      </c>
      <c r="I157" s="12">
        <v>17</v>
      </c>
      <c r="J157" s="12"/>
      <c r="K157" s="8" t="s">
        <v>328</v>
      </c>
      <c r="L157" s="9"/>
      <c r="M157" s="9"/>
      <c r="N157" s="9"/>
      <c r="O157" s="9"/>
      <c r="P157" s="7" t="s">
        <v>35</v>
      </c>
      <c r="Q157" s="14" t="s">
        <v>760</v>
      </c>
      <c r="R157" s="13"/>
      <c r="S157" s="44" t="s">
        <v>763</v>
      </c>
      <c r="T157" s="13"/>
      <c r="U157" s="45" t="s">
        <v>768</v>
      </c>
      <c r="V157" s="7"/>
      <c r="W157" s="46" t="s">
        <v>775</v>
      </c>
      <c r="X157" s="7"/>
      <c r="Y157" s="7"/>
      <c r="Z157" s="7"/>
      <c r="AA157" s="7"/>
      <c r="AB157" s="7"/>
      <c r="AC157" s="7" t="s">
        <v>272</v>
      </c>
      <c r="AD157" s="7"/>
      <c r="AE157" s="7">
        <f>VLOOKUP(I157,辅助!$C$2:$E$18,3,0)</f>
        <v>400</v>
      </c>
      <c r="AF157" s="7">
        <v>1</v>
      </c>
      <c r="AG157" s="9"/>
      <c r="AH157" s="7">
        <v>1</v>
      </c>
      <c r="AI157" s="8"/>
    </row>
    <row r="158" spans="1:36" ht="16.5" x14ac:dyDescent="0.3">
      <c r="A158" s="25">
        <v>5130194</v>
      </c>
      <c r="B158" s="23" t="s">
        <v>601</v>
      </c>
      <c r="C158" s="23"/>
      <c r="D158" s="9" t="str">
        <f>"召唤和升星"&amp;REPLACE(B158,LEN(B158)-1,2,"")&amp;"的必需品。"&amp;REPLACE(B158,LEN(B158)-1,2,"")&amp;"是"&amp;VLOOKUP(REPLACE(B158,LEN(B158)-1,2,""),辅助!$H:$K,2,FALSE)&amp;VLOOKUP(REPLACE(B158,LEN(B158)-1,2,""),辅助!$H:$K,3,FALSE)&amp;VLOOKUP(REPLACE(B158,LEN(B158)-1,2,""),辅助!$H:$K,4,FALSE)&amp;"英雄。"</f>
        <v>召唤和升星小叮当的必需品。小叮当是生灵A+远程英雄。</v>
      </c>
      <c r="E158" s="9"/>
      <c r="F158" s="10">
        <v>5130194</v>
      </c>
      <c r="G158" s="7"/>
      <c r="H158" s="3">
        <v>4</v>
      </c>
      <c r="I158" s="12">
        <v>17</v>
      </c>
      <c r="J158" s="12"/>
      <c r="K158" s="8" t="s">
        <v>328</v>
      </c>
      <c r="L158" s="9"/>
      <c r="M158" s="9"/>
      <c r="N158" s="9"/>
      <c r="O158" s="9"/>
      <c r="P158" s="7" t="s">
        <v>35</v>
      </c>
      <c r="Q158" s="14" t="s">
        <v>760</v>
      </c>
      <c r="R158" s="13"/>
      <c r="S158" s="44" t="s">
        <v>764</v>
      </c>
      <c r="T158" s="13"/>
      <c r="U158" s="45" t="s">
        <v>757</v>
      </c>
      <c r="V158" s="7"/>
      <c r="W158" s="46" t="s">
        <v>775</v>
      </c>
      <c r="X158" s="7"/>
      <c r="Y158" s="7"/>
      <c r="Z158" s="7"/>
      <c r="AA158" s="7"/>
      <c r="AB158" s="7"/>
      <c r="AC158" s="7" t="s">
        <v>272</v>
      </c>
      <c r="AD158" s="7"/>
      <c r="AE158" s="7">
        <f>VLOOKUP(I158,辅助!$C$2:$E$18,3,0)</f>
        <v>400</v>
      </c>
      <c r="AF158" s="7">
        <v>1</v>
      </c>
      <c r="AG158" s="9"/>
      <c r="AH158" s="7">
        <v>1</v>
      </c>
      <c r="AI158" s="8"/>
    </row>
    <row r="159" spans="1:36" s="66" customFormat="1" ht="16.5" x14ac:dyDescent="0.3">
      <c r="A159" s="58">
        <v>5130824</v>
      </c>
      <c r="B159" s="59" t="s">
        <v>602</v>
      </c>
      <c r="C159" s="59"/>
      <c r="D159" s="60" t="str">
        <f>"召唤和升星"&amp;REPLACE(B159,LEN(B159)-1,2,"")&amp;"的必需品。"&amp;REPLACE(B159,LEN(B159)-1,2,"")&amp;"是"&amp;VLOOKUP(REPLACE(B159,LEN(B159)-1,2,""),辅助!$H:$K,2,FALSE)&amp;VLOOKUP(REPLACE(B159,LEN(B159)-1,2,""),辅助!$H:$K,3,FALSE)&amp;VLOOKUP(REPLACE(B159,LEN(B159)-1,2,""),辅助!$H:$K,4,FALSE)&amp;"英雄。"</f>
        <v>召唤和升星超能大白的必需品。超能大白是生灵S近战英雄。</v>
      </c>
      <c r="E159" s="60"/>
      <c r="F159" s="58">
        <v>5130824</v>
      </c>
      <c r="G159" s="61"/>
      <c r="H159" s="62">
        <v>4</v>
      </c>
      <c r="I159" s="62">
        <v>18</v>
      </c>
      <c r="J159" s="62">
        <v>1</v>
      </c>
      <c r="K159" s="63" t="s">
        <v>328</v>
      </c>
      <c r="L159" s="60"/>
      <c r="M159" s="60"/>
      <c r="N159" s="60"/>
      <c r="O159" s="60"/>
      <c r="P159" s="61" t="s">
        <v>35</v>
      </c>
      <c r="Q159" s="64" t="s">
        <v>942</v>
      </c>
      <c r="R159" s="65"/>
      <c r="S159" s="61"/>
      <c r="T159" s="65"/>
      <c r="V159" s="61"/>
      <c r="W159" s="61"/>
      <c r="X159" s="61"/>
      <c r="Y159" s="61"/>
      <c r="Z159" s="61"/>
      <c r="AA159" s="61"/>
      <c r="AB159" s="61"/>
      <c r="AC159" s="61" t="s">
        <v>272</v>
      </c>
      <c r="AD159" s="61"/>
      <c r="AE159" s="61">
        <f>VLOOKUP(I159,辅助!$C$2:$E$18,3,0)</f>
        <v>600</v>
      </c>
      <c r="AF159" s="61">
        <v>1</v>
      </c>
      <c r="AG159" s="60"/>
      <c r="AH159" s="61">
        <v>1</v>
      </c>
      <c r="AI159" s="63"/>
      <c r="AJ159" s="67"/>
    </row>
    <row r="160" spans="1:36" ht="16.5" x14ac:dyDescent="0.3">
      <c r="A160" s="25">
        <v>5130834</v>
      </c>
      <c r="B160" s="23" t="s">
        <v>603</v>
      </c>
      <c r="C160" s="23"/>
      <c r="D160" s="9" t="str">
        <f>"召唤和升星"&amp;REPLACE(B160,LEN(B160)-1,2,"")&amp;"的必需品。"&amp;REPLACE(B160,LEN(B160)-1,2,"")&amp;"是"&amp;VLOOKUP(REPLACE(B160,LEN(B160)-1,2,""),辅助!$H:$K,2,FALSE)&amp;VLOOKUP(REPLACE(B160,LEN(B160)-1,2,""),辅助!$H:$K,3,FALSE)&amp;VLOOKUP(REPLACE(B160,LEN(B160)-1,2,""),辅助!$H:$K,4,FALSE)&amp;"英雄。"</f>
        <v>召唤和升星花仙子的必需品。花仙子是生灵A+辅助英雄。</v>
      </c>
      <c r="E160" s="9"/>
      <c r="F160" s="10">
        <v>5130834</v>
      </c>
      <c r="G160" s="7"/>
      <c r="H160" s="3">
        <v>4</v>
      </c>
      <c r="I160" s="12">
        <v>17</v>
      </c>
      <c r="J160" s="12"/>
      <c r="K160" s="8" t="s">
        <v>329</v>
      </c>
      <c r="L160" s="9"/>
      <c r="M160" s="9"/>
      <c r="N160" s="9"/>
      <c r="O160" s="9"/>
      <c r="P160" s="7" t="s">
        <v>35</v>
      </c>
      <c r="Q160" s="14" t="s">
        <v>930</v>
      </c>
      <c r="R160" s="13"/>
      <c r="S160" s="16" t="s">
        <v>761</v>
      </c>
      <c r="T160" s="44"/>
      <c r="U160" s="44" t="s">
        <v>763</v>
      </c>
      <c r="V160" s="7"/>
      <c r="W160" s="7"/>
      <c r="X160" s="7"/>
      <c r="Y160" s="7"/>
      <c r="Z160" s="7"/>
      <c r="AA160" s="7"/>
      <c r="AB160" s="7"/>
      <c r="AC160" s="7" t="s">
        <v>272</v>
      </c>
      <c r="AD160" s="7"/>
      <c r="AE160" s="7">
        <f>VLOOKUP(I160,辅助!$C$2:$E$18,3,0)</f>
        <v>400</v>
      </c>
      <c r="AF160" s="7">
        <v>1</v>
      </c>
      <c r="AG160" s="9"/>
      <c r="AH160" s="7">
        <v>1</v>
      </c>
      <c r="AI160" s="8"/>
    </row>
    <row r="161" spans="1:36" s="66" customFormat="1" ht="16.5" x14ac:dyDescent="0.3">
      <c r="A161" s="58">
        <v>5130904</v>
      </c>
      <c r="B161" s="59" t="s">
        <v>604</v>
      </c>
      <c r="C161" s="59"/>
      <c r="D161" s="60" t="str">
        <f>"召唤和升星"&amp;REPLACE(B161,LEN(B161)-1,2,"")&amp;"的必需品。"&amp;REPLACE(B161,LEN(B161)-1,2,"")&amp;"是"&amp;VLOOKUP(REPLACE(B161,LEN(B161)-1,2,""),辅助!$H:$K,2,FALSE)&amp;VLOOKUP(REPLACE(B161,LEN(B161)-1,2,""),辅助!$H:$K,3,FALSE)&amp;VLOOKUP(REPLACE(B161,LEN(B161)-1,2,""),辅助!$H:$K,4,FALSE)&amp;"英雄。"</f>
        <v>召唤和升星冰雪女王的必需品。冰雪女王是生灵S远程英雄。</v>
      </c>
      <c r="E161" s="60"/>
      <c r="F161" s="58">
        <v>5130904</v>
      </c>
      <c r="G161" s="61"/>
      <c r="H161" s="62">
        <v>4</v>
      </c>
      <c r="I161" s="62">
        <v>18</v>
      </c>
      <c r="J161" s="62">
        <v>1</v>
      </c>
      <c r="K161" s="63" t="s">
        <v>328</v>
      </c>
      <c r="L161" s="60"/>
      <c r="M161" s="60"/>
      <c r="N161" s="60"/>
      <c r="O161" s="60"/>
      <c r="P161" s="61" t="s">
        <v>35</v>
      </c>
      <c r="Q161" s="64" t="s">
        <v>943</v>
      </c>
      <c r="R161" s="65"/>
      <c r="S161" s="61"/>
      <c r="T161" s="65"/>
      <c r="V161" s="61"/>
      <c r="W161" s="61"/>
      <c r="X161" s="61"/>
      <c r="Y161" s="61"/>
      <c r="Z161" s="61"/>
      <c r="AA161" s="61"/>
      <c r="AB161" s="61"/>
      <c r="AC161" s="61" t="s">
        <v>272</v>
      </c>
      <c r="AD161" s="61"/>
      <c r="AE161" s="61">
        <f>VLOOKUP(I161,辅助!$C$2:$E$18,3,0)</f>
        <v>600</v>
      </c>
      <c r="AF161" s="61">
        <v>1</v>
      </c>
      <c r="AG161" s="60"/>
      <c r="AH161" s="61">
        <v>1</v>
      </c>
      <c r="AI161" s="63"/>
      <c r="AJ161" s="67"/>
    </row>
    <row r="162" spans="1:36" ht="16.5" x14ac:dyDescent="0.3">
      <c r="A162" s="25">
        <v>5130364</v>
      </c>
      <c r="B162" s="23" t="s">
        <v>605</v>
      </c>
      <c r="C162" s="23"/>
      <c r="D162" s="9" t="str">
        <f>"召唤和升星"&amp;REPLACE(B162,LEN(B162)-1,2,"")&amp;"的必需品。"&amp;REPLACE(B162,LEN(B162)-1,2,"")&amp;"是"&amp;VLOOKUP(REPLACE(B162,LEN(B162)-1,2,""),辅助!$H:$K,2,FALSE)&amp;VLOOKUP(REPLACE(B162,LEN(B162)-1,2,""),辅助!$H:$K,3,FALSE)&amp;VLOOKUP(REPLACE(B162,LEN(B162)-1,2,""),辅助!$H:$K,4,FALSE)&amp;"英雄。"</f>
        <v>召唤和升星李小龙的必需品。李小龙是生灵A+近战英雄。</v>
      </c>
      <c r="E162" s="9"/>
      <c r="F162" s="10">
        <v>5130364</v>
      </c>
      <c r="G162" s="7"/>
      <c r="H162" s="3">
        <v>4</v>
      </c>
      <c r="I162" s="12">
        <v>17</v>
      </c>
      <c r="J162" s="12"/>
      <c r="K162" s="8" t="s">
        <v>328</v>
      </c>
      <c r="L162" s="9"/>
      <c r="M162" s="9"/>
      <c r="N162" s="9"/>
      <c r="O162" s="9"/>
      <c r="P162" s="7" t="s">
        <v>35</v>
      </c>
      <c r="Q162" s="14" t="s">
        <v>760</v>
      </c>
      <c r="R162" s="13"/>
      <c r="S162" s="44" t="s">
        <v>763</v>
      </c>
      <c r="T162" s="13"/>
      <c r="U162" s="45" t="s">
        <v>758</v>
      </c>
      <c r="V162" s="7"/>
      <c r="W162" s="46" t="s">
        <v>775</v>
      </c>
      <c r="X162" s="7"/>
      <c r="Y162" s="7"/>
      <c r="Z162" s="7"/>
      <c r="AA162" s="7"/>
      <c r="AB162" s="7"/>
      <c r="AC162" s="7" t="s">
        <v>272</v>
      </c>
      <c r="AD162" s="7"/>
      <c r="AE162" s="7">
        <f>VLOOKUP(I162,辅助!$C$2:$E$18,3,0)</f>
        <v>400</v>
      </c>
      <c r="AF162" s="7">
        <v>1</v>
      </c>
      <c r="AG162" s="9"/>
      <c r="AH162" s="7">
        <v>1</v>
      </c>
      <c r="AI162" s="8"/>
    </row>
    <row r="163" spans="1:36" ht="16.5" x14ac:dyDescent="0.3">
      <c r="A163" s="25">
        <v>5130354</v>
      </c>
      <c r="B163" s="24" t="s">
        <v>606</v>
      </c>
      <c r="C163" s="24"/>
      <c r="D163" s="9" t="str">
        <f>"召唤和升星"&amp;REPLACE(B163,LEN(B163)-1,2,"")&amp;"的必需品。"&amp;REPLACE(B163,LEN(B163)-1,2,"")&amp;"是"&amp;VLOOKUP(REPLACE(B163,LEN(B163)-1,2,""),辅助!$H:$K,2,FALSE)&amp;VLOOKUP(REPLACE(B163,LEN(B163)-1,2,""),辅助!$H:$K,3,FALSE)&amp;VLOOKUP(REPLACE(B163,LEN(B163)-1,2,""),辅助!$H:$K,4,FALSE)&amp;"英雄。"</f>
        <v>召唤和升星格斗小子的必需品。格斗小子是生灵A近战英雄。</v>
      </c>
      <c r="E163" s="9"/>
      <c r="F163" s="10">
        <v>5130354</v>
      </c>
      <c r="G163" s="7"/>
      <c r="H163" s="3">
        <v>4</v>
      </c>
      <c r="I163" s="12">
        <v>16</v>
      </c>
      <c r="J163" s="12"/>
      <c r="K163" s="8" t="s">
        <v>328</v>
      </c>
      <c r="L163" s="9"/>
      <c r="M163" s="9"/>
      <c r="N163" s="9"/>
      <c r="O163" s="9"/>
      <c r="P163" s="7" t="s">
        <v>35</v>
      </c>
      <c r="Q163" s="14" t="s">
        <v>760</v>
      </c>
      <c r="R163" s="13"/>
      <c r="S163" s="46" t="s">
        <v>775</v>
      </c>
      <c r="T163" s="13"/>
      <c r="V163" s="7"/>
      <c r="W163" s="7"/>
      <c r="X163" s="7"/>
      <c r="Y163" s="7"/>
      <c r="Z163" s="7"/>
      <c r="AA163" s="7"/>
      <c r="AB163" s="7"/>
      <c r="AC163" s="7" t="s">
        <v>272</v>
      </c>
      <c r="AD163" s="7"/>
      <c r="AE163" s="7">
        <f>VLOOKUP(I163,辅助!$C$2:$E$18,3,0)</f>
        <v>200</v>
      </c>
      <c r="AF163" s="7">
        <v>1</v>
      </c>
      <c r="AG163" s="9"/>
      <c r="AH163" s="7">
        <v>1</v>
      </c>
      <c r="AI163" s="8"/>
    </row>
    <row r="164" spans="1:36" ht="16.5" x14ac:dyDescent="0.3">
      <c r="A164" s="25">
        <v>5130574</v>
      </c>
      <c r="B164" s="24" t="s">
        <v>607</v>
      </c>
      <c r="C164" s="24"/>
      <c r="D164" s="9" t="str">
        <f>"召唤和升星"&amp;REPLACE(B164,LEN(B164)-1,2,"")&amp;"的必需品。"&amp;REPLACE(B164,LEN(B164)-1,2,"")&amp;"是"&amp;VLOOKUP(REPLACE(B164,LEN(B164)-1,2,""),辅助!$H:$K,2,FALSE)&amp;VLOOKUP(REPLACE(B164,LEN(B164)-1,2,""),辅助!$H:$K,3,FALSE)&amp;VLOOKUP(REPLACE(B164,LEN(B164)-1,2,""),辅助!$H:$K,4,FALSE)&amp;"英雄。"</f>
        <v>召唤和升星精灵游侠的必需品。精灵游侠是生灵A远程英雄。</v>
      </c>
      <c r="E164" s="9"/>
      <c r="F164" s="10">
        <v>5130574</v>
      </c>
      <c r="G164" s="7"/>
      <c r="H164" s="3">
        <v>4</v>
      </c>
      <c r="I164" s="12">
        <v>16</v>
      </c>
      <c r="J164" s="12"/>
      <c r="K164" s="8" t="s">
        <v>329</v>
      </c>
      <c r="L164" s="9"/>
      <c r="M164" s="9"/>
      <c r="N164" s="9"/>
      <c r="O164" s="9"/>
      <c r="P164" s="7" t="s">
        <v>35</v>
      </c>
      <c r="Q164" s="14" t="s">
        <v>760</v>
      </c>
      <c r="R164" s="13"/>
      <c r="S164" s="46" t="s">
        <v>775</v>
      </c>
      <c r="T164" s="13"/>
      <c r="V164" s="7"/>
      <c r="W164" s="7"/>
      <c r="X164" s="7"/>
      <c r="Y164" s="7"/>
      <c r="Z164" s="7"/>
      <c r="AA164" s="7"/>
      <c r="AB164" s="7"/>
      <c r="AC164" s="7" t="s">
        <v>272</v>
      </c>
      <c r="AD164" s="7"/>
      <c r="AE164" s="7">
        <f>VLOOKUP(I164,辅助!$C$2:$E$18,3,0)</f>
        <v>200</v>
      </c>
      <c r="AF164" s="7">
        <v>1</v>
      </c>
      <c r="AG164" s="9"/>
      <c r="AH164" s="7">
        <v>1</v>
      </c>
      <c r="AI164" s="8"/>
    </row>
    <row r="165" spans="1:36" ht="16.5" x14ac:dyDescent="0.3">
      <c r="A165" s="25">
        <v>5130314</v>
      </c>
      <c r="B165" s="24" t="s">
        <v>608</v>
      </c>
      <c r="C165" s="24"/>
      <c r="D165" s="9" t="str">
        <f>"召唤和升星"&amp;REPLACE(B165,LEN(B165)-1,2,"")&amp;"的必需品。"&amp;REPLACE(B165,LEN(B165)-1,2,"")&amp;"是"&amp;VLOOKUP(REPLACE(B165,LEN(B165)-1,2,""),辅助!$H:$K,2,FALSE)&amp;VLOOKUP(REPLACE(B165,LEN(B165)-1,2,""),辅助!$H:$K,3,FALSE)&amp;VLOOKUP(REPLACE(B165,LEN(B165)-1,2,""),辅助!$H:$K,4,FALSE)&amp;"英雄。"</f>
        <v>召唤和升星黑魔导少女的必需品。黑魔导少女是生灵A+远程英雄。</v>
      </c>
      <c r="E165" s="9"/>
      <c r="F165" s="10">
        <v>5130314</v>
      </c>
      <c r="G165" s="7"/>
      <c r="H165" s="3">
        <v>4</v>
      </c>
      <c r="I165" s="12">
        <v>17</v>
      </c>
      <c r="J165" s="12"/>
      <c r="K165" s="8" t="s">
        <v>328</v>
      </c>
      <c r="L165" s="9"/>
      <c r="M165" s="9"/>
      <c r="N165" s="9"/>
      <c r="O165" s="9"/>
      <c r="P165" s="7" t="s">
        <v>35</v>
      </c>
      <c r="Q165" s="14" t="s">
        <v>941</v>
      </c>
      <c r="R165" s="13"/>
      <c r="S165" s="44" t="s">
        <v>763</v>
      </c>
      <c r="T165" s="13"/>
      <c r="V165" s="7"/>
      <c r="W165" s="7"/>
      <c r="X165" s="7"/>
      <c r="Y165" s="7"/>
      <c r="Z165" s="7"/>
      <c r="AA165" s="7"/>
      <c r="AB165" s="7"/>
      <c r="AC165" s="7" t="s">
        <v>272</v>
      </c>
      <c r="AD165" s="7"/>
      <c r="AE165" s="7">
        <f>VLOOKUP(I165,辅助!$C$2:$E$18,3,0)</f>
        <v>400</v>
      </c>
      <c r="AF165" s="7">
        <v>1</v>
      </c>
      <c r="AG165" s="9"/>
      <c r="AH165" s="7">
        <v>1</v>
      </c>
      <c r="AI165" s="8"/>
    </row>
    <row r="166" spans="1:36" ht="16.5" x14ac:dyDescent="0.3">
      <c r="A166" s="25">
        <v>5130324</v>
      </c>
      <c r="B166" s="24" t="s">
        <v>609</v>
      </c>
      <c r="C166" s="24"/>
      <c r="D166" s="9" t="str">
        <f>"召唤和升星"&amp;REPLACE(B166,LEN(B166)-1,2,"")&amp;"的必需品。"&amp;REPLACE(B166,LEN(B166)-1,2,"")&amp;"是"&amp;VLOOKUP(REPLACE(B166,LEN(B166)-1,2,""),辅助!$H:$K,2,FALSE)&amp;VLOOKUP(REPLACE(B166,LEN(B166)-1,2,""),辅助!$H:$K,3,FALSE)&amp;VLOOKUP(REPLACE(B166,LEN(B166)-1,2,""),辅助!$H:$K,4,FALSE)&amp;"英雄。"</f>
        <v>召唤和升星圣光使者的必需品。圣光使者是生灵A守护英雄。</v>
      </c>
      <c r="E166" s="9"/>
      <c r="F166" s="10">
        <v>5130324</v>
      </c>
      <c r="G166" s="7"/>
      <c r="H166" s="3">
        <v>4</v>
      </c>
      <c r="I166" s="12">
        <v>16</v>
      </c>
      <c r="J166" s="12"/>
      <c r="K166" s="8" t="s">
        <v>328</v>
      </c>
      <c r="L166" s="9"/>
      <c r="M166" s="9"/>
      <c r="N166" s="9"/>
      <c r="O166" s="9"/>
      <c r="P166" s="7" t="s">
        <v>35</v>
      </c>
      <c r="Q166" s="14" t="s">
        <v>760</v>
      </c>
      <c r="R166" s="13"/>
      <c r="S166" s="46" t="s">
        <v>776</v>
      </c>
      <c r="T166" s="13"/>
      <c r="V166" s="7"/>
      <c r="W166" s="7"/>
      <c r="X166" s="7"/>
      <c r="Y166" s="7"/>
      <c r="Z166" s="7"/>
      <c r="AA166" s="7"/>
      <c r="AB166" s="7"/>
      <c r="AC166" s="7" t="s">
        <v>272</v>
      </c>
      <c r="AD166" s="7"/>
      <c r="AE166" s="7">
        <f>VLOOKUP(I166,辅助!$C$2:$E$18,3,0)</f>
        <v>200</v>
      </c>
      <c r="AF166" s="7">
        <v>1</v>
      </c>
      <c r="AG166" s="9"/>
      <c r="AH166" s="7">
        <v>1</v>
      </c>
      <c r="AI166" s="8"/>
    </row>
    <row r="167" spans="1:36" ht="16.5" x14ac:dyDescent="0.3">
      <c r="A167" s="25">
        <v>5130104</v>
      </c>
      <c r="B167" s="24" t="s">
        <v>610</v>
      </c>
      <c r="C167" s="24"/>
      <c r="D167" s="9" t="str">
        <f>"召唤和升星"&amp;REPLACE(B167,LEN(B167)-1,2,"")&amp;"的必需品。"&amp;REPLACE(B167,LEN(B167)-1,2,"")&amp;"是"&amp;VLOOKUP(REPLACE(B167,LEN(B167)-1,2,""),辅助!$H:$K,2,FALSE)&amp;VLOOKUP(REPLACE(B167,LEN(B167)-1,2,""),辅助!$H:$K,3,FALSE)&amp;VLOOKUP(REPLACE(B167,LEN(B167)-1,2,""),辅助!$H:$K,4,FALSE)&amp;"英雄。"</f>
        <v>召唤和升星先知圣者的必需品。先知圣者是生灵A辅助英雄。</v>
      </c>
      <c r="E167" s="9"/>
      <c r="F167" s="10">
        <v>5130104</v>
      </c>
      <c r="G167" s="7"/>
      <c r="H167" s="3">
        <v>4</v>
      </c>
      <c r="I167" s="12">
        <v>16</v>
      </c>
      <c r="J167" s="12"/>
      <c r="K167" s="8" t="s">
        <v>328</v>
      </c>
      <c r="L167" s="9"/>
      <c r="M167" s="9"/>
      <c r="N167" s="9"/>
      <c r="O167" s="9"/>
      <c r="P167" s="7" t="s">
        <v>35</v>
      </c>
      <c r="Q167" s="14" t="s">
        <v>760</v>
      </c>
      <c r="R167" s="13"/>
      <c r="S167" s="7"/>
      <c r="T167" s="13"/>
      <c r="V167" s="7"/>
      <c r="W167" s="7"/>
      <c r="X167" s="7"/>
      <c r="Y167" s="7"/>
      <c r="Z167" s="7"/>
      <c r="AA167" s="7"/>
      <c r="AB167" s="7"/>
      <c r="AC167" s="7" t="s">
        <v>272</v>
      </c>
      <c r="AD167" s="7"/>
      <c r="AE167" s="7">
        <f>VLOOKUP(I167,辅助!$C$2:$E$18,3,0)</f>
        <v>200</v>
      </c>
      <c r="AF167" s="7">
        <v>1</v>
      </c>
      <c r="AG167" s="9"/>
      <c r="AH167" s="7">
        <v>1</v>
      </c>
      <c r="AI167" s="8"/>
    </row>
    <row r="168" spans="1:36" ht="16.5" x14ac:dyDescent="0.3">
      <c r="A168" s="14">
        <v>5130224</v>
      </c>
      <c r="B168" s="23" t="s">
        <v>611</v>
      </c>
      <c r="C168" s="23"/>
      <c r="D168" s="9" t="str">
        <f>"召唤和升星"&amp;REPLACE(B168,LEN(B168)-1,2,"")&amp;"的必需品。"&amp;REPLACE(B168,LEN(B168)-1,2,"")&amp;"是"&amp;VLOOKUP(REPLACE(B168,LEN(B168)-1,2,""),辅助!$H:$K,2,FALSE)&amp;VLOOKUP(REPLACE(B168,LEN(B168)-1,2,""),辅助!$H:$K,3,FALSE)&amp;VLOOKUP(REPLACE(B168,LEN(B168)-1,2,""),辅助!$H:$K,4,FALSE)&amp;"英雄。"</f>
        <v>召唤和升星食人魔的必需品。食人魔是魔灵A守护英雄。</v>
      </c>
      <c r="E168" s="9"/>
      <c r="F168" s="10">
        <v>5130224</v>
      </c>
      <c r="G168" s="7"/>
      <c r="H168" s="3">
        <v>4</v>
      </c>
      <c r="I168" s="12">
        <v>16</v>
      </c>
      <c r="J168" s="12"/>
      <c r="K168" s="8" t="s">
        <v>329</v>
      </c>
      <c r="L168" s="9"/>
      <c r="M168" s="9"/>
      <c r="N168" s="9"/>
      <c r="O168" s="9"/>
      <c r="P168" s="7" t="s">
        <v>35</v>
      </c>
      <c r="Q168" s="14" t="s">
        <v>760</v>
      </c>
      <c r="R168" s="13"/>
      <c r="S168" s="46" t="s">
        <v>777</v>
      </c>
      <c r="T168" s="13"/>
      <c r="V168" s="7"/>
      <c r="W168" s="7"/>
      <c r="X168" s="7"/>
      <c r="Y168" s="7"/>
      <c r="Z168" s="7"/>
      <c r="AA168" s="7"/>
      <c r="AB168" s="7"/>
      <c r="AC168" s="7" t="s">
        <v>272</v>
      </c>
      <c r="AD168" s="7"/>
      <c r="AE168" s="7">
        <f>VLOOKUP(I168,辅助!$C$2:$E$18,3,0)</f>
        <v>200</v>
      </c>
      <c r="AF168" s="7">
        <v>1</v>
      </c>
      <c r="AG168" s="9"/>
      <c r="AH168" s="7">
        <v>1</v>
      </c>
      <c r="AI168" s="8"/>
    </row>
    <row r="169" spans="1:36" ht="16.5" x14ac:dyDescent="0.3">
      <c r="A169" s="25">
        <v>5130064</v>
      </c>
      <c r="B169" s="24" t="s">
        <v>612</v>
      </c>
      <c r="C169" s="24"/>
      <c r="D169" s="9" t="str">
        <f>"召唤和升星"&amp;REPLACE(B169,LEN(B169)-1,2,"")&amp;"的必需品。"&amp;REPLACE(B169,LEN(B169)-1,2,"")&amp;"是"&amp;VLOOKUP(REPLACE(B169,LEN(B169)-1,2,""),辅助!$H:$K,2,FALSE)&amp;VLOOKUP(REPLACE(B169,LEN(B169)-1,2,""),辅助!$H:$K,3,FALSE)&amp;VLOOKUP(REPLACE(B169,LEN(B169)-1,2,""),辅助!$H:$K,4,FALSE)&amp;"英雄。"</f>
        <v>召唤和升星瘟疫骑士的必需品。瘟疫骑士是魔灵A+远程英雄。</v>
      </c>
      <c r="E169" s="9"/>
      <c r="F169" s="10">
        <v>5130064</v>
      </c>
      <c r="G169" s="7"/>
      <c r="H169" s="3">
        <v>4</v>
      </c>
      <c r="I169" s="12">
        <v>17</v>
      </c>
      <c r="J169" s="12"/>
      <c r="K169" s="8" t="s">
        <v>328</v>
      </c>
      <c r="L169" s="9"/>
      <c r="M169" s="9"/>
      <c r="N169" s="9"/>
      <c r="O169" s="9"/>
      <c r="P169" s="7" t="s">
        <v>35</v>
      </c>
      <c r="Q169" s="14" t="s">
        <v>930</v>
      </c>
      <c r="R169" s="13"/>
      <c r="S169" s="44" t="s">
        <v>765</v>
      </c>
      <c r="T169" s="13"/>
      <c r="V169" s="7"/>
      <c r="W169" s="7"/>
      <c r="X169" s="7"/>
      <c r="Y169" s="7"/>
      <c r="Z169" s="7"/>
      <c r="AA169" s="7"/>
      <c r="AB169" s="7"/>
      <c r="AC169" s="7" t="s">
        <v>272</v>
      </c>
      <c r="AD169" s="7"/>
      <c r="AE169" s="7">
        <f>VLOOKUP(I169,辅助!$C$2:$E$18,3,0)</f>
        <v>400</v>
      </c>
      <c r="AF169" s="7">
        <v>1</v>
      </c>
      <c r="AG169" s="9"/>
      <c r="AH169" s="7">
        <v>1</v>
      </c>
      <c r="AI169" s="8"/>
    </row>
    <row r="170" spans="1:36" ht="16.5" x14ac:dyDescent="0.3">
      <c r="A170" s="25">
        <v>5130084</v>
      </c>
      <c r="B170" s="24" t="s">
        <v>613</v>
      </c>
      <c r="C170" s="24"/>
      <c r="D170" s="9" t="str">
        <f>"召唤和升星"&amp;REPLACE(B170,LEN(B170)-1,2,"")&amp;"的必需品。"&amp;REPLACE(B170,LEN(B170)-1,2,"")&amp;"是"&amp;VLOOKUP(REPLACE(B170,LEN(B170)-1,2,""),辅助!$H:$K,2,FALSE)&amp;VLOOKUP(REPLACE(B170,LEN(B170)-1,2,""),辅助!$H:$K,3,FALSE)&amp;VLOOKUP(REPLACE(B170,LEN(B170)-1,2,""),辅助!$H:$K,4,FALSE)&amp;"英雄。"</f>
        <v>召唤和升星骷髅射手的必需品。骷髅射手是魔灵A远程英雄。</v>
      </c>
      <c r="E170" s="9"/>
      <c r="F170" s="10">
        <v>5130084</v>
      </c>
      <c r="G170" s="7"/>
      <c r="H170" s="3">
        <v>4</v>
      </c>
      <c r="I170" s="12">
        <v>16</v>
      </c>
      <c r="J170" s="12"/>
      <c r="K170" s="8" t="s">
        <v>329</v>
      </c>
      <c r="L170" s="9"/>
      <c r="M170" s="9"/>
      <c r="N170" s="9"/>
      <c r="O170" s="9"/>
      <c r="P170" s="7" t="s">
        <v>35</v>
      </c>
      <c r="Q170" s="14" t="s">
        <v>760</v>
      </c>
      <c r="R170" s="13"/>
      <c r="S170" s="46" t="s">
        <v>778</v>
      </c>
      <c r="T170" s="13"/>
      <c r="V170" s="7"/>
      <c r="W170" s="7"/>
      <c r="X170" s="7"/>
      <c r="Y170" s="7"/>
      <c r="Z170" s="7"/>
      <c r="AA170" s="7"/>
      <c r="AB170" s="7"/>
      <c r="AC170" s="7" t="s">
        <v>272</v>
      </c>
      <c r="AD170" s="7"/>
      <c r="AE170" s="7">
        <f>VLOOKUP(I170,辅助!$C$2:$E$18,3,0)</f>
        <v>200</v>
      </c>
      <c r="AF170" s="7">
        <v>1</v>
      </c>
      <c r="AG170" s="9"/>
      <c r="AH170" s="7">
        <v>1</v>
      </c>
      <c r="AI170" s="8"/>
    </row>
    <row r="171" spans="1:36" ht="16.5" x14ac:dyDescent="0.3">
      <c r="A171" s="25">
        <v>5130724</v>
      </c>
      <c r="B171" s="24" t="s">
        <v>614</v>
      </c>
      <c r="C171" s="24"/>
      <c r="D171" s="9" t="str">
        <f>"召唤和升星"&amp;REPLACE(B171,LEN(B171)-1,2,"")&amp;"的必需品。"&amp;REPLACE(B171,LEN(B171)-1,2,"")&amp;"是"&amp;VLOOKUP(REPLACE(B171,LEN(B171)-1,2,""),辅助!$H:$K,2,FALSE)&amp;VLOOKUP(REPLACE(B171,LEN(B171)-1,2,""),辅助!$H:$K,3,FALSE)&amp;VLOOKUP(REPLACE(B171,LEN(B171)-1,2,""),辅助!$H:$K,4,FALSE)&amp;"英雄。"</f>
        <v>召唤和升星骷髅巫师的必需品。骷髅巫师是魔灵A辅助英雄。</v>
      </c>
      <c r="E171" s="9"/>
      <c r="F171" s="10">
        <v>5130724</v>
      </c>
      <c r="G171" s="7"/>
      <c r="H171" s="3">
        <v>4</v>
      </c>
      <c r="I171" s="12">
        <v>16</v>
      </c>
      <c r="J171" s="12"/>
      <c r="K171" s="8" t="s">
        <v>328</v>
      </c>
      <c r="L171" s="9"/>
      <c r="M171" s="9"/>
      <c r="N171" s="9"/>
      <c r="O171" s="9"/>
      <c r="P171" s="7" t="s">
        <v>35</v>
      </c>
      <c r="Q171" s="14" t="s">
        <v>760</v>
      </c>
      <c r="R171" s="13"/>
      <c r="S171" s="46"/>
      <c r="T171" s="13"/>
      <c r="V171" s="7"/>
      <c r="W171" s="7"/>
      <c r="X171" s="7"/>
      <c r="Y171" s="7"/>
      <c r="Z171" s="7"/>
      <c r="AA171" s="7"/>
      <c r="AB171" s="7"/>
      <c r="AC171" s="7" t="s">
        <v>272</v>
      </c>
      <c r="AD171" s="7"/>
      <c r="AE171" s="7">
        <f>VLOOKUP(I171,辅助!$C$2:$E$18,3,0)</f>
        <v>200</v>
      </c>
      <c r="AF171" s="7">
        <v>1</v>
      </c>
      <c r="AG171" s="9"/>
      <c r="AH171" s="7">
        <v>1</v>
      </c>
      <c r="AI171" s="8"/>
    </row>
    <row r="172" spans="1:36" ht="16.5" x14ac:dyDescent="0.3">
      <c r="A172" s="25">
        <v>5130704</v>
      </c>
      <c r="B172" s="24" t="s">
        <v>577</v>
      </c>
      <c r="C172" s="24"/>
      <c r="D172" s="9" t="str">
        <f>"召唤和升星"&amp;REPLACE(B172,LEN(B172)-1,2,"")&amp;"的必需品。"&amp;REPLACE(B172,LEN(B172)-1,2,"")&amp;"是"&amp;VLOOKUP(REPLACE(B172,LEN(B172)-1,2,""),辅助!$H:$K,2,FALSE)&amp;VLOOKUP(REPLACE(B172,LEN(B172)-1,2,""),辅助!$H:$K,3,FALSE)&amp;VLOOKUP(REPLACE(B172,LEN(B172)-1,2,""),辅助!$H:$K,4,FALSE)&amp;"英雄。"</f>
        <v>召唤和升星骷髅战士的必需品。骷髅战士是魔灵A近战英雄。</v>
      </c>
      <c r="E172" s="9"/>
      <c r="F172" s="10">
        <v>5130704</v>
      </c>
      <c r="G172" s="7"/>
      <c r="H172" s="3">
        <v>4</v>
      </c>
      <c r="I172" s="12">
        <v>16</v>
      </c>
      <c r="J172" s="12"/>
      <c r="K172" s="8" t="s">
        <v>329</v>
      </c>
      <c r="L172" s="9"/>
      <c r="M172" s="9"/>
      <c r="N172" s="9"/>
      <c r="O172" s="9"/>
      <c r="P172" s="7" t="s">
        <v>35</v>
      </c>
      <c r="Q172" s="14" t="s">
        <v>760</v>
      </c>
      <c r="R172" s="13"/>
      <c r="S172" s="46" t="s">
        <v>775</v>
      </c>
      <c r="T172" s="13"/>
      <c r="V172" s="7"/>
      <c r="W172" s="7"/>
      <c r="X172" s="7"/>
      <c r="Y172" s="7"/>
      <c r="Z172" s="7"/>
      <c r="AA172" s="7"/>
      <c r="AB172" s="7"/>
      <c r="AC172" s="7" t="s">
        <v>272</v>
      </c>
      <c r="AD172" s="7"/>
      <c r="AE172" s="7">
        <f>VLOOKUP(I172,辅助!$C$2:$E$18,3,0)</f>
        <v>200</v>
      </c>
      <c r="AF172" s="7">
        <v>1</v>
      </c>
      <c r="AG172" s="9"/>
      <c r="AH172" s="7">
        <v>1</v>
      </c>
      <c r="AI172" s="8"/>
    </row>
    <row r="173" spans="1:36" ht="16.5" x14ac:dyDescent="0.3">
      <c r="A173" s="25">
        <v>5130114</v>
      </c>
      <c r="B173" s="24" t="s">
        <v>615</v>
      </c>
      <c r="C173" s="24"/>
      <c r="D173" s="9" t="str">
        <f>"召唤和升星"&amp;REPLACE(B173,LEN(B173)-1,2,"")&amp;"的必需品。"&amp;REPLACE(B173,LEN(B173)-1,2,"")&amp;"是"&amp;VLOOKUP(REPLACE(B173,LEN(B173)-1,2,""),辅助!$H:$K,2,FALSE)&amp;VLOOKUP(REPLACE(B173,LEN(B173)-1,2,""),辅助!$H:$K,3,FALSE)&amp;VLOOKUP(REPLACE(B173,LEN(B173)-1,2,""),辅助!$H:$K,4,FALSE)&amp;"英雄。"</f>
        <v>召唤和升星蛇发女妖的必需品。蛇发女妖是魔灵A+远程英雄。</v>
      </c>
      <c r="E173" s="9"/>
      <c r="F173" s="10">
        <v>5130114</v>
      </c>
      <c r="G173" s="7"/>
      <c r="H173" s="3">
        <v>4</v>
      </c>
      <c r="I173" s="12">
        <v>17</v>
      </c>
      <c r="J173" s="12"/>
      <c r="K173" s="8" t="s">
        <v>329</v>
      </c>
      <c r="L173" s="9"/>
      <c r="M173" s="9"/>
      <c r="N173" s="9"/>
      <c r="O173" s="9"/>
      <c r="P173" s="7" t="s">
        <v>35</v>
      </c>
      <c r="Q173" s="14" t="s">
        <v>930</v>
      </c>
      <c r="R173" s="13"/>
      <c r="S173" s="44" t="s">
        <v>766</v>
      </c>
      <c r="T173" s="13"/>
      <c r="V173" s="7"/>
      <c r="W173" s="7"/>
      <c r="X173" s="7"/>
      <c r="Y173" s="7"/>
      <c r="Z173" s="7"/>
      <c r="AA173" s="7"/>
      <c r="AB173" s="7"/>
      <c r="AC173" s="7" t="s">
        <v>272</v>
      </c>
      <c r="AD173" s="7"/>
      <c r="AE173" s="7">
        <f>VLOOKUP(I173,辅助!$C$2:$E$18,3,0)</f>
        <v>400</v>
      </c>
      <c r="AF173" s="7">
        <v>1</v>
      </c>
      <c r="AG173" s="9"/>
      <c r="AH173" s="7">
        <v>1</v>
      </c>
      <c r="AI173" s="8"/>
    </row>
    <row r="174" spans="1:36" ht="16.5" x14ac:dyDescent="0.3">
      <c r="A174" s="25">
        <v>5130334</v>
      </c>
      <c r="B174" s="24" t="s">
        <v>616</v>
      </c>
      <c r="C174" s="24"/>
      <c r="D174" s="9" t="str">
        <f>"召唤和升星"&amp;REPLACE(B174,LEN(B174)-1,2,"")&amp;"的必需品。"&amp;REPLACE(B174,LEN(B174)-1,2,"")&amp;"是"&amp;VLOOKUP(REPLACE(B174,LEN(B174)-1,2,""),辅助!$H:$K,2,FALSE)&amp;VLOOKUP(REPLACE(B174,LEN(B174)-1,2,""),辅助!$H:$K,3,FALSE)&amp;VLOOKUP(REPLACE(B174,LEN(B174)-1,2,""),辅助!$H:$K,4,FALSE)&amp;"英雄。"</f>
        <v>召唤和升星死亡骑士的必需品。死亡骑士是魔灵A+守护英雄。</v>
      </c>
      <c r="E174" s="9"/>
      <c r="F174" s="10">
        <v>5130334</v>
      </c>
      <c r="G174" s="7"/>
      <c r="H174" s="3">
        <v>4</v>
      </c>
      <c r="I174" s="12">
        <v>17</v>
      </c>
      <c r="J174" s="12"/>
      <c r="K174" s="8" t="s">
        <v>328</v>
      </c>
      <c r="L174" s="9"/>
      <c r="M174" s="9"/>
      <c r="N174" s="9"/>
      <c r="O174" s="9"/>
      <c r="P174" s="7" t="s">
        <v>35</v>
      </c>
      <c r="Q174" s="14" t="s">
        <v>760</v>
      </c>
      <c r="R174" s="13"/>
      <c r="S174" s="44" t="s">
        <v>766</v>
      </c>
      <c r="T174" s="13"/>
      <c r="U174" s="45" t="s">
        <v>768</v>
      </c>
      <c r="V174" s="7"/>
      <c r="W174" s="46" t="s">
        <v>775</v>
      </c>
      <c r="X174" s="7"/>
      <c r="Y174" s="7"/>
      <c r="Z174" s="7"/>
      <c r="AA174" s="7"/>
      <c r="AB174" s="7"/>
      <c r="AC174" s="7" t="s">
        <v>272</v>
      </c>
      <c r="AD174" s="7"/>
      <c r="AE174" s="7">
        <f>VLOOKUP(I174,辅助!$C$2:$E$18,3,0)</f>
        <v>400</v>
      </c>
      <c r="AF174" s="7">
        <v>1</v>
      </c>
      <c r="AG174" s="9"/>
      <c r="AH174" s="7">
        <v>1</v>
      </c>
      <c r="AI174" s="8"/>
    </row>
    <row r="175" spans="1:36" ht="16.5" x14ac:dyDescent="0.3">
      <c r="A175" s="25">
        <v>5130344</v>
      </c>
      <c r="B175" s="24" t="s">
        <v>617</v>
      </c>
      <c r="C175" s="24"/>
      <c r="D175" s="9" t="str">
        <f>"召唤和升星"&amp;REPLACE(B175,LEN(B175)-1,2,"")&amp;"的必需品。"&amp;REPLACE(B175,LEN(B175)-1,2,"")&amp;"是"&amp;VLOOKUP(REPLACE(B175,LEN(B175)-1,2,""),辅助!$H:$K,2,FALSE)&amp;VLOOKUP(REPLACE(B175,LEN(B175)-1,2,""),辅助!$H:$K,3,FALSE)&amp;VLOOKUP(REPLACE(B175,LEN(B175)-1,2,""),辅助!$H:$K,4,FALSE)&amp;"英雄。"</f>
        <v>召唤和升星德古拉的必需品。德古拉是魔灵A+近战英雄。</v>
      </c>
      <c r="E175" s="9"/>
      <c r="F175" s="10">
        <v>5130344</v>
      </c>
      <c r="G175" s="7"/>
      <c r="H175" s="3">
        <v>4</v>
      </c>
      <c r="I175" s="12">
        <v>17</v>
      </c>
      <c r="J175" s="12"/>
      <c r="K175" s="8" t="s">
        <v>329</v>
      </c>
      <c r="L175" s="9"/>
      <c r="M175" s="9"/>
      <c r="N175" s="9"/>
      <c r="O175" s="9"/>
      <c r="P175" s="7" t="s">
        <v>35</v>
      </c>
      <c r="Q175" s="14" t="s">
        <v>760</v>
      </c>
      <c r="R175" s="13"/>
      <c r="S175" s="44" t="s">
        <v>764</v>
      </c>
      <c r="T175" s="13"/>
      <c r="U175" s="45" t="s">
        <v>773</v>
      </c>
      <c r="V175" s="7"/>
      <c r="W175" s="46" t="s">
        <v>775</v>
      </c>
      <c r="X175" s="7"/>
      <c r="Y175" s="7"/>
      <c r="Z175" s="7"/>
      <c r="AA175" s="7"/>
      <c r="AB175" s="7"/>
      <c r="AC175" s="7" t="s">
        <v>272</v>
      </c>
      <c r="AD175" s="7"/>
      <c r="AE175" s="7">
        <f>VLOOKUP(I175,辅助!$C$2:$E$18,3,0)</f>
        <v>400</v>
      </c>
      <c r="AF175" s="7">
        <v>1</v>
      </c>
      <c r="AG175" s="9"/>
      <c r="AH175" s="7">
        <v>1</v>
      </c>
      <c r="AI175" s="8"/>
    </row>
    <row r="176" spans="1:36" s="66" customFormat="1" ht="16.5" x14ac:dyDescent="0.3">
      <c r="A176" s="58">
        <v>5130964</v>
      </c>
      <c r="B176" s="68" t="s">
        <v>618</v>
      </c>
      <c r="C176" s="68"/>
      <c r="D176" s="60" t="str">
        <f>"召唤和升星"&amp;REPLACE(B176,LEN(B176)-1,2,"")&amp;"的必需品。"&amp;REPLACE(B176,LEN(B176)-1,2,"")&amp;"是"&amp;VLOOKUP(REPLACE(B176,LEN(B176)-1,2,""),辅助!$H:$K,2,FALSE)&amp;VLOOKUP(REPLACE(B176,LEN(B176)-1,2,""),辅助!$H:$K,3,FALSE)&amp;VLOOKUP(REPLACE(B176,LEN(B176)-1,2,""),辅助!$H:$K,4,FALSE)&amp;"英雄。"</f>
        <v>召唤和升星刀锋女皇的必需品。刀锋女皇是魔灵S近战英雄。</v>
      </c>
      <c r="E176" s="60"/>
      <c r="F176" s="58">
        <v>5130964</v>
      </c>
      <c r="G176" s="61"/>
      <c r="H176" s="62">
        <v>4</v>
      </c>
      <c r="I176" s="62">
        <v>18</v>
      </c>
      <c r="J176" s="62">
        <v>1</v>
      </c>
      <c r="K176" s="63" t="s">
        <v>328</v>
      </c>
      <c r="L176" s="60"/>
      <c r="M176" s="60"/>
      <c r="N176" s="60"/>
      <c r="O176" s="60"/>
      <c r="P176" s="61" t="s">
        <v>35</v>
      </c>
      <c r="Q176" s="64" t="s">
        <v>943</v>
      </c>
      <c r="R176" s="65"/>
      <c r="S176" s="61"/>
      <c r="T176" s="65"/>
      <c r="V176" s="61"/>
      <c r="W176" s="61"/>
      <c r="X176" s="61"/>
      <c r="Y176" s="61"/>
      <c r="Z176" s="61"/>
      <c r="AA176" s="61"/>
      <c r="AB176" s="61"/>
      <c r="AC176" s="61" t="s">
        <v>272</v>
      </c>
      <c r="AD176" s="61"/>
      <c r="AE176" s="61">
        <f>VLOOKUP(I176,辅助!$C$2:$E$18,3,0)</f>
        <v>600</v>
      </c>
      <c r="AF176" s="61">
        <v>1</v>
      </c>
      <c r="AG176" s="60"/>
      <c r="AH176" s="61">
        <v>1</v>
      </c>
      <c r="AI176" s="63"/>
      <c r="AJ176" s="67"/>
    </row>
    <row r="177" spans="1:36" ht="16.5" x14ac:dyDescent="0.3">
      <c r="A177" s="25">
        <v>5130974</v>
      </c>
      <c r="B177" s="24" t="s">
        <v>619</v>
      </c>
      <c r="C177" s="24"/>
      <c r="D177" s="9" t="str">
        <f>"召唤和升星"&amp;REPLACE(B177,LEN(B177)-1,2,"")&amp;"的必需品。"&amp;REPLACE(B177,LEN(B177)-1,2,"")&amp;"是"&amp;VLOOKUP(REPLACE(B177,LEN(B177)-1,2,""),辅助!$H:$K,2,FALSE)&amp;VLOOKUP(REPLACE(B177,LEN(B177)-1,2,""),辅助!$H:$K,3,FALSE)&amp;VLOOKUP(REPLACE(B177,LEN(B177)-1,2,""),辅助!$H:$K,4,FALSE)&amp;"英雄。"</f>
        <v>召唤和升星莉莉丝的必需品。莉莉丝是魔灵A+远程英雄。</v>
      </c>
      <c r="E177" s="9"/>
      <c r="F177" s="10">
        <v>5130974</v>
      </c>
      <c r="G177" s="7"/>
      <c r="H177" s="3">
        <v>4</v>
      </c>
      <c r="I177" s="12">
        <v>17</v>
      </c>
      <c r="J177" s="12"/>
      <c r="K177" s="8" t="s">
        <v>328</v>
      </c>
      <c r="L177" s="9"/>
      <c r="M177" s="9"/>
      <c r="N177" s="9"/>
      <c r="O177" s="9"/>
      <c r="P177" s="7" t="s">
        <v>35</v>
      </c>
      <c r="Q177" s="14" t="s">
        <v>760</v>
      </c>
      <c r="R177" s="13"/>
      <c r="S177" s="44" t="s">
        <v>763</v>
      </c>
      <c r="T177" s="13"/>
      <c r="U177" s="45" t="s">
        <v>771</v>
      </c>
      <c r="V177" s="7"/>
      <c r="W177" s="46" t="s">
        <v>775</v>
      </c>
      <c r="X177" s="7"/>
      <c r="Y177" s="7"/>
      <c r="Z177" s="7"/>
      <c r="AA177" s="7"/>
      <c r="AB177" s="7"/>
      <c r="AC177" s="7" t="s">
        <v>272</v>
      </c>
      <c r="AD177" s="7"/>
      <c r="AE177" s="7">
        <f>VLOOKUP(I177,辅助!$C$2:$E$18,3,0)</f>
        <v>400</v>
      </c>
      <c r="AF177" s="7">
        <v>1</v>
      </c>
      <c r="AG177" s="9"/>
      <c r="AH177" s="7">
        <v>1</v>
      </c>
      <c r="AI177" s="8"/>
    </row>
    <row r="178" spans="1:36" s="66" customFormat="1" ht="16.5" x14ac:dyDescent="0.3">
      <c r="A178" s="58">
        <v>5130654</v>
      </c>
      <c r="B178" s="68" t="s">
        <v>620</v>
      </c>
      <c r="C178" s="68"/>
      <c r="D178" s="60" t="str">
        <f>"召唤和升星"&amp;REPLACE(B178,LEN(B178)-1,2,"")&amp;"的必需品。"&amp;REPLACE(B178,LEN(B178)-1,2,"")&amp;"是"&amp;VLOOKUP(REPLACE(B178,LEN(B178)-1,2,""),辅助!$H:$K,2,FALSE)&amp;VLOOKUP(REPLACE(B178,LEN(B178)-1,2,""),辅助!$H:$K,3,FALSE)&amp;VLOOKUP(REPLACE(B178,LEN(B178)-1,2,""),辅助!$H:$K,4,FALSE)&amp;"英雄。"</f>
        <v>召唤和升星路西法的必需品。路西法是魔灵S远程英雄。</v>
      </c>
      <c r="E178" s="60"/>
      <c r="F178" s="58">
        <v>5130654</v>
      </c>
      <c r="G178" s="61"/>
      <c r="H178" s="62">
        <v>4</v>
      </c>
      <c r="I178" s="62">
        <v>18</v>
      </c>
      <c r="J178" s="62">
        <v>1</v>
      </c>
      <c r="K178" s="63" t="s">
        <v>328</v>
      </c>
      <c r="L178" s="60"/>
      <c r="M178" s="60"/>
      <c r="N178" s="60"/>
      <c r="O178" s="60"/>
      <c r="P178" s="61" t="s">
        <v>35</v>
      </c>
      <c r="Q178" s="64" t="s">
        <v>943</v>
      </c>
      <c r="R178" s="65"/>
      <c r="S178" s="61"/>
      <c r="T178" s="65"/>
      <c r="V178" s="61"/>
      <c r="W178" s="61"/>
      <c r="X178" s="61"/>
      <c r="Y178" s="61"/>
      <c r="Z178" s="61"/>
      <c r="AA178" s="61"/>
      <c r="AB178" s="61"/>
      <c r="AC178" s="61" t="s">
        <v>272</v>
      </c>
      <c r="AD178" s="61"/>
      <c r="AE178" s="61">
        <f>VLOOKUP(I178,辅助!$C$2:$E$18,3,0)</f>
        <v>600</v>
      </c>
      <c r="AF178" s="61">
        <v>1</v>
      </c>
      <c r="AG178" s="60"/>
      <c r="AH178" s="61">
        <v>1</v>
      </c>
      <c r="AI178" s="63"/>
      <c r="AJ178" s="67"/>
    </row>
    <row r="179" spans="1:36" ht="16.5" x14ac:dyDescent="0.3">
      <c r="A179" s="26">
        <v>5130804</v>
      </c>
      <c r="B179" s="24" t="s">
        <v>621</v>
      </c>
      <c r="C179" s="24"/>
      <c r="D179" s="9" t="str">
        <f>"召唤和升星"&amp;REPLACE(B179,LEN(B179)-1,2,"")&amp;"的必需品。"&amp;REPLACE(B179,LEN(B179)-1,2,"")&amp;"是"&amp;VLOOKUP(REPLACE(B179,LEN(B179)-1,2,""),辅助!$H:$K,2,FALSE)&amp;VLOOKUP(REPLACE(B179,LEN(B179)-1,2,""),辅助!$H:$K,3,FALSE)&amp;VLOOKUP(REPLACE(B179,LEN(B179)-1,2,""),辅助!$H:$K,4,FALSE)&amp;"英雄。"</f>
        <v>召唤和升星饥荒骑士的必需品。饥荒骑士是魔灵A+辅助英雄。</v>
      </c>
      <c r="E179" s="9"/>
      <c r="F179" s="10">
        <v>5130804</v>
      </c>
      <c r="G179" s="7"/>
      <c r="H179" s="3">
        <v>4</v>
      </c>
      <c r="I179" s="12">
        <v>17</v>
      </c>
      <c r="J179" s="12"/>
      <c r="K179" s="8" t="s">
        <v>328</v>
      </c>
      <c r="L179" s="9"/>
      <c r="M179" s="9"/>
      <c r="N179" s="9"/>
      <c r="O179" s="9"/>
      <c r="P179" s="7" t="s">
        <v>35</v>
      </c>
      <c r="Q179" s="14" t="s">
        <v>930</v>
      </c>
      <c r="R179" s="13"/>
      <c r="S179" s="16" t="s">
        <v>761</v>
      </c>
      <c r="T179" s="44"/>
      <c r="U179" s="44" t="s">
        <v>763</v>
      </c>
      <c r="V179" s="7"/>
      <c r="W179" s="7"/>
      <c r="X179" s="7"/>
      <c r="Y179" s="7"/>
      <c r="Z179" s="7"/>
      <c r="AA179" s="7"/>
      <c r="AB179" s="7"/>
      <c r="AC179" s="7" t="s">
        <v>272</v>
      </c>
      <c r="AD179" s="7"/>
      <c r="AE179" s="7">
        <f>VLOOKUP(I179,辅助!$C$2:$E$18,3,0)</f>
        <v>400</v>
      </c>
      <c r="AF179" s="7">
        <v>1</v>
      </c>
      <c r="AG179" s="9"/>
      <c r="AH179" s="7">
        <v>1</v>
      </c>
      <c r="AI179" s="8"/>
    </row>
    <row r="180" spans="1:36" ht="16.5" x14ac:dyDescent="0.3">
      <c r="A180" s="25">
        <v>5130204</v>
      </c>
      <c r="B180" s="23" t="s">
        <v>622</v>
      </c>
      <c r="C180" s="23"/>
      <c r="D180" s="9" t="str">
        <f>"召唤和升星"&amp;REPLACE(B180,LEN(B180)-1,2,"")&amp;"的必需品。"&amp;REPLACE(B180,LEN(B180)-1,2,"")&amp;"是"&amp;VLOOKUP(REPLACE(B180,LEN(B180)-1,2,""),辅助!$H:$K,2,FALSE)&amp;VLOOKUP(REPLACE(B180,LEN(B180)-1,2,""),辅助!$H:$K,3,FALSE)&amp;VLOOKUP(REPLACE(B180,LEN(B180)-1,2,""),辅助!$H:$K,4,FALSE)&amp;"英雄。"</f>
        <v>召唤和升星嗜血狼人的必需品。嗜血狼人是兽灵A+近战英雄。</v>
      </c>
      <c r="E180" s="9"/>
      <c r="F180" s="10">
        <v>5130204</v>
      </c>
      <c r="G180" s="7"/>
      <c r="H180" s="3">
        <v>4</v>
      </c>
      <c r="I180" s="12">
        <v>17</v>
      </c>
      <c r="J180" s="12"/>
      <c r="K180" s="8" t="s">
        <v>329</v>
      </c>
      <c r="L180" s="9"/>
      <c r="M180" s="9"/>
      <c r="N180" s="9"/>
      <c r="O180" s="9"/>
      <c r="P180" s="7" t="s">
        <v>35</v>
      </c>
      <c r="Q180" s="14" t="s">
        <v>760</v>
      </c>
      <c r="R180" s="13"/>
      <c r="S180" s="44" t="s">
        <v>767</v>
      </c>
      <c r="T180" s="13"/>
      <c r="U180" s="45" t="s">
        <v>774</v>
      </c>
      <c r="V180" s="7"/>
      <c r="W180" s="46" t="s">
        <v>775</v>
      </c>
      <c r="X180" s="7"/>
      <c r="Y180" s="7"/>
      <c r="Z180" s="7"/>
      <c r="AA180" s="7"/>
      <c r="AB180" s="7"/>
      <c r="AC180" s="7" t="s">
        <v>272</v>
      </c>
      <c r="AD180" s="7"/>
      <c r="AE180" s="7">
        <f>VLOOKUP(I180,辅助!$C$2:$E$18,3,0)</f>
        <v>400</v>
      </c>
      <c r="AF180" s="7">
        <v>1</v>
      </c>
      <c r="AG180" s="9"/>
      <c r="AH180" s="7">
        <v>1</v>
      </c>
      <c r="AI180" s="8"/>
    </row>
    <row r="181" spans="1:36" ht="16.5" x14ac:dyDescent="0.3">
      <c r="A181" s="25">
        <v>5130284</v>
      </c>
      <c r="B181" s="24" t="s">
        <v>623</v>
      </c>
      <c r="C181" s="24"/>
      <c r="D181" s="9" t="str">
        <f>"召唤和升星"&amp;REPLACE(B181,LEN(B181)-1,2,"")&amp;"的必需品。"&amp;REPLACE(B181,LEN(B181)-1,2,"")&amp;"是"&amp;VLOOKUP(REPLACE(B181,LEN(B181)-1,2,""),辅助!$H:$K,2,FALSE)&amp;VLOOKUP(REPLACE(B181,LEN(B181)-1,2,""),辅助!$H:$K,3,FALSE)&amp;VLOOKUP(REPLACE(B181,LEN(B181)-1,2,""),辅助!$H:$K,4,FALSE)&amp;"英雄。"</f>
        <v>召唤和升星牛头勇士的必需品。牛头勇士是兽灵A守护英雄。</v>
      </c>
      <c r="E181" s="9"/>
      <c r="F181" s="10">
        <v>5130284</v>
      </c>
      <c r="G181" s="7"/>
      <c r="H181" s="3">
        <v>4</v>
      </c>
      <c r="I181" s="12">
        <v>16</v>
      </c>
      <c r="J181" s="12"/>
      <c r="K181" s="8" t="s">
        <v>328</v>
      </c>
      <c r="L181" s="9"/>
      <c r="M181" s="9"/>
      <c r="N181" s="9"/>
      <c r="O181" s="9"/>
      <c r="P181" s="7" t="s">
        <v>35</v>
      </c>
      <c r="Q181" s="14" t="s">
        <v>760</v>
      </c>
      <c r="R181" s="13"/>
      <c r="S181" s="46" t="s">
        <v>778</v>
      </c>
      <c r="T181" s="13"/>
      <c r="V181" s="7"/>
      <c r="W181" s="7"/>
      <c r="X181" s="7"/>
      <c r="Y181" s="7"/>
      <c r="Z181" s="7"/>
      <c r="AA181" s="7"/>
      <c r="AB181" s="7"/>
      <c r="AC181" s="7" t="s">
        <v>272</v>
      </c>
      <c r="AD181" s="7"/>
      <c r="AE181" s="7">
        <f>VLOOKUP(I181,辅助!$C$2:$E$18,3,0)</f>
        <v>200</v>
      </c>
      <c r="AF181" s="7">
        <v>1</v>
      </c>
      <c r="AG181" s="9"/>
      <c r="AH181" s="7">
        <v>1</v>
      </c>
      <c r="AI181" s="8"/>
    </row>
    <row r="182" spans="1:36" ht="16.5" x14ac:dyDescent="0.3">
      <c r="A182" s="25">
        <v>5130504</v>
      </c>
      <c r="B182" s="24" t="s">
        <v>624</v>
      </c>
      <c r="C182" s="24"/>
      <c r="D182" s="9" t="str">
        <f>"召唤和升星"&amp;REPLACE(B182,LEN(B182)-1,2,"")&amp;"的必需品。"&amp;REPLACE(B182,LEN(B182)-1,2,"")&amp;"是"&amp;VLOOKUP(REPLACE(B182,LEN(B182)-1,2,""),辅助!$H:$K,2,FALSE)&amp;VLOOKUP(REPLACE(B182,LEN(B182)-1,2,""),辅助!$H:$K,3,FALSE)&amp;VLOOKUP(REPLACE(B182,LEN(B182)-1,2,""),辅助!$H:$K,4,FALSE)&amp;"英雄。"</f>
        <v>召唤和升星鳄鱼战士的必需品。鳄鱼战士是兽灵A近战英雄。</v>
      </c>
      <c r="E182" s="9"/>
      <c r="F182" s="10">
        <v>5130504</v>
      </c>
      <c r="G182" s="7"/>
      <c r="H182" s="3">
        <v>4</v>
      </c>
      <c r="I182" s="12">
        <v>16</v>
      </c>
      <c r="J182" s="12"/>
      <c r="K182" s="8" t="s">
        <v>329</v>
      </c>
      <c r="L182" s="9"/>
      <c r="M182" s="9"/>
      <c r="N182" s="9"/>
      <c r="O182" s="9"/>
      <c r="P182" s="7" t="s">
        <v>35</v>
      </c>
      <c r="Q182" s="14" t="s">
        <v>760</v>
      </c>
      <c r="R182" s="13"/>
      <c r="S182" s="46" t="s">
        <v>778</v>
      </c>
      <c r="T182" s="13"/>
      <c r="V182" s="7"/>
      <c r="W182" s="7"/>
      <c r="X182" s="7"/>
      <c r="Y182" s="7"/>
      <c r="Z182" s="7"/>
      <c r="AA182" s="7"/>
      <c r="AB182" s="7"/>
      <c r="AC182" s="7" t="s">
        <v>272</v>
      </c>
      <c r="AD182" s="7"/>
      <c r="AE182" s="7">
        <f>VLOOKUP(I182,辅助!$C$2:$E$18,3,0)</f>
        <v>200</v>
      </c>
      <c r="AF182" s="7">
        <v>1</v>
      </c>
      <c r="AG182" s="9"/>
      <c r="AH182" s="7">
        <v>1</v>
      </c>
      <c r="AI182" s="8"/>
    </row>
    <row r="183" spans="1:36" ht="16.5" x14ac:dyDescent="0.3">
      <c r="A183" s="25">
        <v>5130394</v>
      </c>
      <c r="B183" s="24" t="s">
        <v>625</v>
      </c>
      <c r="C183" s="24"/>
      <c r="D183" s="9" t="str">
        <f>"召唤和升星"&amp;REPLACE(B183,LEN(B183)-1,2,"")&amp;"的必需品。"&amp;REPLACE(B183,LEN(B183)-1,2,"")&amp;"是"&amp;VLOOKUP(REPLACE(B183,LEN(B183)-1,2,""),辅助!$H:$K,2,FALSE)&amp;VLOOKUP(REPLACE(B183,LEN(B183)-1,2,""),辅助!$H:$K,3,FALSE)&amp;VLOOKUP(REPLACE(B183,LEN(B183)-1,2,""),辅助!$H:$K,4,FALSE)&amp;"英雄。"</f>
        <v>召唤和升星咕叽咕叽的必需品。咕叽咕叽是兽灵A辅助英雄。</v>
      </c>
      <c r="E183" s="9"/>
      <c r="F183" s="10">
        <v>5130394</v>
      </c>
      <c r="G183" s="7"/>
      <c r="H183" s="3">
        <v>4</v>
      </c>
      <c r="I183" s="12">
        <v>16</v>
      </c>
      <c r="J183" s="12"/>
      <c r="K183" s="8" t="s">
        <v>328</v>
      </c>
      <c r="L183" s="9"/>
      <c r="M183" s="9"/>
      <c r="N183" s="9"/>
      <c r="O183" s="9"/>
      <c r="P183" s="7" t="s">
        <v>35</v>
      </c>
      <c r="Q183" s="14" t="s">
        <v>760</v>
      </c>
      <c r="R183" s="13"/>
      <c r="S183" s="7"/>
      <c r="T183" s="13"/>
      <c r="V183" s="7"/>
      <c r="W183" s="7"/>
      <c r="X183" s="7"/>
      <c r="Y183" s="7"/>
      <c r="Z183" s="7"/>
      <c r="AA183" s="7"/>
      <c r="AB183" s="7"/>
      <c r="AC183" s="7" t="s">
        <v>272</v>
      </c>
      <c r="AD183" s="7"/>
      <c r="AE183" s="7">
        <f>VLOOKUP(I183,辅助!$C$2:$E$18,3,0)</f>
        <v>200</v>
      </c>
      <c r="AF183" s="7">
        <v>1</v>
      </c>
      <c r="AG183" s="9"/>
      <c r="AH183" s="7">
        <v>1</v>
      </c>
      <c r="AI183" s="8"/>
    </row>
    <row r="184" spans="1:36" s="66" customFormat="1" ht="16.5" x14ac:dyDescent="0.3">
      <c r="A184" s="58">
        <v>5130074</v>
      </c>
      <c r="B184" s="68" t="s">
        <v>626</v>
      </c>
      <c r="C184" s="68"/>
      <c r="D184" s="60" t="str">
        <f>"召唤和升星"&amp;REPLACE(B184,LEN(B184)-1,2,"")&amp;"的必需品。"&amp;REPLACE(B184,LEN(B184)-1,2,"")&amp;"是"&amp;VLOOKUP(REPLACE(B184,LEN(B184)-1,2,""),辅助!$H:$K,2,FALSE)&amp;VLOOKUP(REPLACE(B184,LEN(B184)-1,2,""),辅助!$H:$K,3,FALSE)&amp;VLOOKUP(REPLACE(B184,LEN(B184)-1,2,""),辅助!$H:$K,4,FALSE)&amp;"英雄。"</f>
        <v>召唤和升星剑圣的必需品。剑圣是兽灵S近战英雄。</v>
      </c>
      <c r="E184" s="60"/>
      <c r="F184" s="58">
        <v>5130074</v>
      </c>
      <c r="G184" s="61"/>
      <c r="H184" s="62">
        <v>4</v>
      </c>
      <c r="I184" s="62">
        <v>18</v>
      </c>
      <c r="J184" s="62">
        <v>1</v>
      </c>
      <c r="K184" s="63" t="s">
        <v>328</v>
      </c>
      <c r="L184" s="60"/>
      <c r="M184" s="60"/>
      <c r="N184" s="60"/>
      <c r="O184" s="60"/>
      <c r="P184" s="61" t="s">
        <v>35</v>
      </c>
      <c r="Q184" s="64" t="s">
        <v>943</v>
      </c>
      <c r="R184" s="65"/>
      <c r="S184" s="61"/>
      <c r="T184" s="65"/>
      <c r="V184" s="61"/>
      <c r="W184" s="61"/>
      <c r="X184" s="61"/>
      <c r="Y184" s="61"/>
      <c r="Z184" s="61"/>
      <c r="AA184" s="61"/>
      <c r="AB184" s="61"/>
      <c r="AC184" s="61" t="s">
        <v>272</v>
      </c>
      <c r="AD184" s="61"/>
      <c r="AE184" s="61">
        <f>VLOOKUP(I184,辅助!$C$2:$E$18,3,0)</f>
        <v>600</v>
      </c>
      <c r="AF184" s="61">
        <v>1</v>
      </c>
      <c r="AG184" s="60"/>
      <c r="AH184" s="61">
        <v>1</v>
      </c>
      <c r="AI184" s="63"/>
      <c r="AJ184" s="67"/>
    </row>
    <row r="185" spans="1:36" ht="16.5" x14ac:dyDescent="0.3">
      <c r="A185" s="25">
        <v>5130244</v>
      </c>
      <c r="B185" s="24" t="s">
        <v>627</v>
      </c>
      <c r="C185" s="24"/>
      <c r="D185" s="9" t="str">
        <f>"召唤和升星"&amp;REPLACE(B185,LEN(B185)-1,2,"")&amp;"的必需品。"&amp;REPLACE(B185,LEN(B185)-1,2,"")&amp;"是"&amp;VLOOKUP(REPLACE(B185,LEN(B185)-1,2,""),辅助!$H:$K,2,FALSE)&amp;VLOOKUP(REPLACE(B185,LEN(B185)-1,2,""),辅助!$H:$K,3,FALSE)&amp;VLOOKUP(REPLACE(B185,LEN(B185)-1,2,""),辅助!$H:$K,4,FALSE)&amp;"英雄。"</f>
        <v>召唤和升星丛林祭司的必需品。丛林祭司是兽灵A+辅助英雄。</v>
      </c>
      <c r="E185" s="9"/>
      <c r="F185" s="10">
        <v>5130244</v>
      </c>
      <c r="G185" s="7"/>
      <c r="H185" s="3">
        <v>4</v>
      </c>
      <c r="I185" s="12">
        <v>17</v>
      </c>
      <c r="J185" s="12"/>
      <c r="K185" s="8" t="s">
        <v>328</v>
      </c>
      <c r="L185" s="9"/>
      <c r="M185" s="9"/>
      <c r="N185" s="9"/>
      <c r="O185" s="9"/>
      <c r="P185" s="7" t="s">
        <v>35</v>
      </c>
      <c r="Q185" s="14" t="s">
        <v>931</v>
      </c>
      <c r="R185" s="13"/>
      <c r="S185" s="16" t="s">
        <v>761</v>
      </c>
      <c r="T185" s="13"/>
      <c r="U185" s="44" t="s">
        <v>767</v>
      </c>
      <c r="V185" s="7"/>
      <c r="W185" s="7"/>
      <c r="X185" s="7"/>
      <c r="Y185" s="7"/>
      <c r="Z185" s="7"/>
      <c r="AA185" s="7"/>
      <c r="AB185" s="7"/>
      <c r="AC185" s="7" t="s">
        <v>272</v>
      </c>
      <c r="AD185" s="7"/>
      <c r="AE185" s="7">
        <f>VLOOKUP(I185,辅助!$C$2:$E$18,3,0)</f>
        <v>400</v>
      </c>
      <c r="AF185" s="7">
        <v>1</v>
      </c>
      <c r="AG185" s="9"/>
      <c r="AH185" s="7">
        <v>1</v>
      </c>
      <c r="AI185" s="8"/>
    </row>
    <row r="186" spans="1:36" ht="16.5" x14ac:dyDescent="0.3">
      <c r="A186" s="25">
        <v>5130254</v>
      </c>
      <c r="B186" s="24" t="s">
        <v>628</v>
      </c>
      <c r="C186" s="24"/>
      <c r="D186" s="9" t="str">
        <f>"召唤和升星"&amp;REPLACE(B186,LEN(B186)-1,2,"")&amp;"的必需品。"&amp;REPLACE(B186,LEN(B186)-1,2,"")&amp;"是"&amp;VLOOKUP(REPLACE(B186,LEN(B186)-1,2,""),辅助!$H:$K,2,FALSE)&amp;VLOOKUP(REPLACE(B186,LEN(B186)-1,2,""),辅助!$H:$K,3,FALSE)&amp;VLOOKUP(REPLACE(B186,LEN(B186)-1,2,""),辅助!$H:$K,4,FALSE)&amp;"英雄。"</f>
        <v>召唤和升星哥布林亲王的必需品。哥布林亲王是兽灵A远程英雄。</v>
      </c>
      <c r="E186" s="9"/>
      <c r="F186" s="10">
        <v>5130254</v>
      </c>
      <c r="G186" s="7"/>
      <c r="H186" s="3">
        <v>4</v>
      </c>
      <c r="I186" s="12">
        <v>16</v>
      </c>
      <c r="J186" s="12"/>
      <c r="K186" s="8" t="s">
        <v>330</v>
      </c>
      <c r="L186" s="9"/>
      <c r="M186" s="9"/>
      <c r="N186" s="9"/>
      <c r="O186" s="9"/>
      <c r="P186" s="7" t="s">
        <v>35</v>
      </c>
      <c r="Q186" s="14" t="s">
        <v>760</v>
      </c>
      <c r="R186" s="13"/>
      <c r="S186" s="46" t="s">
        <v>775</v>
      </c>
      <c r="T186" s="13"/>
      <c r="V186" s="7"/>
      <c r="W186" s="7"/>
      <c r="X186" s="7"/>
      <c r="Y186" s="7"/>
      <c r="Z186" s="7"/>
      <c r="AA186" s="7"/>
      <c r="AB186" s="7"/>
      <c r="AC186" s="7" t="s">
        <v>272</v>
      </c>
      <c r="AD186" s="7"/>
      <c r="AE186" s="7">
        <f>VLOOKUP(I186,辅助!$C$2:$E$18,3,0)</f>
        <v>200</v>
      </c>
      <c r="AF186" s="7">
        <v>1</v>
      </c>
      <c r="AG186" s="9"/>
      <c r="AH186" s="7">
        <v>1</v>
      </c>
      <c r="AI186" s="8"/>
    </row>
    <row r="187" spans="1:36" ht="16.5" x14ac:dyDescent="0.3">
      <c r="A187" s="25">
        <v>5130424</v>
      </c>
      <c r="B187" s="24" t="s">
        <v>629</v>
      </c>
      <c r="C187" s="24"/>
      <c r="D187" s="9" t="str">
        <f>"召唤和升星"&amp;REPLACE(B187,LEN(B187)-1,2,"")&amp;"的必需品。"&amp;REPLACE(B187,LEN(B187)-1,2,"")&amp;"是"&amp;VLOOKUP(REPLACE(B187,LEN(B187)-1,2,""),辅助!$H:$K,2,FALSE)&amp;VLOOKUP(REPLACE(B187,LEN(B187)-1,2,""),辅助!$H:$K,3,FALSE)&amp;VLOOKUP(REPLACE(B187,LEN(B187)-1,2,""),辅助!$H:$K,4,FALSE)&amp;"英雄。"</f>
        <v>召唤和升星鳄鱼雷克的必需品。鳄鱼雷克是兽灵A+守护英雄。</v>
      </c>
      <c r="E187" s="9"/>
      <c r="F187" s="10">
        <v>5130424</v>
      </c>
      <c r="G187" s="7"/>
      <c r="H187" s="3">
        <v>4</v>
      </c>
      <c r="I187" s="12">
        <v>17</v>
      </c>
      <c r="J187" s="12"/>
      <c r="K187" s="8" t="s">
        <v>328</v>
      </c>
      <c r="L187" s="9"/>
      <c r="M187" s="9"/>
      <c r="N187" s="9"/>
      <c r="O187" s="9"/>
      <c r="P187" s="7" t="s">
        <v>35</v>
      </c>
      <c r="Q187" s="14" t="s">
        <v>930</v>
      </c>
      <c r="R187" s="13"/>
      <c r="S187" s="44" t="s">
        <v>763</v>
      </c>
      <c r="T187" s="13"/>
      <c r="V187" s="7"/>
      <c r="W187" s="7"/>
      <c r="X187" s="7"/>
      <c r="Y187" s="7"/>
      <c r="Z187" s="7"/>
      <c r="AA187" s="7"/>
      <c r="AB187" s="7"/>
      <c r="AC187" s="7" t="s">
        <v>272</v>
      </c>
      <c r="AD187" s="7"/>
      <c r="AE187" s="7">
        <f>VLOOKUP(I187,辅助!$C$2:$E$18,3,0)</f>
        <v>400</v>
      </c>
      <c r="AF187" s="7">
        <v>1</v>
      </c>
      <c r="AG187" s="9"/>
      <c r="AH187" s="7">
        <v>1</v>
      </c>
      <c r="AI187" s="8"/>
    </row>
    <row r="188" spans="1:36" ht="16.5" x14ac:dyDescent="0.3">
      <c r="A188" s="26">
        <v>5130434</v>
      </c>
      <c r="B188" s="24" t="s">
        <v>630</v>
      </c>
      <c r="C188" s="24"/>
      <c r="D188" s="9" t="str">
        <f>"召唤和升星"&amp;REPLACE(B188,LEN(B188)-1,2,"")&amp;"的必需品。"&amp;REPLACE(B188,LEN(B188)-1,2,"")&amp;"是"&amp;VLOOKUP(REPLACE(B188,LEN(B188)-1,2,""),辅助!$H:$K,2,FALSE)&amp;VLOOKUP(REPLACE(B188,LEN(B188)-1,2,""),辅助!$H:$K,3,FALSE)&amp;VLOOKUP(REPLACE(B188,LEN(B188)-1,2,""),辅助!$H:$K,4,FALSE)&amp;"英雄。"</f>
        <v>召唤和升星胡尔克的必需品。胡尔克是兽灵A+守护英雄。</v>
      </c>
      <c r="E188" s="9"/>
      <c r="F188" s="10">
        <v>5130434</v>
      </c>
      <c r="G188" s="7"/>
      <c r="H188" s="3">
        <v>4</v>
      </c>
      <c r="I188" s="12">
        <v>17</v>
      </c>
      <c r="J188" s="12"/>
      <c r="K188" s="8" t="s">
        <v>328</v>
      </c>
      <c r="L188" s="9"/>
      <c r="M188" s="9"/>
      <c r="N188" s="9"/>
      <c r="O188" s="9"/>
      <c r="P188" s="7" t="s">
        <v>35</v>
      </c>
      <c r="Q188" s="14" t="s">
        <v>760</v>
      </c>
      <c r="R188" s="13"/>
      <c r="S188" s="44" t="s">
        <v>763</v>
      </c>
      <c r="T188" s="13"/>
      <c r="U188" s="45" t="s">
        <v>769</v>
      </c>
      <c r="V188" s="7"/>
      <c r="W188" s="46" t="s">
        <v>775</v>
      </c>
      <c r="X188" s="7"/>
      <c r="Y188" s="7"/>
      <c r="Z188" s="7"/>
      <c r="AA188" s="7"/>
      <c r="AB188" s="7"/>
      <c r="AC188" s="7" t="s">
        <v>272</v>
      </c>
      <c r="AD188" s="7"/>
      <c r="AE188" s="7">
        <f>VLOOKUP(I188,辅助!$C$2:$E$18,3,0)</f>
        <v>400</v>
      </c>
      <c r="AF188" s="7">
        <v>1</v>
      </c>
      <c r="AG188" s="9"/>
      <c r="AH188" s="7">
        <v>1</v>
      </c>
      <c r="AI188" s="8"/>
    </row>
    <row r="189" spans="1:36" s="66" customFormat="1" ht="16.5" x14ac:dyDescent="0.3">
      <c r="A189" s="58">
        <v>5130844</v>
      </c>
      <c r="B189" s="68" t="s">
        <v>631</v>
      </c>
      <c r="C189" s="68"/>
      <c r="D189" s="60" t="str">
        <f>"召唤和升星"&amp;REPLACE(B189,LEN(B189)-1,2,"")&amp;"的必需品。"&amp;REPLACE(B189,LEN(B189)-1,2,"")&amp;"是"&amp;VLOOKUP(REPLACE(B189,LEN(B189)-1,2,""),辅助!$H:$K,2,FALSE)&amp;VLOOKUP(REPLACE(B189,LEN(B189)-1,2,""),辅助!$H:$K,3,FALSE)&amp;VLOOKUP(REPLACE(B189,LEN(B189)-1,2,""),辅助!$H:$K,4,FALSE)&amp;"英雄。"</f>
        <v>召唤和升星九尾妖狐的必需品。九尾妖狐是兽灵S远程英雄。</v>
      </c>
      <c r="E189" s="60"/>
      <c r="F189" s="58">
        <v>5130844</v>
      </c>
      <c r="G189" s="61"/>
      <c r="H189" s="62">
        <v>4</v>
      </c>
      <c r="I189" s="62">
        <v>18</v>
      </c>
      <c r="J189" s="62">
        <v>1</v>
      </c>
      <c r="K189" s="63" t="s">
        <v>328</v>
      </c>
      <c r="L189" s="60"/>
      <c r="M189" s="60"/>
      <c r="N189" s="60"/>
      <c r="O189" s="60"/>
      <c r="P189" s="61" t="s">
        <v>35</v>
      </c>
      <c r="Q189" s="64" t="s">
        <v>943</v>
      </c>
      <c r="R189" s="65"/>
      <c r="S189" s="61"/>
      <c r="T189" s="65"/>
      <c r="V189" s="61"/>
      <c r="W189" s="61"/>
      <c r="X189" s="61"/>
      <c r="Y189" s="61"/>
      <c r="Z189" s="61"/>
      <c r="AA189" s="61"/>
      <c r="AB189" s="61"/>
      <c r="AC189" s="61" t="s">
        <v>272</v>
      </c>
      <c r="AD189" s="61"/>
      <c r="AE189" s="61">
        <f>VLOOKUP(I189,辅助!$C$2:$E$18,3,0)</f>
        <v>600</v>
      </c>
      <c r="AF189" s="61">
        <v>1</v>
      </c>
      <c r="AG189" s="60"/>
      <c r="AH189" s="61">
        <v>1</v>
      </c>
      <c r="AI189" s="63"/>
      <c r="AJ189" s="67"/>
    </row>
    <row r="190" spans="1:36" ht="16.5" x14ac:dyDescent="0.3">
      <c r="A190" s="26">
        <v>5130924</v>
      </c>
      <c r="B190" s="24" t="s">
        <v>632</v>
      </c>
      <c r="C190" s="24"/>
      <c r="D190" s="9" t="str">
        <f>"召唤和升星"&amp;REPLACE(B190,LEN(B190)-1,2,"")&amp;"的必需品。"&amp;REPLACE(B190,LEN(B190)-1,2,"")&amp;"是"&amp;VLOOKUP(REPLACE(B190,LEN(B190)-1,2,""),辅助!$H:$K,2,FALSE)&amp;VLOOKUP(REPLACE(B190,LEN(B190)-1,2,""),辅助!$H:$K,3,FALSE)&amp;VLOOKUP(REPLACE(B190,LEN(B190)-1,2,""),辅助!$H:$K,4,FALSE)&amp;"英雄。"</f>
        <v>召唤和升星人鱼公主的必需品。人鱼公主是兽灵A+辅助英雄。</v>
      </c>
      <c r="E190" s="9"/>
      <c r="F190" s="10">
        <v>5130924</v>
      </c>
      <c r="G190" s="7"/>
      <c r="H190" s="3">
        <v>4</v>
      </c>
      <c r="I190" s="12">
        <v>17</v>
      </c>
      <c r="J190" s="12"/>
      <c r="K190" s="8" t="s">
        <v>328</v>
      </c>
      <c r="L190" s="9"/>
      <c r="M190" s="9"/>
      <c r="N190" s="9"/>
      <c r="O190" s="9"/>
      <c r="P190" s="7" t="s">
        <v>35</v>
      </c>
      <c r="Q190" s="14" t="s">
        <v>929</v>
      </c>
      <c r="R190" s="13"/>
      <c r="S190" s="16" t="s">
        <v>761</v>
      </c>
      <c r="T190" s="13"/>
      <c r="U190" s="44" t="s">
        <v>763</v>
      </c>
      <c r="V190" s="7"/>
      <c r="W190" s="7"/>
      <c r="X190" s="7"/>
      <c r="Y190" s="7"/>
      <c r="Z190" s="7"/>
      <c r="AA190" s="7"/>
      <c r="AB190" s="7"/>
      <c r="AC190" s="7" t="s">
        <v>272</v>
      </c>
      <c r="AD190" s="7"/>
      <c r="AE190" s="7">
        <f>VLOOKUP(I190,辅助!$C$2:$E$18,3,0)</f>
        <v>400</v>
      </c>
      <c r="AF190" s="7">
        <v>1</v>
      </c>
      <c r="AG190" s="9"/>
      <c r="AH190" s="7">
        <v>1</v>
      </c>
      <c r="AI190" s="8"/>
    </row>
    <row r="191" spans="1:36" ht="16.5" x14ac:dyDescent="0.3">
      <c r="A191" s="26">
        <v>5130154</v>
      </c>
      <c r="B191" s="24" t="s">
        <v>633</v>
      </c>
      <c r="C191" s="24"/>
      <c r="D191" s="9" t="str">
        <f>"召唤和升星"&amp;REPLACE(B191,LEN(B191)-1,2,"")&amp;"的必需品。"&amp;REPLACE(B191,LEN(B191)-1,2,"")&amp;"是"&amp;VLOOKUP(REPLACE(B191,LEN(B191)-1,2,""),辅助!$H:$K,2,FALSE)&amp;VLOOKUP(REPLACE(B191,LEN(B191)-1,2,""),辅助!$H:$K,3,FALSE)&amp;VLOOKUP(REPLACE(B191,LEN(B191)-1,2,""),辅助!$H:$K,4,FALSE)&amp;"英雄。"</f>
        <v>召唤和升星风暴之灵的必需品。风暴之灵是兽灵A+远程英雄。</v>
      </c>
      <c r="E191" s="9"/>
      <c r="F191" s="10">
        <v>5130154</v>
      </c>
      <c r="G191" s="7"/>
      <c r="H191" s="3">
        <v>4</v>
      </c>
      <c r="I191" s="12">
        <v>17</v>
      </c>
      <c r="J191" s="12"/>
      <c r="K191" s="8" t="s">
        <v>328</v>
      </c>
      <c r="L191" s="9"/>
      <c r="M191" s="9"/>
      <c r="N191" s="9"/>
      <c r="O191" s="9"/>
      <c r="P191" s="7" t="s">
        <v>35</v>
      </c>
      <c r="Q191" s="14" t="s">
        <v>760</v>
      </c>
      <c r="R191" s="13"/>
      <c r="S191" s="44" t="s">
        <v>763</v>
      </c>
      <c r="T191" s="13"/>
      <c r="U191" s="45" t="s">
        <v>772</v>
      </c>
      <c r="V191" s="7"/>
      <c r="W191" s="46" t="s">
        <v>775</v>
      </c>
      <c r="X191" s="7"/>
      <c r="Y191" s="7"/>
      <c r="Z191" s="7"/>
      <c r="AA191" s="7"/>
      <c r="AB191" s="7"/>
      <c r="AC191" s="7" t="s">
        <v>272</v>
      </c>
      <c r="AD191" s="7"/>
      <c r="AE191" s="7">
        <f>VLOOKUP(I191,辅助!$C$2:$E$18,3,0)</f>
        <v>400</v>
      </c>
      <c r="AF191" s="7">
        <v>1</v>
      </c>
      <c r="AG191" s="9"/>
      <c r="AH191" s="7">
        <v>1</v>
      </c>
      <c r="AI191" s="8"/>
    </row>
    <row r="192" spans="1:36" ht="16.5" x14ac:dyDescent="0.3">
      <c r="A192" s="26">
        <v>5130174</v>
      </c>
      <c r="B192" s="23" t="s">
        <v>634</v>
      </c>
      <c r="C192" s="23"/>
      <c r="D192" s="9" t="str">
        <f>"召唤和升星"&amp;REPLACE(B192,LEN(B192)-1,2,"")&amp;"的必需品。"&amp;REPLACE(B192,LEN(B192)-1,2,"")&amp;"是"&amp;VLOOKUP(REPLACE(B192,LEN(B192)-1,2,""),辅助!$H:$K,2,FALSE)&amp;VLOOKUP(REPLACE(B192,LEN(B192)-1,2,""),辅助!$H:$K,3,FALSE)&amp;VLOOKUP(REPLACE(B192,LEN(B192)-1,2,""),辅助!$H:$K,4,FALSE)&amp;"英雄。"</f>
        <v>召唤和升星仙游者的必需品。仙游者是神灵A远程英雄。</v>
      </c>
      <c r="E192" s="9"/>
      <c r="F192" s="10">
        <v>5130174</v>
      </c>
      <c r="G192" s="7"/>
      <c r="H192" s="3">
        <v>4</v>
      </c>
      <c r="I192" s="12">
        <v>16</v>
      </c>
      <c r="J192" s="12"/>
      <c r="K192" s="8" t="s">
        <v>329</v>
      </c>
      <c r="L192" s="9"/>
      <c r="M192" s="9"/>
      <c r="N192" s="9"/>
      <c r="O192" s="9"/>
      <c r="P192" s="7" t="s">
        <v>35</v>
      </c>
      <c r="Q192" s="14" t="s">
        <v>760</v>
      </c>
      <c r="R192" s="13"/>
      <c r="S192" s="46" t="s">
        <v>775</v>
      </c>
      <c r="T192" s="13"/>
      <c r="V192" s="7"/>
      <c r="W192" s="7"/>
      <c r="X192" s="7"/>
      <c r="Y192" s="7"/>
      <c r="Z192" s="7"/>
      <c r="AA192" s="7"/>
      <c r="AB192" s="7"/>
      <c r="AC192" s="7" t="s">
        <v>272</v>
      </c>
      <c r="AD192" s="7"/>
      <c r="AE192" s="7">
        <f>VLOOKUP(I192,辅助!$C$2:$E$18,3,0)</f>
        <v>200</v>
      </c>
      <c r="AF192" s="7">
        <v>1</v>
      </c>
      <c r="AG192" s="9"/>
      <c r="AH192" s="7">
        <v>1</v>
      </c>
      <c r="AI192" s="8"/>
    </row>
    <row r="193" spans="1:36" ht="16.5" x14ac:dyDescent="0.3">
      <c r="A193" s="25">
        <v>5130534</v>
      </c>
      <c r="B193" s="24" t="s">
        <v>635</v>
      </c>
      <c r="C193" s="24"/>
      <c r="D193" s="9" t="str">
        <f>"召唤和升星"&amp;REPLACE(B193,LEN(B193)-1,2,"")&amp;"的必需品。"&amp;REPLACE(B193,LEN(B193)-1,2,"")&amp;"是"&amp;VLOOKUP(REPLACE(B193,LEN(B193)-1,2,""),辅助!$H:$K,2,FALSE)&amp;VLOOKUP(REPLACE(B193,LEN(B193)-1,2,""),辅助!$H:$K,3,FALSE)&amp;VLOOKUP(REPLACE(B193,LEN(B193)-1,2,""),辅助!$H:$K,4,FALSE)&amp;"英雄。"</f>
        <v>召唤和升星雷神索尔的必需品。雷神索尔是神灵A+近战英雄。</v>
      </c>
      <c r="E193" s="9"/>
      <c r="F193" s="10">
        <v>5130534</v>
      </c>
      <c r="G193" s="7"/>
      <c r="H193" s="3">
        <v>4</v>
      </c>
      <c r="I193" s="12">
        <v>17</v>
      </c>
      <c r="J193" s="12"/>
      <c r="K193" s="8" t="s">
        <v>328</v>
      </c>
      <c r="L193" s="9"/>
      <c r="M193" s="9"/>
      <c r="N193" s="9"/>
      <c r="O193" s="9"/>
      <c r="P193" s="7" t="s">
        <v>35</v>
      </c>
      <c r="Q193" s="14" t="s">
        <v>760</v>
      </c>
      <c r="R193" s="13"/>
      <c r="S193" s="44" t="s">
        <v>763</v>
      </c>
      <c r="T193" s="13"/>
      <c r="U193" s="45" t="s">
        <v>773</v>
      </c>
      <c r="V193" s="7"/>
      <c r="W193" s="46" t="s">
        <v>775</v>
      </c>
      <c r="X193" s="7"/>
      <c r="Y193" s="7"/>
      <c r="Z193" s="7"/>
      <c r="AA193" s="7"/>
      <c r="AB193" s="7"/>
      <c r="AC193" s="7" t="s">
        <v>272</v>
      </c>
      <c r="AD193" s="7"/>
      <c r="AE193" s="7">
        <f>VLOOKUP(I193,辅助!$C$2:$E$18,3,0)</f>
        <v>400</v>
      </c>
      <c r="AF193" s="7">
        <v>1</v>
      </c>
      <c r="AG193" s="9"/>
      <c r="AH193" s="7">
        <v>1</v>
      </c>
      <c r="AI193" s="8"/>
    </row>
    <row r="194" spans="1:36" ht="16.5" x14ac:dyDescent="0.3">
      <c r="A194" s="25">
        <v>5130674</v>
      </c>
      <c r="B194" s="24" t="s">
        <v>636</v>
      </c>
      <c r="C194" s="24"/>
      <c r="D194" s="9" t="str">
        <f>"召唤和升星"&amp;REPLACE(B194,LEN(B194)-1,2,"")&amp;"的必需品。"&amp;REPLACE(B194,LEN(B194)-1,2,"")&amp;"是"&amp;VLOOKUP(REPLACE(B194,LEN(B194)-1,2,""),辅助!$H:$K,2,FALSE)&amp;VLOOKUP(REPLACE(B194,LEN(B194)-1,2,""),辅助!$H:$K,3,FALSE)&amp;VLOOKUP(REPLACE(B194,LEN(B194)-1,2,""),辅助!$H:$K,4,FALSE)&amp;"英雄。"</f>
        <v>召唤和升星娅美蝶的必需品。娅美蝶是神灵A+辅助英雄。</v>
      </c>
      <c r="E194" s="9"/>
      <c r="F194" s="10">
        <v>5130674</v>
      </c>
      <c r="G194" s="7"/>
      <c r="H194" s="3">
        <v>4</v>
      </c>
      <c r="I194" s="12">
        <v>17</v>
      </c>
      <c r="J194" s="12"/>
      <c r="K194" s="8" t="s">
        <v>328</v>
      </c>
      <c r="L194" s="9"/>
      <c r="M194" s="9"/>
      <c r="N194" s="9"/>
      <c r="O194" s="9"/>
      <c r="P194" s="7" t="s">
        <v>35</v>
      </c>
      <c r="Q194" s="14" t="s">
        <v>930</v>
      </c>
      <c r="R194" s="13"/>
      <c r="S194" s="16" t="s">
        <v>761</v>
      </c>
      <c r="T194" s="13"/>
      <c r="U194" s="44" t="s">
        <v>763</v>
      </c>
      <c r="V194" s="7"/>
      <c r="W194" s="7"/>
      <c r="X194" s="7"/>
      <c r="Y194" s="7"/>
      <c r="Z194" s="7"/>
      <c r="AA194" s="7"/>
      <c r="AB194" s="7"/>
      <c r="AC194" s="7" t="s">
        <v>272</v>
      </c>
      <c r="AD194" s="7"/>
      <c r="AE194" s="7">
        <f>VLOOKUP(I194,辅助!$C$2:$E$18,3,0)</f>
        <v>400</v>
      </c>
      <c r="AF194" s="7">
        <v>1</v>
      </c>
      <c r="AG194" s="9"/>
      <c r="AH194" s="7">
        <v>1</v>
      </c>
      <c r="AI194" s="8"/>
    </row>
    <row r="195" spans="1:36" ht="16.5" x14ac:dyDescent="0.3">
      <c r="A195" s="26">
        <v>5130714</v>
      </c>
      <c r="B195" s="24" t="s">
        <v>637</v>
      </c>
      <c r="C195" s="24"/>
      <c r="D195" s="9" t="str">
        <f>"召唤和升星"&amp;REPLACE(B195,LEN(B195)-1,2,"")&amp;"的必需品。"&amp;REPLACE(B195,LEN(B195)-1,2,"")&amp;"是"&amp;VLOOKUP(REPLACE(B195,LEN(B195)-1,2,""),辅助!$H:$K,2,FALSE)&amp;VLOOKUP(REPLACE(B195,LEN(B195)-1,2,""),辅助!$H:$K,3,FALSE)&amp;VLOOKUP(REPLACE(B195,LEN(B195)-1,2,""),辅助!$H:$K,4,FALSE)&amp;"英雄。"</f>
        <v>召唤和升星爱之天使的必需品。爱之天使是神灵A辅助英雄。</v>
      </c>
      <c r="E195" s="9"/>
      <c r="F195" s="10">
        <v>5130714</v>
      </c>
      <c r="G195" s="7"/>
      <c r="H195" s="3">
        <v>4</v>
      </c>
      <c r="I195" s="12">
        <v>16</v>
      </c>
      <c r="J195" s="12"/>
      <c r="K195" s="8" t="s">
        <v>328</v>
      </c>
      <c r="L195" s="9"/>
      <c r="M195" s="9"/>
      <c r="N195" s="9"/>
      <c r="O195" s="9"/>
      <c r="P195" s="7" t="s">
        <v>35</v>
      </c>
      <c r="Q195" s="14" t="s">
        <v>760</v>
      </c>
      <c r="R195" s="13"/>
      <c r="S195" s="7"/>
      <c r="T195" s="13"/>
      <c r="V195" s="7"/>
      <c r="W195" s="7"/>
      <c r="X195" s="7"/>
      <c r="Y195" s="7"/>
      <c r="Z195" s="7"/>
      <c r="AA195" s="7"/>
      <c r="AB195" s="7"/>
      <c r="AC195" s="7" t="s">
        <v>272</v>
      </c>
      <c r="AD195" s="7"/>
      <c r="AE195" s="7">
        <f>VLOOKUP(I195,辅助!$C$2:$E$18,3,0)</f>
        <v>200</v>
      </c>
      <c r="AF195" s="7">
        <v>1</v>
      </c>
      <c r="AG195" s="9"/>
      <c r="AH195" s="7">
        <v>1</v>
      </c>
      <c r="AI195" s="8"/>
    </row>
    <row r="196" spans="1:36" ht="16.5" x14ac:dyDescent="0.3">
      <c r="A196" s="25">
        <v>5130144</v>
      </c>
      <c r="B196" s="24" t="s">
        <v>578</v>
      </c>
      <c r="C196" s="24"/>
      <c r="D196" s="9" t="str">
        <f>"召唤和升星"&amp;REPLACE(B196,LEN(B196)-1,2,"")&amp;"的必需品。"&amp;REPLACE(B196,LEN(B196)-1,2,"")&amp;"是"&amp;VLOOKUP(REPLACE(B196,LEN(B196)-1,2,""),辅助!$H:$K,2,FALSE)&amp;VLOOKUP(REPLACE(B196,LEN(B196)-1,2,""),辅助!$H:$K,3,FALSE)&amp;VLOOKUP(REPLACE(B196,LEN(B196)-1,2,""),辅助!$H:$K,4,FALSE)&amp;"英雄。"</f>
        <v>召唤和升星丛林半神的必需品。丛林半神是神灵A远程英雄。</v>
      </c>
      <c r="E196" s="9"/>
      <c r="F196" s="10">
        <v>5130144</v>
      </c>
      <c r="G196" s="7"/>
      <c r="H196" s="3">
        <v>4</v>
      </c>
      <c r="I196" s="12">
        <v>16</v>
      </c>
      <c r="J196" s="12"/>
      <c r="K196" s="8" t="s">
        <v>328</v>
      </c>
      <c r="L196" s="9"/>
      <c r="M196" s="9"/>
      <c r="N196" s="9"/>
      <c r="O196" s="9"/>
      <c r="P196" s="7" t="s">
        <v>35</v>
      </c>
      <c r="Q196" s="14" t="s">
        <v>760</v>
      </c>
      <c r="R196" s="13"/>
      <c r="S196" s="46" t="s">
        <v>775</v>
      </c>
      <c r="T196" s="13"/>
      <c r="V196" s="7"/>
      <c r="W196" s="7"/>
      <c r="X196" s="7"/>
      <c r="Y196" s="7"/>
      <c r="Z196" s="7"/>
      <c r="AA196" s="7"/>
      <c r="AB196" s="7"/>
      <c r="AC196" s="7" t="s">
        <v>272</v>
      </c>
      <c r="AD196" s="7"/>
      <c r="AE196" s="7">
        <f>VLOOKUP(I196,辅助!$C$2:$E$18,3,0)</f>
        <v>200</v>
      </c>
      <c r="AF196" s="7">
        <v>1</v>
      </c>
      <c r="AG196" s="9"/>
      <c r="AH196" s="7">
        <v>1</v>
      </c>
      <c r="AI196" s="8"/>
    </row>
    <row r="197" spans="1:36" ht="16.5" x14ac:dyDescent="0.3">
      <c r="A197" s="26">
        <v>5130864</v>
      </c>
      <c r="B197" s="24" t="s">
        <v>638</v>
      </c>
      <c r="C197" s="24"/>
      <c r="D197" s="9" t="str">
        <f>"召唤和升星"&amp;REPLACE(B197,LEN(B197)-1,2,"")&amp;"的必需品。"&amp;REPLACE(B197,LEN(B197)-1,2,"")&amp;"是"&amp;VLOOKUP(REPLACE(B197,LEN(B197)-1,2,""),辅助!$H:$K,2,FALSE)&amp;VLOOKUP(REPLACE(B197,LEN(B197)-1,2,""),辅助!$H:$K,3,FALSE)&amp;VLOOKUP(REPLACE(B197,LEN(B197)-1,2,""),辅助!$H:$K,4,FALSE)&amp;"英雄。"</f>
        <v>召唤和升星米迦勒的必需品。米迦勒是神灵A+辅助英雄。</v>
      </c>
      <c r="E197" s="9"/>
      <c r="F197" s="10">
        <v>5130864</v>
      </c>
      <c r="G197" s="7"/>
      <c r="H197" s="3">
        <v>4</v>
      </c>
      <c r="I197" s="12">
        <v>17</v>
      </c>
      <c r="J197" s="12"/>
      <c r="K197" s="8" t="s">
        <v>329</v>
      </c>
      <c r="L197" s="9"/>
      <c r="M197" s="9"/>
      <c r="N197" s="9"/>
      <c r="O197" s="9"/>
      <c r="P197" s="7" t="s">
        <v>35</v>
      </c>
      <c r="Q197" s="14" t="s">
        <v>932</v>
      </c>
      <c r="R197" s="13"/>
      <c r="S197" s="16" t="s">
        <v>761</v>
      </c>
      <c r="T197" s="13"/>
      <c r="U197" s="44" t="s">
        <v>763</v>
      </c>
      <c r="V197" s="7"/>
      <c r="W197" s="7"/>
      <c r="X197" s="7"/>
      <c r="Y197" s="7"/>
      <c r="Z197" s="7"/>
      <c r="AA197" s="7"/>
      <c r="AB197" s="7"/>
      <c r="AC197" s="7" t="s">
        <v>272</v>
      </c>
      <c r="AD197" s="7"/>
      <c r="AE197" s="7">
        <f>VLOOKUP(I197,辅助!$C$2:$E$18,3,0)</f>
        <v>400</v>
      </c>
      <c r="AF197" s="7">
        <v>1</v>
      </c>
      <c r="AG197" s="9"/>
      <c r="AH197" s="7">
        <v>1</v>
      </c>
      <c r="AI197" s="8"/>
    </row>
    <row r="198" spans="1:36" s="66" customFormat="1" ht="16.5" x14ac:dyDescent="0.3">
      <c r="A198" s="69">
        <v>5130944</v>
      </c>
      <c r="B198" s="68" t="s">
        <v>639</v>
      </c>
      <c r="C198" s="68"/>
      <c r="D198" s="60" t="str">
        <f>"召唤和升星"&amp;REPLACE(B198,LEN(B198)-1,2,"")&amp;"的必需品。"&amp;REPLACE(B198,LEN(B198)-1,2,"")&amp;"是"&amp;VLOOKUP(REPLACE(B198,LEN(B198)-1,2,""),辅助!$H:$K,2,FALSE)&amp;VLOOKUP(REPLACE(B198,LEN(B198)-1,2,""),辅助!$H:$K,3,FALSE)&amp;VLOOKUP(REPLACE(B198,LEN(B198)-1,2,""),辅助!$H:$K,4,FALSE)&amp;"英雄。"</f>
        <v>召唤和升星冥王哈迪斯的必需品。冥王哈迪斯是神灵S近战英雄。</v>
      </c>
      <c r="E198" s="60"/>
      <c r="F198" s="58">
        <v>5130944</v>
      </c>
      <c r="G198" s="61"/>
      <c r="H198" s="62">
        <v>4</v>
      </c>
      <c r="I198" s="62">
        <v>18</v>
      </c>
      <c r="J198" s="62">
        <v>1</v>
      </c>
      <c r="K198" s="63" t="s">
        <v>328</v>
      </c>
      <c r="L198" s="60"/>
      <c r="M198" s="60"/>
      <c r="N198" s="60"/>
      <c r="O198" s="60"/>
      <c r="P198" s="61" t="s">
        <v>35</v>
      </c>
      <c r="Q198" s="64" t="s">
        <v>943</v>
      </c>
      <c r="R198" s="65"/>
      <c r="S198" s="61"/>
      <c r="T198" s="65"/>
      <c r="V198" s="61"/>
      <c r="W198" s="61"/>
      <c r="X198" s="61"/>
      <c r="Y198" s="61"/>
      <c r="Z198" s="61"/>
      <c r="AA198" s="61"/>
      <c r="AB198" s="61"/>
      <c r="AC198" s="61" t="s">
        <v>272</v>
      </c>
      <c r="AD198" s="61"/>
      <c r="AE198" s="61">
        <f>VLOOKUP(I198,辅助!$C$2:$E$18,3,0)</f>
        <v>600</v>
      </c>
      <c r="AF198" s="61">
        <v>1</v>
      </c>
      <c r="AG198" s="60"/>
      <c r="AH198" s="61">
        <v>1</v>
      </c>
      <c r="AI198" s="63"/>
      <c r="AJ198" s="67"/>
    </row>
    <row r="199" spans="1:36" s="66" customFormat="1" ht="16.5" x14ac:dyDescent="0.3">
      <c r="A199" s="69">
        <v>5130954</v>
      </c>
      <c r="B199" s="68" t="s">
        <v>640</v>
      </c>
      <c r="C199" s="68"/>
      <c r="D199" s="60" t="str">
        <f>"召唤和升星"&amp;REPLACE(B199,LEN(B199)-1,2,"")&amp;"的必需品。"&amp;REPLACE(B199,LEN(B199)-1,2,"")&amp;"是"&amp;VLOOKUP(REPLACE(B199,LEN(B199)-1,2,""),辅助!$H:$K,2,FALSE)&amp;VLOOKUP(REPLACE(B199,LEN(B199)-1,2,""),辅助!$H:$K,3,FALSE)&amp;VLOOKUP(REPLACE(B199,LEN(B199)-1,2,""),辅助!$H:$K,4,FALSE)&amp;"英雄。"</f>
        <v>召唤和升星女神雅典娜的必需品。女神雅典娜是神灵S远程英雄。</v>
      </c>
      <c r="E199" s="60"/>
      <c r="F199" s="58">
        <v>5130954</v>
      </c>
      <c r="G199" s="61"/>
      <c r="H199" s="62">
        <v>4</v>
      </c>
      <c r="I199" s="62">
        <v>18</v>
      </c>
      <c r="J199" s="62">
        <v>1</v>
      </c>
      <c r="K199" s="63" t="s">
        <v>328</v>
      </c>
      <c r="L199" s="60"/>
      <c r="M199" s="60"/>
      <c r="N199" s="60"/>
      <c r="O199" s="60"/>
      <c r="P199" s="61" t="s">
        <v>35</v>
      </c>
      <c r="Q199" s="64" t="s">
        <v>944</v>
      </c>
      <c r="R199" s="65"/>
      <c r="S199" s="61"/>
      <c r="T199" s="65"/>
      <c r="V199" s="61"/>
      <c r="W199" s="70"/>
      <c r="X199" s="61"/>
      <c r="Y199" s="61"/>
      <c r="Z199" s="61"/>
      <c r="AA199" s="61"/>
      <c r="AB199" s="61"/>
      <c r="AC199" s="61" t="s">
        <v>272</v>
      </c>
      <c r="AD199" s="61"/>
      <c r="AE199" s="61">
        <f>VLOOKUP(I199,辅助!$C$2:$E$18,3,0)</f>
        <v>600</v>
      </c>
      <c r="AF199" s="61">
        <v>1</v>
      </c>
      <c r="AG199" s="60"/>
      <c r="AH199" s="61">
        <v>1</v>
      </c>
      <c r="AI199" s="63"/>
      <c r="AJ199" s="67"/>
    </row>
    <row r="200" spans="1:36" ht="16.5" x14ac:dyDescent="0.3">
      <c r="A200" s="26">
        <v>5130624</v>
      </c>
      <c r="B200" s="24" t="s">
        <v>641</v>
      </c>
      <c r="C200" s="24"/>
      <c r="D200" s="9" t="str">
        <f>"召唤和升星"&amp;REPLACE(B200,LEN(B200)-1,2,"")&amp;"的必需品。"&amp;REPLACE(B200,LEN(B200)-1,2,"")&amp;"是"&amp;VLOOKUP(REPLACE(B200,LEN(B200)-1,2,""),辅助!$H:$K,2,FALSE)&amp;VLOOKUP(REPLACE(B200,LEN(B200)-1,2,""),辅助!$H:$K,3,FALSE)&amp;VLOOKUP(REPLACE(B200,LEN(B200)-1,2,""),辅助!$H:$K,4,FALSE)&amp;"英雄。"</f>
        <v>召唤和升星齐天大圣的必需品。齐天大圣是神灵A+守护英雄。</v>
      </c>
      <c r="E200" s="9"/>
      <c r="F200" s="10">
        <v>5130624</v>
      </c>
      <c r="G200" s="7"/>
      <c r="H200" s="3">
        <v>4</v>
      </c>
      <c r="I200" s="12">
        <v>17</v>
      </c>
      <c r="J200" s="12"/>
      <c r="K200" s="8" t="s">
        <v>328</v>
      </c>
      <c r="L200" s="9"/>
      <c r="M200" s="9"/>
      <c r="N200" s="9"/>
      <c r="O200" s="9"/>
      <c r="P200" s="7" t="s">
        <v>35</v>
      </c>
      <c r="Q200" s="14" t="s">
        <v>760</v>
      </c>
      <c r="R200" s="13"/>
      <c r="S200" s="44" t="s">
        <v>763</v>
      </c>
      <c r="T200" s="13"/>
      <c r="U200" s="46" t="s">
        <v>775</v>
      </c>
      <c r="V200" s="7"/>
      <c r="W200" s="7"/>
      <c r="X200" s="7"/>
      <c r="Y200" s="7"/>
      <c r="Z200" s="7"/>
      <c r="AA200" s="7"/>
      <c r="AB200" s="7"/>
      <c r="AC200" s="7" t="s">
        <v>272</v>
      </c>
      <c r="AD200" s="7"/>
      <c r="AE200" s="7">
        <f>VLOOKUP(I200,辅助!$C$2:$E$18,3,0)</f>
        <v>400</v>
      </c>
      <c r="AF200" s="7">
        <v>1</v>
      </c>
      <c r="AG200" s="9"/>
      <c r="AH200" s="7">
        <v>1</v>
      </c>
      <c r="AI200" s="8"/>
    </row>
    <row r="201" spans="1:36" ht="16.5" x14ac:dyDescent="0.3">
      <c r="A201" s="26">
        <v>5130634</v>
      </c>
      <c r="B201" s="24" t="s">
        <v>642</v>
      </c>
      <c r="C201" s="24"/>
      <c r="D201" s="9" t="str">
        <f>"召唤和升星"&amp;REPLACE(B201,LEN(B201)-1,2,"")&amp;"的必需品。"&amp;REPLACE(B201,LEN(B201)-1,2,"")&amp;"是"&amp;VLOOKUP(REPLACE(B201,LEN(B201)-1,2,""),辅助!$H:$K,2,FALSE)&amp;VLOOKUP(REPLACE(B201,LEN(B201)-1,2,""),辅助!$H:$K,3,FALSE)&amp;VLOOKUP(REPLACE(B201,LEN(B201)-1,2,""),辅助!$H:$K,4,FALSE)&amp;"英雄。"</f>
        <v>召唤和升星吉尔伽美什的必需品。吉尔伽美什是神灵A守护英雄。</v>
      </c>
      <c r="E201" s="9"/>
      <c r="F201" s="10">
        <v>5130634</v>
      </c>
      <c r="G201" s="7"/>
      <c r="H201" s="3">
        <v>4</v>
      </c>
      <c r="I201" s="12">
        <v>16</v>
      </c>
      <c r="J201" s="12"/>
      <c r="K201" s="8" t="s">
        <v>328</v>
      </c>
      <c r="L201" s="9"/>
      <c r="M201" s="9"/>
      <c r="N201" s="9"/>
      <c r="O201" s="9"/>
      <c r="P201" s="7" t="s">
        <v>35</v>
      </c>
      <c r="Q201" s="14" t="s">
        <v>760</v>
      </c>
      <c r="R201" s="13"/>
      <c r="S201" s="46" t="s">
        <v>775</v>
      </c>
      <c r="T201" s="13"/>
      <c r="V201" s="7"/>
      <c r="W201" s="7"/>
      <c r="X201" s="7"/>
      <c r="Y201" s="7"/>
      <c r="Z201" s="7"/>
      <c r="AA201" s="7"/>
      <c r="AB201" s="7"/>
      <c r="AC201" s="7" t="s">
        <v>272</v>
      </c>
      <c r="AD201" s="7"/>
      <c r="AE201" s="7">
        <f>VLOOKUP(I201,辅助!$C$2:$E$18,3,0)</f>
        <v>200</v>
      </c>
      <c r="AF201" s="7">
        <v>1</v>
      </c>
      <c r="AG201" s="9"/>
      <c r="AH201" s="7">
        <v>1</v>
      </c>
      <c r="AI201" s="8"/>
    </row>
    <row r="202" spans="1:36" ht="16.5" x14ac:dyDescent="0.3">
      <c r="A202" s="26">
        <v>5130734</v>
      </c>
      <c r="B202" s="24" t="s">
        <v>643</v>
      </c>
      <c r="C202" s="24"/>
      <c r="D202" s="9" t="str">
        <f>"召唤和升星"&amp;REPLACE(B202,LEN(B202)-1,2,"")&amp;"的必需品。"&amp;REPLACE(B202,LEN(B202)-1,2,"")&amp;"是"&amp;VLOOKUP(REPLACE(B202,LEN(B202)-1,2,""),辅助!$H:$K,2,FALSE)&amp;VLOOKUP(REPLACE(B202,LEN(B202)-1,2,""),辅助!$H:$K,3,FALSE)&amp;VLOOKUP(REPLACE(B202,LEN(B202)-1,2,""),辅助!$H:$K,4,FALSE)&amp;"英雄。"</f>
        <v>召唤和升星女武神的必需品。女武神是神灵A+守护英雄。</v>
      </c>
      <c r="E202" s="9"/>
      <c r="F202" s="10">
        <v>5130734</v>
      </c>
      <c r="G202" s="7"/>
      <c r="H202" s="3">
        <v>4</v>
      </c>
      <c r="I202" s="12">
        <v>17</v>
      </c>
      <c r="J202" s="12"/>
      <c r="K202" s="8" t="s">
        <v>328</v>
      </c>
      <c r="L202" s="9"/>
      <c r="M202" s="9"/>
      <c r="N202" s="9"/>
      <c r="O202" s="9"/>
      <c r="P202" s="7" t="s">
        <v>35</v>
      </c>
      <c r="Q202" s="14" t="s">
        <v>930</v>
      </c>
      <c r="R202" s="13"/>
      <c r="S202" s="44" t="s">
        <v>763</v>
      </c>
      <c r="T202" s="13"/>
      <c r="U202" s="45" t="s">
        <v>770</v>
      </c>
      <c r="V202" s="7"/>
      <c r="X202" s="7"/>
      <c r="Y202" s="7"/>
      <c r="Z202" s="7"/>
      <c r="AA202" s="7"/>
      <c r="AB202" s="7"/>
      <c r="AC202" s="7" t="s">
        <v>272</v>
      </c>
      <c r="AD202" s="7"/>
      <c r="AE202" s="7">
        <f>VLOOKUP(I202,辅助!$C$2:$E$18,3,0)</f>
        <v>400</v>
      </c>
      <c r="AF202" s="7">
        <v>1</v>
      </c>
      <c r="AG202" s="9"/>
      <c r="AH202" s="7">
        <v>1</v>
      </c>
      <c r="AI202" s="8"/>
    </row>
    <row r="203" spans="1:36" ht="16.5" x14ac:dyDescent="0.3">
      <c r="A203" s="25">
        <v>5130884</v>
      </c>
      <c r="B203" s="24" t="s">
        <v>644</v>
      </c>
      <c r="C203" s="24"/>
      <c r="D203" s="9" t="str">
        <f>"召唤和升星"&amp;REPLACE(B203,LEN(B203)-1,2,"")&amp;"的必需品。"&amp;REPLACE(B203,LEN(B203)-1,2,"")&amp;"是"&amp;VLOOKUP(REPLACE(B203,LEN(B203)-1,2,""),辅助!$H:$K,2,FALSE)&amp;VLOOKUP(REPLACE(B203,LEN(B203)-1,2,""),辅助!$H:$K,3,FALSE)&amp;VLOOKUP(REPLACE(B203,LEN(B203)-1,2,""),辅助!$H:$K,4,FALSE)&amp;"英雄。"</f>
        <v>召唤和升星月亮女神的必需品。月亮女神是神灵A+远程英雄。</v>
      </c>
      <c r="E203" s="9"/>
      <c r="F203" s="10">
        <v>5130884</v>
      </c>
      <c r="G203" s="7"/>
      <c r="H203" s="3">
        <v>4</v>
      </c>
      <c r="I203" s="12">
        <v>17</v>
      </c>
      <c r="J203" s="12"/>
      <c r="K203" s="8" t="s">
        <v>329</v>
      </c>
      <c r="L203" s="9"/>
      <c r="M203" s="9"/>
      <c r="N203" s="9"/>
      <c r="O203" s="9"/>
      <c r="P203" s="7" t="s">
        <v>35</v>
      </c>
      <c r="Q203" s="14" t="s">
        <v>760</v>
      </c>
      <c r="R203" s="13"/>
      <c r="S203" s="44" t="s">
        <v>763</v>
      </c>
      <c r="T203" s="13"/>
      <c r="U203" s="45" t="s">
        <v>757</v>
      </c>
      <c r="V203" s="7"/>
      <c r="W203" s="46" t="s">
        <v>775</v>
      </c>
      <c r="X203" s="7"/>
      <c r="Y203" s="7"/>
      <c r="Z203" s="7"/>
      <c r="AA203" s="7"/>
      <c r="AB203" s="7"/>
      <c r="AC203" s="7" t="s">
        <v>272</v>
      </c>
      <c r="AD203" s="7"/>
      <c r="AE203" s="7">
        <f>VLOOKUP(I203,辅助!$C$2:$E$18,3,0)</f>
        <v>400</v>
      </c>
      <c r="AF203" s="7">
        <v>1</v>
      </c>
      <c r="AG203" s="9"/>
      <c r="AH203" s="7">
        <v>1</v>
      </c>
      <c r="AI203" s="8"/>
    </row>
    <row r="204" spans="1:36" ht="16.5" x14ac:dyDescent="0.3">
      <c r="A204" s="10">
        <v>5130014</v>
      </c>
      <c r="B204" s="3" t="s">
        <v>691</v>
      </c>
      <c r="C204" s="3"/>
      <c r="D204" s="9" t="str">
        <f t="shared" ref="D204:D243" si="7">"收集"&amp;VLOOKUP(H204,魂石合成,2,0)&amp;"个可以召唤"&amp;REPLACE(B204,LEN(B204)-1,2,"")&amp;"，这也是"&amp;REPLACE(B204,LEN(B204)-1,2,"")&amp;"升星的必需品。"</f>
        <v>收集10个可以召唤绿踪仙子，这也是绿踪仙子升星的必需品。</v>
      </c>
      <c r="E204" s="9"/>
      <c r="F204" s="10">
        <v>5130014</v>
      </c>
      <c r="G204" s="7"/>
      <c r="H204" s="3">
        <v>2</v>
      </c>
      <c r="I204" s="3">
        <v>7</v>
      </c>
      <c r="J204" s="3"/>
      <c r="K204" s="8" t="s">
        <v>692</v>
      </c>
      <c r="L204" s="9"/>
      <c r="M204" s="9"/>
      <c r="N204" s="9"/>
      <c r="O204" s="9"/>
      <c r="P204" s="7" t="s">
        <v>693</v>
      </c>
      <c r="Q204" s="14" t="s">
        <v>760</v>
      </c>
      <c r="R204" s="13"/>
      <c r="S204" s="7"/>
      <c r="T204" s="13"/>
      <c r="V204" s="7"/>
      <c r="W204" s="7"/>
      <c r="X204" s="7"/>
      <c r="Y204" s="7"/>
      <c r="Z204" s="7"/>
      <c r="AA204" s="7"/>
      <c r="AB204" s="7"/>
      <c r="AC204" s="7" t="s">
        <v>272</v>
      </c>
      <c r="AD204" s="7"/>
      <c r="AE204" s="7">
        <f>VLOOKUP(I204,[3]辅助!$C$2:$E$18,3,0)</f>
        <v>10</v>
      </c>
      <c r="AF204" s="7">
        <v>1</v>
      </c>
      <c r="AG204" s="9"/>
      <c r="AH204" s="7">
        <v>1</v>
      </c>
      <c r="AI204" s="34"/>
    </row>
    <row r="205" spans="1:36" ht="16.5" x14ac:dyDescent="0.3">
      <c r="A205" s="10">
        <v>5130024</v>
      </c>
      <c r="B205" s="3" t="s">
        <v>694</v>
      </c>
      <c r="C205" s="3"/>
      <c r="D205" s="9" t="str">
        <f t="shared" si="7"/>
        <v>收集10个可以召唤顶盾步兵，这也是顶盾步兵升星的必需品。</v>
      </c>
      <c r="E205" s="9"/>
      <c r="F205" s="10">
        <v>5130024</v>
      </c>
      <c r="G205" s="7"/>
      <c r="H205" s="3">
        <v>2</v>
      </c>
      <c r="I205" s="3">
        <v>6</v>
      </c>
      <c r="J205" s="3"/>
      <c r="K205" s="8" t="s">
        <v>692</v>
      </c>
      <c r="L205" s="9"/>
      <c r="M205" s="9"/>
      <c r="N205" s="9"/>
      <c r="O205" s="9"/>
      <c r="P205" s="7" t="s">
        <v>35</v>
      </c>
      <c r="Q205" s="14" t="s">
        <v>760</v>
      </c>
      <c r="R205" s="13"/>
      <c r="S205" s="7"/>
      <c r="T205" s="13"/>
      <c r="V205" s="7"/>
      <c r="W205" s="7"/>
      <c r="X205" s="7"/>
      <c r="Y205" s="7"/>
      <c r="Z205" s="7"/>
      <c r="AA205" s="7"/>
      <c r="AB205" s="7"/>
      <c r="AC205" s="7" t="s">
        <v>272</v>
      </c>
      <c r="AD205" s="7"/>
      <c r="AE205" s="7">
        <f>VLOOKUP(I205,[3]辅助!$C$2:$E$18,3,0)</f>
        <v>5</v>
      </c>
      <c r="AF205" s="7">
        <v>1</v>
      </c>
      <c r="AG205" s="9"/>
      <c r="AH205" s="7">
        <v>1</v>
      </c>
      <c r="AI205" s="34"/>
    </row>
    <row r="206" spans="1:36" ht="16.5" x14ac:dyDescent="0.3">
      <c r="A206" s="10">
        <v>5130044</v>
      </c>
      <c r="B206" s="3" t="s">
        <v>695</v>
      </c>
      <c r="C206" s="3"/>
      <c r="D206" s="9" t="str">
        <f t="shared" si="7"/>
        <v>收集10个可以召唤甩葱妹妹，这也是甩葱妹妹升星的必需品。</v>
      </c>
      <c r="E206" s="9"/>
      <c r="F206" s="10">
        <v>5130044</v>
      </c>
      <c r="G206" s="7"/>
      <c r="H206" s="3">
        <v>4</v>
      </c>
      <c r="I206" s="3">
        <v>16</v>
      </c>
      <c r="J206" s="3"/>
      <c r="K206" s="8" t="s">
        <v>696</v>
      </c>
      <c r="L206" s="9"/>
      <c r="M206" s="9"/>
      <c r="N206" s="9"/>
      <c r="O206" s="9"/>
      <c r="P206" s="7" t="s">
        <v>35</v>
      </c>
      <c r="Q206" s="14" t="s">
        <v>760</v>
      </c>
      <c r="R206" s="13"/>
      <c r="S206" s="7"/>
      <c r="T206" s="13"/>
      <c r="V206" s="7"/>
      <c r="W206" s="7"/>
      <c r="X206" s="7"/>
      <c r="Y206" s="7"/>
      <c r="Z206" s="7"/>
      <c r="AA206" s="7"/>
      <c r="AB206" s="7"/>
      <c r="AC206" s="7" t="s">
        <v>272</v>
      </c>
      <c r="AD206" s="7"/>
      <c r="AE206" s="7">
        <f>VLOOKUP(I206,[3]辅助!$C$2:$E$18,3,0)</f>
        <v>500</v>
      </c>
      <c r="AF206" s="7">
        <v>1</v>
      </c>
      <c r="AG206" s="9"/>
      <c r="AH206" s="7">
        <v>1</v>
      </c>
      <c r="AI206" s="34"/>
    </row>
    <row r="207" spans="1:36" ht="16.5" x14ac:dyDescent="0.3">
      <c r="A207" s="10">
        <v>5130094</v>
      </c>
      <c r="B207" s="3" t="s">
        <v>697</v>
      </c>
      <c r="C207" s="3"/>
      <c r="D207" s="9" t="str">
        <f t="shared" si="7"/>
        <v>收集10个可以召唤美少女战士，这也是美少女战士升星的必需品。</v>
      </c>
      <c r="E207" s="9"/>
      <c r="F207" s="10">
        <v>5130094</v>
      </c>
      <c r="G207" s="7"/>
      <c r="H207" s="3">
        <v>3</v>
      </c>
      <c r="I207" s="3">
        <v>11</v>
      </c>
      <c r="J207" s="3"/>
      <c r="K207" s="8" t="s">
        <v>698</v>
      </c>
      <c r="L207" s="9"/>
      <c r="M207" s="9"/>
      <c r="N207" s="9"/>
      <c r="O207" s="9"/>
      <c r="P207" s="7" t="s">
        <v>35</v>
      </c>
      <c r="Q207" s="14" t="s">
        <v>760</v>
      </c>
      <c r="R207" s="13"/>
      <c r="S207" s="7"/>
      <c r="T207" s="13"/>
      <c r="V207" s="7"/>
      <c r="W207" s="7"/>
      <c r="X207" s="7"/>
      <c r="Y207" s="7"/>
      <c r="Z207" s="7"/>
      <c r="AA207" s="7"/>
      <c r="AB207" s="7"/>
      <c r="AC207" s="7" t="s">
        <v>272</v>
      </c>
      <c r="AD207" s="7"/>
      <c r="AE207" s="7">
        <f>VLOOKUP(I207,[3]辅助!$C$2:$E$18,3,0)</f>
        <v>50</v>
      </c>
      <c r="AF207" s="7">
        <v>1</v>
      </c>
      <c r="AG207" s="9"/>
      <c r="AH207" s="7">
        <v>1</v>
      </c>
      <c r="AI207" s="34"/>
    </row>
    <row r="208" spans="1:36" ht="16.5" x14ac:dyDescent="0.3">
      <c r="A208" s="10">
        <v>5130124</v>
      </c>
      <c r="B208" s="3" t="s">
        <v>699</v>
      </c>
      <c r="C208" s="3"/>
      <c r="D208" s="9" t="str">
        <f t="shared" si="7"/>
        <v>收集10个可以召唤须佐之男，这也是须佐之男升星的必需品。</v>
      </c>
      <c r="E208" s="9"/>
      <c r="F208" s="10">
        <v>5130124</v>
      </c>
      <c r="G208" s="7"/>
      <c r="H208" s="3">
        <v>4</v>
      </c>
      <c r="I208" s="3">
        <v>16</v>
      </c>
      <c r="J208" s="3"/>
      <c r="K208" s="8" t="s">
        <v>328</v>
      </c>
      <c r="L208" s="9"/>
      <c r="M208" s="9"/>
      <c r="N208" s="9"/>
      <c r="O208" s="9"/>
      <c r="P208" s="7" t="s">
        <v>35</v>
      </c>
      <c r="Q208" s="14" t="s">
        <v>760</v>
      </c>
      <c r="R208" s="13"/>
      <c r="S208" s="7"/>
      <c r="T208" s="13"/>
      <c r="V208" s="7"/>
      <c r="W208" s="7"/>
      <c r="X208" s="7"/>
      <c r="Y208" s="7"/>
      <c r="Z208" s="7"/>
      <c r="AA208" s="7"/>
      <c r="AB208" s="7"/>
      <c r="AC208" s="7" t="s">
        <v>272</v>
      </c>
      <c r="AD208" s="7"/>
      <c r="AE208" s="7">
        <f>VLOOKUP(I208,[3]辅助!$C$2:$E$18,3,0)</f>
        <v>500</v>
      </c>
      <c r="AF208" s="7">
        <v>1</v>
      </c>
      <c r="AG208" s="9"/>
      <c r="AH208" s="7">
        <v>1</v>
      </c>
      <c r="AI208" s="34"/>
    </row>
    <row r="209" spans="1:35" ht="16.5" x14ac:dyDescent="0.3">
      <c r="A209" s="7">
        <v>5130134</v>
      </c>
      <c r="B209" s="3" t="s">
        <v>701</v>
      </c>
      <c r="C209" s="3"/>
      <c r="D209" s="9" t="str">
        <f t="shared" si="7"/>
        <v>收集10个可以召唤光之牧，这也是光之牧升星的必需品。</v>
      </c>
      <c r="E209" s="9"/>
      <c r="F209" s="7">
        <v>5130134</v>
      </c>
      <c r="G209" s="7"/>
      <c r="H209" s="3">
        <v>2</v>
      </c>
      <c r="I209" s="3">
        <v>7</v>
      </c>
      <c r="J209" s="3"/>
      <c r="K209" s="8" t="s">
        <v>700</v>
      </c>
      <c r="L209" s="9"/>
      <c r="M209" s="9"/>
      <c r="N209" s="9"/>
      <c r="O209" s="9"/>
      <c r="P209" s="7" t="s">
        <v>35</v>
      </c>
      <c r="Q209" s="14" t="s">
        <v>760</v>
      </c>
      <c r="R209" s="13"/>
      <c r="S209" s="7"/>
      <c r="T209" s="13"/>
      <c r="V209" s="7"/>
      <c r="W209" s="7"/>
      <c r="X209" s="7"/>
      <c r="Y209" s="7"/>
      <c r="Z209" s="7"/>
      <c r="AA209" s="7"/>
      <c r="AB209" s="7"/>
      <c r="AC209" s="7" t="s">
        <v>272</v>
      </c>
      <c r="AD209" s="7"/>
      <c r="AE209" s="7">
        <f>VLOOKUP(I209,[3]辅助!$C$2:$E$18,3,0)</f>
        <v>10</v>
      </c>
      <c r="AF209" s="7">
        <v>1</v>
      </c>
      <c r="AG209" s="9"/>
      <c r="AH209" s="7">
        <v>1</v>
      </c>
      <c r="AI209" s="34"/>
    </row>
    <row r="210" spans="1:35" ht="16.5" x14ac:dyDescent="0.3">
      <c r="A210" s="10">
        <v>5130184</v>
      </c>
      <c r="B210" s="3" t="s">
        <v>702</v>
      </c>
      <c r="C210" s="3"/>
      <c r="D210" s="9" t="str">
        <f t="shared" si="7"/>
        <v>收集10个可以召唤狂战士，这也是狂战士升星的必需品。</v>
      </c>
      <c r="E210" s="9"/>
      <c r="F210" s="10">
        <v>5130184</v>
      </c>
      <c r="G210" s="7"/>
      <c r="H210" s="3">
        <v>2</v>
      </c>
      <c r="I210" s="3">
        <v>7</v>
      </c>
      <c r="J210" s="3"/>
      <c r="K210" s="8" t="s">
        <v>698</v>
      </c>
      <c r="L210" s="9"/>
      <c r="M210" s="9"/>
      <c r="N210" s="9"/>
      <c r="O210" s="9"/>
      <c r="P210" s="7" t="s">
        <v>35</v>
      </c>
      <c r="Q210" s="14" t="s">
        <v>760</v>
      </c>
      <c r="R210" s="13"/>
      <c r="S210" s="7"/>
      <c r="T210" s="13"/>
      <c r="V210" s="7"/>
      <c r="W210" s="7"/>
      <c r="X210" s="7"/>
      <c r="Y210" s="7"/>
      <c r="Z210" s="7"/>
      <c r="AA210" s="7"/>
      <c r="AB210" s="7"/>
      <c r="AC210" s="7" t="s">
        <v>272</v>
      </c>
      <c r="AD210" s="7"/>
      <c r="AE210" s="7">
        <f>VLOOKUP(I210,[3]辅助!$C$2:$E$18,3,0)</f>
        <v>10</v>
      </c>
      <c r="AF210" s="7">
        <v>1</v>
      </c>
      <c r="AG210" s="9"/>
      <c r="AH210" s="7">
        <v>1</v>
      </c>
      <c r="AI210" s="34"/>
    </row>
    <row r="211" spans="1:35" ht="16.5" x14ac:dyDescent="0.3">
      <c r="A211" s="10">
        <v>5130264</v>
      </c>
      <c r="B211" s="3" t="s">
        <v>703</v>
      </c>
      <c r="C211" s="3"/>
      <c r="D211" s="9" t="str">
        <f t="shared" si="7"/>
        <v>收集10个可以召唤犬妖斗士，这也是犬妖斗士升星的必需品。</v>
      </c>
      <c r="E211" s="9"/>
      <c r="F211" s="10">
        <v>5130264</v>
      </c>
      <c r="G211" s="7"/>
      <c r="H211" s="3">
        <v>3</v>
      </c>
      <c r="I211" s="3">
        <v>12</v>
      </c>
      <c r="J211" s="3"/>
      <c r="K211" s="8" t="s">
        <v>328</v>
      </c>
      <c r="L211" s="9"/>
      <c r="M211" s="9"/>
      <c r="N211" s="9"/>
      <c r="O211" s="9"/>
      <c r="P211" s="7" t="s">
        <v>35</v>
      </c>
      <c r="Q211" s="14" t="s">
        <v>760</v>
      </c>
      <c r="R211" s="13"/>
      <c r="S211" s="7"/>
      <c r="T211" s="13"/>
      <c r="V211" s="7"/>
      <c r="W211" s="7"/>
      <c r="X211" s="7"/>
      <c r="Y211" s="7"/>
      <c r="Z211" s="7"/>
      <c r="AA211" s="7"/>
      <c r="AB211" s="7"/>
      <c r="AC211" s="7" t="s">
        <v>272</v>
      </c>
      <c r="AD211" s="7"/>
      <c r="AE211" s="7">
        <f>VLOOKUP(I211,[3]辅助!$C$2:$E$18,3,0)</f>
        <v>100</v>
      </c>
      <c r="AF211" s="7">
        <v>1</v>
      </c>
      <c r="AG211" s="9"/>
      <c r="AH211" s="7">
        <v>1</v>
      </c>
      <c r="AI211" s="34"/>
    </row>
    <row r="212" spans="1:35" ht="16.5" x14ac:dyDescent="0.3">
      <c r="A212" s="35">
        <v>5130274</v>
      </c>
      <c r="B212" s="3" t="s">
        <v>704</v>
      </c>
      <c r="C212" s="3"/>
      <c r="D212" s="9" t="str">
        <f t="shared" si="7"/>
        <v>收集10个可以召唤独角魔，这也是独角魔升星的必需品。</v>
      </c>
      <c r="E212" s="9"/>
      <c r="F212" s="35">
        <v>5130014</v>
      </c>
      <c r="G212" s="7"/>
      <c r="H212" s="3">
        <v>3</v>
      </c>
      <c r="I212" s="3">
        <v>11</v>
      </c>
      <c r="J212" s="3"/>
      <c r="K212" s="8" t="s">
        <v>692</v>
      </c>
      <c r="L212" s="9"/>
      <c r="M212" s="9"/>
      <c r="N212" s="9"/>
      <c r="O212" s="9"/>
      <c r="P212" s="7" t="s">
        <v>35</v>
      </c>
      <c r="Q212" s="14" t="s">
        <v>760</v>
      </c>
      <c r="R212" s="13"/>
      <c r="S212" s="7"/>
      <c r="T212" s="13"/>
      <c r="V212" s="7"/>
      <c r="W212" s="7"/>
      <c r="X212" s="7"/>
      <c r="Y212" s="7"/>
      <c r="Z212" s="7"/>
      <c r="AA212" s="7"/>
      <c r="AB212" s="7"/>
      <c r="AC212" s="7" t="s">
        <v>272</v>
      </c>
      <c r="AD212" s="7"/>
      <c r="AE212" s="7">
        <f>VLOOKUP(I212,[3]辅助!$C$2:$E$18,3,0)</f>
        <v>50</v>
      </c>
      <c r="AF212" s="7">
        <v>1</v>
      </c>
      <c r="AG212" s="9"/>
      <c r="AH212" s="7">
        <v>1</v>
      </c>
      <c r="AI212" s="34"/>
    </row>
    <row r="213" spans="1:35" ht="16.5" x14ac:dyDescent="0.3">
      <c r="A213" s="10">
        <v>5130304</v>
      </c>
      <c r="B213" s="3" t="s">
        <v>705</v>
      </c>
      <c r="C213" s="3"/>
      <c r="D213" s="9" t="str">
        <f t="shared" si="7"/>
        <v>收集10个可以召唤犬妖呱呱，这也是犬妖呱呱升星的必需品。</v>
      </c>
      <c r="E213" s="9"/>
      <c r="F213" s="10">
        <v>5130304</v>
      </c>
      <c r="G213" s="7"/>
      <c r="H213" s="3">
        <v>1</v>
      </c>
      <c r="I213" s="3">
        <v>1</v>
      </c>
      <c r="J213" s="3"/>
      <c r="K213" s="8" t="s">
        <v>698</v>
      </c>
      <c r="L213" s="9"/>
      <c r="M213" s="9"/>
      <c r="N213" s="9"/>
      <c r="O213" s="9"/>
      <c r="P213" s="7" t="s">
        <v>35</v>
      </c>
      <c r="Q213" s="14" t="s">
        <v>760</v>
      </c>
      <c r="R213" s="13"/>
      <c r="S213" s="7"/>
      <c r="T213" s="13"/>
      <c r="V213" s="7"/>
      <c r="W213" s="7"/>
      <c r="X213" s="7"/>
      <c r="Y213" s="7"/>
      <c r="Z213" s="7"/>
      <c r="AA213" s="7"/>
      <c r="AB213" s="7"/>
      <c r="AC213" s="7" t="s">
        <v>272</v>
      </c>
      <c r="AD213" s="7"/>
      <c r="AE213" s="7">
        <f>VLOOKUP(I213,[3]辅助!$C$2:$E$18,3,0)</f>
        <v>1</v>
      </c>
      <c r="AF213" s="7">
        <v>1</v>
      </c>
      <c r="AG213" s="9"/>
      <c r="AH213" s="7">
        <v>1</v>
      </c>
      <c r="AI213" s="34"/>
    </row>
    <row r="214" spans="1:35" ht="16.5" x14ac:dyDescent="0.3">
      <c r="A214" s="35">
        <v>5130374</v>
      </c>
      <c r="B214" s="3" t="s">
        <v>706</v>
      </c>
      <c r="C214" s="3"/>
      <c r="D214" s="9" t="str">
        <f t="shared" si="7"/>
        <v>收集10个可以召唤火焰术士，这也是火焰术士升星的必需品。</v>
      </c>
      <c r="E214" s="9"/>
      <c r="F214" s="10">
        <v>5130374</v>
      </c>
      <c r="G214" s="7"/>
      <c r="H214" s="3">
        <v>3</v>
      </c>
      <c r="I214" s="3">
        <v>12</v>
      </c>
      <c r="J214" s="3"/>
      <c r="K214" s="8" t="s">
        <v>707</v>
      </c>
      <c r="L214" s="9"/>
      <c r="M214" s="9"/>
      <c r="N214" s="9"/>
      <c r="O214" s="9"/>
      <c r="P214" s="7" t="s">
        <v>35</v>
      </c>
      <c r="Q214" s="14" t="s">
        <v>760</v>
      </c>
      <c r="R214" s="13"/>
      <c r="S214" s="7"/>
      <c r="T214" s="13"/>
      <c r="V214" s="7"/>
      <c r="W214" s="7"/>
      <c r="X214" s="7"/>
      <c r="Y214" s="7"/>
      <c r="Z214" s="7"/>
      <c r="AA214" s="7"/>
      <c r="AB214" s="7"/>
      <c r="AC214" s="7" t="s">
        <v>272</v>
      </c>
      <c r="AD214" s="7"/>
      <c r="AE214" s="7">
        <f>VLOOKUP(I214,[3]辅助!$C$2:$E$18,3,0)</f>
        <v>100</v>
      </c>
      <c r="AF214" s="7">
        <v>1</v>
      </c>
      <c r="AG214" s="9"/>
      <c r="AH214" s="7">
        <v>1</v>
      </c>
      <c r="AI214" s="34"/>
    </row>
    <row r="215" spans="1:35" ht="16.5" x14ac:dyDescent="0.3">
      <c r="A215" s="10">
        <v>5130384</v>
      </c>
      <c r="B215" s="3" t="s">
        <v>708</v>
      </c>
      <c r="C215" s="3"/>
      <c r="D215" s="9" t="str">
        <f t="shared" si="7"/>
        <v>收集10个可以召唤守卫队长，这也是守卫队长升星的必需品。</v>
      </c>
      <c r="E215" s="9"/>
      <c r="F215" s="10">
        <v>5130384</v>
      </c>
      <c r="G215" s="7"/>
      <c r="H215" s="3">
        <v>2</v>
      </c>
      <c r="I215" s="3">
        <v>6</v>
      </c>
      <c r="J215" s="3"/>
      <c r="K215" s="8" t="s">
        <v>709</v>
      </c>
      <c r="L215" s="9"/>
      <c r="M215" s="9"/>
      <c r="N215" s="9"/>
      <c r="O215" s="9"/>
      <c r="P215" s="7" t="s">
        <v>35</v>
      </c>
      <c r="Q215" s="14" t="s">
        <v>760</v>
      </c>
      <c r="R215" s="13"/>
      <c r="S215" s="7"/>
      <c r="T215" s="13"/>
      <c r="V215" s="7"/>
      <c r="W215" s="7"/>
      <c r="X215" s="7"/>
      <c r="Y215" s="7"/>
      <c r="Z215" s="7"/>
      <c r="AA215" s="7"/>
      <c r="AB215" s="7"/>
      <c r="AC215" s="7" t="s">
        <v>272</v>
      </c>
      <c r="AD215" s="7"/>
      <c r="AE215" s="7">
        <f>VLOOKUP(I215,[3]辅助!$C$2:$E$18,3,0)</f>
        <v>5</v>
      </c>
      <c r="AF215" s="7">
        <v>1</v>
      </c>
      <c r="AG215" s="9"/>
      <c r="AH215" s="7">
        <v>1</v>
      </c>
      <c r="AI215" s="34"/>
    </row>
    <row r="216" spans="1:35" ht="16.5" x14ac:dyDescent="0.3">
      <c r="A216" s="35">
        <v>5130404</v>
      </c>
      <c r="B216" s="3" t="s">
        <v>710</v>
      </c>
      <c r="C216" s="3"/>
      <c r="D216" s="9" t="str">
        <f t="shared" si="7"/>
        <v>收集10个可以召唤矿工，这也是矿工升星的必需品。</v>
      </c>
      <c r="E216" s="9"/>
      <c r="F216" s="35">
        <v>5130404</v>
      </c>
      <c r="G216" s="7"/>
      <c r="H216" s="3">
        <v>1</v>
      </c>
      <c r="I216" s="3">
        <v>1</v>
      </c>
      <c r="J216" s="3"/>
      <c r="K216" s="8" t="s">
        <v>711</v>
      </c>
      <c r="L216" s="9"/>
      <c r="M216" s="9"/>
      <c r="N216" s="9"/>
      <c r="O216" s="9"/>
      <c r="P216" s="7" t="s">
        <v>35</v>
      </c>
      <c r="Q216" s="14" t="s">
        <v>760</v>
      </c>
      <c r="R216" s="13"/>
      <c r="S216" s="7"/>
      <c r="T216" s="13"/>
      <c r="V216" s="7"/>
      <c r="W216" s="7"/>
      <c r="X216" s="7"/>
      <c r="Y216" s="7"/>
      <c r="Z216" s="7"/>
      <c r="AA216" s="7"/>
      <c r="AB216" s="7"/>
      <c r="AC216" s="7" t="s">
        <v>272</v>
      </c>
      <c r="AD216" s="7"/>
      <c r="AE216" s="7">
        <f>VLOOKUP(I216,[3]辅助!$C$2:$E$18,3,0)</f>
        <v>1</v>
      </c>
      <c r="AF216" s="7">
        <v>1</v>
      </c>
      <c r="AG216" s="9"/>
      <c r="AH216" s="7">
        <v>1</v>
      </c>
      <c r="AI216" s="34"/>
    </row>
    <row r="217" spans="1:35" ht="16.5" x14ac:dyDescent="0.3">
      <c r="A217" s="35">
        <v>5130414</v>
      </c>
      <c r="B217" s="3" t="s">
        <v>712</v>
      </c>
      <c r="C217" s="3"/>
      <c r="D217" s="9" t="str">
        <f t="shared" si="7"/>
        <v>收集10个可以召唤弩炮手，这也是弩炮手升星的必需品。</v>
      </c>
      <c r="E217" s="9"/>
      <c r="F217" s="35">
        <v>5130014</v>
      </c>
      <c r="G217" s="7"/>
      <c r="H217" s="3">
        <v>1</v>
      </c>
      <c r="I217" s="3">
        <v>1</v>
      </c>
      <c r="J217" s="3"/>
      <c r="K217" s="8" t="s">
        <v>700</v>
      </c>
      <c r="L217" s="9"/>
      <c r="M217" s="9"/>
      <c r="N217" s="9"/>
      <c r="O217" s="9"/>
      <c r="P217" s="7" t="s">
        <v>35</v>
      </c>
      <c r="Q217" s="14" t="s">
        <v>760</v>
      </c>
      <c r="R217" s="13"/>
      <c r="S217" s="7"/>
      <c r="T217" s="13"/>
      <c r="V217" s="7"/>
      <c r="W217" s="7"/>
      <c r="X217" s="7"/>
      <c r="Y217" s="7"/>
      <c r="Z217" s="7"/>
      <c r="AA217" s="7"/>
      <c r="AB217" s="7"/>
      <c r="AC217" s="7" t="s">
        <v>272</v>
      </c>
      <c r="AD217" s="7"/>
      <c r="AE217" s="7">
        <f>VLOOKUP(I217,[3]辅助!$C$2:$E$18,3,0)</f>
        <v>1</v>
      </c>
      <c r="AF217" s="7">
        <v>1</v>
      </c>
      <c r="AG217" s="9"/>
      <c r="AH217" s="7">
        <v>1</v>
      </c>
      <c r="AI217" s="34"/>
    </row>
    <row r="218" spans="1:35" ht="16.5" x14ac:dyDescent="0.3">
      <c r="A218" s="35">
        <v>5130454</v>
      </c>
      <c r="B218" s="3" t="s">
        <v>713</v>
      </c>
      <c r="C218" s="3"/>
      <c r="D218" s="9" t="str">
        <f t="shared" si="7"/>
        <v>收集10个可以召唤波波王，这也是波波王升星的必需品。</v>
      </c>
      <c r="E218" s="9"/>
      <c r="F218" s="35">
        <v>5130014</v>
      </c>
      <c r="G218" s="7"/>
      <c r="H218" s="3">
        <v>3</v>
      </c>
      <c r="I218" s="3">
        <v>11</v>
      </c>
      <c r="J218" s="3"/>
      <c r="K218" s="8" t="s">
        <v>700</v>
      </c>
      <c r="L218" s="9"/>
      <c r="M218" s="9"/>
      <c r="N218" s="9"/>
      <c r="O218" s="9"/>
      <c r="P218" s="7" t="s">
        <v>35</v>
      </c>
      <c r="Q218" s="14" t="s">
        <v>760</v>
      </c>
      <c r="R218" s="13"/>
      <c r="S218" s="7"/>
      <c r="T218" s="13"/>
      <c r="V218" s="7"/>
      <c r="W218" s="7"/>
      <c r="X218" s="7"/>
      <c r="Y218" s="7"/>
      <c r="Z218" s="7"/>
      <c r="AA218" s="7"/>
      <c r="AB218" s="7"/>
      <c r="AC218" s="7" t="s">
        <v>272</v>
      </c>
      <c r="AD218" s="7"/>
      <c r="AE218" s="7">
        <f>VLOOKUP(I218,[3]辅助!$C$2:$E$18,3,0)</f>
        <v>50</v>
      </c>
      <c r="AF218" s="7">
        <v>1</v>
      </c>
      <c r="AG218" s="9"/>
      <c r="AH218" s="7">
        <v>1</v>
      </c>
      <c r="AI218" s="34"/>
    </row>
    <row r="219" spans="1:35" ht="16.5" x14ac:dyDescent="0.3">
      <c r="A219" s="10">
        <v>5130464</v>
      </c>
      <c r="B219" s="3" t="s">
        <v>714</v>
      </c>
      <c r="C219" s="3"/>
      <c r="D219" s="9" t="str">
        <f t="shared" si="7"/>
        <v>收集10个可以召唤守护天使，这也是守护天使升星的必需品。</v>
      </c>
      <c r="E219" s="9"/>
      <c r="F219" s="10">
        <v>5130464</v>
      </c>
      <c r="G219" s="7"/>
      <c r="H219" s="3">
        <v>4</v>
      </c>
      <c r="I219" s="3">
        <v>16</v>
      </c>
      <c r="J219" s="3"/>
      <c r="K219" s="8" t="s">
        <v>715</v>
      </c>
      <c r="L219" s="9"/>
      <c r="M219" s="9"/>
      <c r="N219" s="9"/>
      <c r="O219" s="9"/>
      <c r="P219" s="7" t="s">
        <v>35</v>
      </c>
      <c r="Q219" s="14" t="s">
        <v>760</v>
      </c>
      <c r="R219" s="13"/>
      <c r="S219" s="7"/>
      <c r="T219" s="13"/>
      <c r="V219" s="7"/>
      <c r="W219" s="7"/>
      <c r="X219" s="7"/>
      <c r="Y219" s="7"/>
      <c r="Z219" s="7"/>
      <c r="AA219" s="7"/>
      <c r="AB219" s="7"/>
      <c r="AC219" s="7" t="s">
        <v>272</v>
      </c>
      <c r="AD219" s="7"/>
      <c r="AE219" s="7">
        <f>VLOOKUP(I219,[3]辅助!$C$2:$E$18,3,0)</f>
        <v>500</v>
      </c>
      <c r="AF219" s="7">
        <v>1</v>
      </c>
      <c r="AG219" s="9"/>
      <c r="AH219" s="7">
        <v>1</v>
      </c>
      <c r="AI219" s="34"/>
    </row>
    <row r="220" spans="1:35" ht="16.5" x14ac:dyDescent="0.3">
      <c r="A220" s="35">
        <v>5130474</v>
      </c>
      <c r="B220" s="3" t="s">
        <v>716</v>
      </c>
      <c r="C220" s="3"/>
      <c r="D220" s="9" t="str">
        <f t="shared" si="7"/>
        <v>收集10个可以召唤邪神洛基，这也是邪神洛基升星的必需品。</v>
      </c>
      <c r="E220" s="9"/>
      <c r="F220" s="35">
        <v>5130014</v>
      </c>
      <c r="G220" s="7"/>
      <c r="H220" s="3">
        <v>4</v>
      </c>
      <c r="I220" s="3">
        <v>17</v>
      </c>
      <c r="J220" s="3"/>
      <c r="K220" s="8" t="s">
        <v>692</v>
      </c>
      <c r="L220" s="9"/>
      <c r="M220" s="9"/>
      <c r="N220" s="9"/>
      <c r="O220" s="9"/>
      <c r="P220" s="7" t="s">
        <v>35</v>
      </c>
      <c r="Q220" s="14" t="s">
        <v>760</v>
      </c>
      <c r="R220" s="13"/>
      <c r="S220" s="7"/>
      <c r="T220" s="13"/>
      <c r="V220" s="7"/>
      <c r="W220" s="7"/>
      <c r="X220" s="7"/>
      <c r="Y220" s="7"/>
      <c r="Z220" s="7"/>
      <c r="AA220" s="7"/>
      <c r="AB220" s="7"/>
      <c r="AC220" s="7" t="s">
        <v>272</v>
      </c>
      <c r="AD220" s="7"/>
      <c r="AE220" s="7">
        <f>VLOOKUP(I220,[3]辅助!$C$2:$E$18,3,0)</f>
        <v>1000</v>
      </c>
      <c r="AF220" s="7">
        <v>1</v>
      </c>
      <c r="AG220" s="9"/>
      <c r="AH220" s="7">
        <v>1</v>
      </c>
      <c r="AI220" s="34"/>
    </row>
    <row r="221" spans="1:35" ht="16.5" x14ac:dyDescent="0.3">
      <c r="A221" s="35">
        <v>5130484</v>
      </c>
      <c r="B221" s="3" t="s">
        <v>717</v>
      </c>
      <c r="C221" s="3"/>
      <c r="D221" s="9" t="str">
        <f t="shared" si="7"/>
        <v>收集10个可以召唤一只耳，这也是一只耳升星的必需品。</v>
      </c>
      <c r="E221" s="9"/>
      <c r="F221" s="35">
        <v>5130014</v>
      </c>
      <c r="G221" s="7"/>
      <c r="H221" s="3">
        <v>2</v>
      </c>
      <c r="I221" s="3">
        <v>7</v>
      </c>
      <c r="J221" s="3"/>
      <c r="K221" s="8" t="s">
        <v>715</v>
      </c>
      <c r="L221" s="9"/>
      <c r="M221" s="9"/>
      <c r="N221" s="9"/>
      <c r="O221" s="9"/>
      <c r="P221" s="7" t="s">
        <v>35</v>
      </c>
      <c r="Q221" s="14" t="s">
        <v>760</v>
      </c>
      <c r="R221" s="13"/>
      <c r="S221" s="7"/>
      <c r="T221" s="13"/>
      <c r="V221" s="7"/>
      <c r="W221" s="7"/>
      <c r="X221" s="7"/>
      <c r="Y221" s="7"/>
      <c r="Z221" s="7"/>
      <c r="AA221" s="7"/>
      <c r="AB221" s="7"/>
      <c r="AC221" s="7" t="s">
        <v>272</v>
      </c>
      <c r="AD221" s="7"/>
      <c r="AE221" s="7">
        <f>VLOOKUP(I221,[3]辅助!$C$2:$E$18,3,0)</f>
        <v>10</v>
      </c>
      <c r="AF221" s="7">
        <v>1</v>
      </c>
      <c r="AG221" s="9"/>
      <c r="AH221" s="7">
        <v>1</v>
      </c>
      <c r="AI221" s="34"/>
    </row>
    <row r="222" spans="1:35" ht="16.5" x14ac:dyDescent="0.3">
      <c r="A222" s="35">
        <v>5130494</v>
      </c>
      <c r="B222" s="3" t="s">
        <v>718</v>
      </c>
      <c r="C222" s="3"/>
      <c r="D222" s="9" t="str">
        <f t="shared" si="7"/>
        <v>收集10个可以召唤骷髅王，这也是骷髅王升星的必需品。</v>
      </c>
      <c r="E222" s="9"/>
      <c r="F222" s="35">
        <v>5130014</v>
      </c>
      <c r="G222" s="7"/>
      <c r="H222" s="3">
        <v>4</v>
      </c>
      <c r="I222" s="3">
        <v>17</v>
      </c>
      <c r="J222" s="3"/>
      <c r="K222" s="8" t="s">
        <v>700</v>
      </c>
      <c r="L222" s="9"/>
      <c r="M222" s="9"/>
      <c r="N222" s="9"/>
      <c r="O222" s="9"/>
      <c r="P222" s="7" t="s">
        <v>35</v>
      </c>
      <c r="Q222" s="14" t="s">
        <v>760</v>
      </c>
      <c r="R222" s="13"/>
      <c r="S222" s="7"/>
      <c r="T222" s="13"/>
      <c r="V222" s="7"/>
      <c r="W222" s="7"/>
      <c r="X222" s="7"/>
      <c r="Y222" s="7"/>
      <c r="Z222" s="7"/>
      <c r="AA222" s="7"/>
      <c r="AB222" s="7"/>
      <c r="AC222" s="7" t="s">
        <v>272</v>
      </c>
      <c r="AD222" s="7"/>
      <c r="AE222" s="7">
        <f>VLOOKUP(I222,[3]辅助!$C$2:$E$18,3,0)</f>
        <v>1000</v>
      </c>
      <c r="AF222" s="7">
        <v>1</v>
      </c>
      <c r="AG222" s="9"/>
      <c r="AH222" s="7">
        <v>1</v>
      </c>
      <c r="AI222" s="34"/>
    </row>
    <row r="223" spans="1:35" ht="16.5" x14ac:dyDescent="0.3">
      <c r="A223" s="35">
        <v>5130514</v>
      </c>
      <c r="B223" s="3" t="s">
        <v>719</v>
      </c>
      <c r="C223" s="3"/>
      <c r="D223" s="9" t="str">
        <f t="shared" si="7"/>
        <v>收集10个可以召唤哥布林小妖，这也是哥布林小妖升星的必需品。</v>
      </c>
      <c r="E223" s="9"/>
      <c r="F223" s="35">
        <v>5130514</v>
      </c>
      <c r="G223" s="7"/>
      <c r="H223" s="3">
        <v>2</v>
      </c>
      <c r="I223" s="3">
        <v>6</v>
      </c>
      <c r="J223" s="3"/>
      <c r="K223" s="8" t="s">
        <v>692</v>
      </c>
      <c r="L223" s="9"/>
      <c r="M223" s="9"/>
      <c r="N223" s="9"/>
      <c r="O223" s="9"/>
      <c r="P223" s="7" t="s">
        <v>35</v>
      </c>
      <c r="Q223" s="14" t="s">
        <v>760</v>
      </c>
      <c r="R223" s="13"/>
      <c r="S223" s="7"/>
      <c r="T223" s="13"/>
      <c r="V223" s="7"/>
      <c r="W223" s="7"/>
      <c r="X223" s="7"/>
      <c r="Y223" s="7"/>
      <c r="Z223" s="7"/>
      <c r="AA223" s="7"/>
      <c r="AB223" s="7"/>
      <c r="AC223" s="7" t="s">
        <v>272</v>
      </c>
      <c r="AD223" s="7"/>
      <c r="AE223" s="7">
        <f>VLOOKUP(I223,[3]辅助!$C$2:$E$18,3,0)</f>
        <v>5</v>
      </c>
      <c r="AF223" s="7">
        <v>1</v>
      </c>
      <c r="AG223" s="9"/>
      <c r="AH223" s="7">
        <v>1</v>
      </c>
      <c r="AI223" s="34"/>
    </row>
    <row r="224" spans="1:35" ht="16.5" x14ac:dyDescent="0.3">
      <c r="A224" s="35">
        <v>5130524</v>
      </c>
      <c r="B224" s="3" t="s">
        <v>720</v>
      </c>
      <c r="C224" s="3"/>
      <c r="D224" s="9" t="str">
        <f t="shared" si="7"/>
        <v>收集10个可以召唤萌波波，这也是萌波波升星的必需品。</v>
      </c>
      <c r="E224" s="9"/>
      <c r="F224" s="35">
        <v>5130524</v>
      </c>
      <c r="G224" s="7"/>
      <c r="H224" s="3">
        <v>1</v>
      </c>
      <c r="I224" s="3">
        <v>1</v>
      </c>
      <c r="J224" s="3"/>
      <c r="K224" s="8" t="s">
        <v>700</v>
      </c>
      <c r="L224" s="9"/>
      <c r="M224" s="9"/>
      <c r="N224" s="9"/>
      <c r="O224" s="9"/>
      <c r="P224" s="7" t="s">
        <v>35</v>
      </c>
      <c r="Q224" s="14" t="s">
        <v>760</v>
      </c>
      <c r="R224" s="13"/>
      <c r="S224" s="7"/>
      <c r="T224" s="13"/>
      <c r="V224" s="7"/>
      <c r="W224" s="7"/>
      <c r="X224" s="7"/>
      <c r="Y224" s="7"/>
      <c r="Z224" s="7"/>
      <c r="AA224" s="7"/>
      <c r="AB224" s="7"/>
      <c r="AC224" s="7" t="s">
        <v>272</v>
      </c>
      <c r="AD224" s="7"/>
      <c r="AE224" s="7">
        <f>VLOOKUP(I224,[3]辅助!$C$2:$E$18,3,0)</f>
        <v>1</v>
      </c>
      <c r="AF224" s="7">
        <v>1</v>
      </c>
      <c r="AG224" s="9"/>
      <c r="AH224" s="7">
        <v>1</v>
      </c>
      <c r="AI224" s="34"/>
    </row>
    <row r="225" spans="1:35" ht="16.5" x14ac:dyDescent="0.3">
      <c r="A225" s="35">
        <v>5130544</v>
      </c>
      <c r="B225" s="3" t="s">
        <v>721</v>
      </c>
      <c r="C225" s="3"/>
      <c r="D225" s="9" t="str">
        <f t="shared" si="7"/>
        <v>收集10个可以召唤狮王辛巴，这也是狮王辛巴升星的必需品。</v>
      </c>
      <c r="E225" s="9"/>
      <c r="F225" s="35">
        <v>5130014</v>
      </c>
      <c r="G225" s="7"/>
      <c r="H225" s="3">
        <v>4</v>
      </c>
      <c r="I225" s="3">
        <v>17</v>
      </c>
      <c r="J225" s="3"/>
      <c r="K225" s="8" t="s">
        <v>700</v>
      </c>
      <c r="L225" s="9"/>
      <c r="M225" s="9"/>
      <c r="N225" s="9"/>
      <c r="O225" s="9"/>
      <c r="P225" s="7" t="s">
        <v>35</v>
      </c>
      <c r="Q225" s="14" t="s">
        <v>760</v>
      </c>
      <c r="R225" s="13"/>
      <c r="S225" s="7"/>
      <c r="T225" s="13"/>
      <c r="V225" s="7"/>
      <c r="W225" s="7"/>
      <c r="X225" s="7"/>
      <c r="Y225" s="7"/>
      <c r="Z225" s="7"/>
      <c r="AA225" s="7"/>
      <c r="AB225" s="7"/>
      <c r="AC225" s="7" t="s">
        <v>272</v>
      </c>
      <c r="AD225" s="7"/>
      <c r="AE225" s="7">
        <f>VLOOKUP(I225,[3]辅助!$C$2:$E$18,3,0)</f>
        <v>1000</v>
      </c>
      <c r="AF225" s="7">
        <v>1</v>
      </c>
      <c r="AG225" s="9"/>
      <c r="AH225" s="7">
        <v>1</v>
      </c>
      <c r="AI225" s="34"/>
    </row>
    <row r="226" spans="1:35" ht="16.5" x14ac:dyDescent="0.3">
      <c r="A226" s="35">
        <v>5130554</v>
      </c>
      <c r="B226" s="3" t="s">
        <v>722</v>
      </c>
      <c r="C226" s="3"/>
      <c r="D226" s="9" t="str">
        <f t="shared" si="7"/>
        <v>收集10个可以召唤天马，这也是天马升星的必需品。</v>
      </c>
      <c r="E226" s="9"/>
      <c r="F226" s="35">
        <v>5130014</v>
      </c>
      <c r="G226" s="7"/>
      <c r="H226" s="3">
        <v>2</v>
      </c>
      <c r="I226" s="3">
        <v>6</v>
      </c>
      <c r="J226" s="3"/>
      <c r="K226" s="8" t="s">
        <v>700</v>
      </c>
      <c r="L226" s="9"/>
      <c r="M226" s="9"/>
      <c r="N226" s="9"/>
      <c r="O226" s="9"/>
      <c r="P226" s="7" t="s">
        <v>35</v>
      </c>
      <c r="Q226" s="14" t="s">
        <v>760</v>
      </c>
      <c r="R226" s="13"/>
      <c r="S226" s="7"/>
      <c r="T226" s="13"/>
      <c r="V226" s="7"/>
      <c r="W226" s="7"/>
      <c r="X226" s="7"/>
      <c r="Y226" s="7"/>
      <c r="Z226" s="7"/>
      <c r="AA226" s="7"/>
      <c r="AB226" s="7"/>
      <c r="AC226" s="7" t="s">
        <v>272</v>
      </c>
      <c r="AD226" s="7"/>
      <c r="AE226" s="7">
        <f>VLOOKUP(I226,[3]辅助!$C$2:$E$18,3,0)</f>
        <v>5</v>
      </c>
      <c r="AF226" s="7">
        <v>1</v>
      </c>
      <c r="AG226" s="9"/>
      <c r="AH226" s="7">
        <v>1</v>
      </c>
      <c r="AI226" s="34"/>
    </row>
    <row r="227" spans="1:35" ht="16.5" x14ac:dyDescent="0.3">
      <c r="A227" s="35">
        <v>5130564</v>
      </c>
      <c r="B227" s="3" t="s">
        <v>723</v>
      </c>
      <c r="C227" s="3"/>
      <c r="D227" s="9" t="str">
        <f t="shared" si="7"/>
        <v>收集10个可以召唤琴天使，这也是琴天使升星的必需品。</v>
      </c>
      <c r="E227" s="9"/>
      <c r="F227" s="35">
        <v>5130014</v>
      </c>
      <c r="G227" s="7"/>
      <c r="H227" s="3">
        <v>3</v>
      </c>
      <c r="I227" s="3">
        <v>12</v>
      </c>
      <c r="J227" s="3"/>
      <c r="K227" s="8" t="s">
        <v>700</v>
      </c>
      <c r="L227" s="9"/>
      <c r="M227" s="9"/>
      <c r="N227" s="9"/>
      <c r="O227" s="9"/>
      <c r="P227" s="7" t="s">
        <v>35</v>
      </c>
      <c r="Q227" s="14" t="s">
        <v>760</v>
      </c>
      <c r="R227" s="13"/>
      <c r="S227" s="7"/>
      <c r="T227" s="13"/>
      <c r="V227" s="7"/>
      <c r="W227" s="7"/>
      <c r="X227" s="7"/>
      <c r="Y227" s="7"/>
      <c r="Z227" s="7"/>
      <c r="AA227" s="7"/>
      <c r="AB227" s="7"/>
      <c r="AC227" s="7" t="s">
        <v>272</v>
      </c>
      <c r="AD227" s="7"/>
      <c r="AE227" s="7">
        <f>VLOOKUP(I227,[3]辅助!$C$2:$E$18,3,0)</f>
        <v>100</v>
      </c>
      <c r="AF227" s="7">
        <v>1</v>
      </c>
      <c r="AG227" s="9"/>
      <c r="AH227" s="7">
        <v>1</v>
      </c>
      <c r="AI227" s="34"/>
    </row>
    <row r="228" spans="1:35" ht="16.5" x14ac:dyDescent="0.3">
      <c r="A228" s="35">
        <v>5130584</v>
      </c>
      <c r="B228" s="3" t="s">
        <v>724</v>
      </c>
      <c r="C228" s="3"/>
      <c r="D228" s="9" t="str">
        <f t="shared" si="7"/>
        <v>收集10个可以召唤白银执政官，这也是白银执政官升星的必需品。</v>
      </c>
      <c r="E228" s="9"/>
      <c r="F228" s="35">
        <v>5130014</v>
      </c>
      <c r="G228" s="7"/>
      <c r="H228" s="3">
        <v>2</v>
      </c>
      <c r="I228" s="3">
        <v>6</v>
      </c>
      <c r="J228" s="3"/>
      <c r="K228" s="8" t="s">
        <v>700</v>
      </c>
      <c r="L228" s="9"/>
      <c r="M228" s="9"/>
      <c r="N228" s="9"/>
      <c r="O228" s="9"/>
      <c r="P228" s="7" t="s">
        <v>35</v>
      </c>
      <c r="Q228" s="14" t="s">
        <v>760</v>
      </c>
      <c r="R228" s="13"/>
      <c r="S228" s="7"/>
      <c r="T228" s="13"/>
      <c r="V228" s="7"/>
      <c r="W228" s="7"/>
      <c r="X228" s="7"/>
      <c r="Y228" s="7"/>
      <c r="Z228" s="7"/>
      <c r="AA228" s="7"/>
      <c r="AB228" s="7"/>
      <c r="AC228" s="7" t="s">
        <v>272</v>
      </c>
      <c r="AD228" s="7"/>
      <c r="AE228" s="7">
        <f>VLOOKUP(I228,[3]辅助!$C$2:$E$18,3,0)</f>
        <v>5</v>
      </c>
      <c r="AF228" s="7">
        <v>1</v>
      </c>
      <c r="AG228" s="9"/>
      <c r="AH228" s="7">
        <v>1</v>
      </c>
      <c r="AI228" s="34"/>
    </row>
    <row r="229" spans="1:35" ht="16.5" x14ac:dyDescent="0.3">
      <c r="A229" s="35">
        <v>5130594</v>
      </c>
      <c r="B229" s="3" t="s">
        <v>725</v>
      </c>
      <c r="C229" s="3"/>
      <c r="D229" s="9" t="str">
        <f t="shared" si="7"/>
        <v>收集10个可以召唤小天使，这也是小天使升星的必需品。</v>
      </c>
      <c r="E229" s="9"/>
      <c r="F229" s="35">
        <v>5130014</v>
      </c>
      <c r="G229" s="7"/>
      <c r="H229" s="3">
        <v>1</v>
      </c>
      <c r="I229" s="3">
        <v>1</v>
      </c>
      <c r="J229" s="3"/>
      <c r="K229" s="8" t="s">
        <v>692</v>
      </c>
      <c r="L229" s="9"/>
      <c r="M229" s="9"/>
      <c r="N229" s="9"/>
      <c r="O229" s="9"/>
      <c r="P229" s="7" t="s">
        <v>35</v>
      </c>
      <c r="Q229" s="14" t="s">
        <v>760</v>
      </c>
      <c r="R229" s="13"/>
      <c r="S229" s="7"/>
      <c r="T229" s="13"/>
      <c r="V229" s="7"/>
      <c r="W229" s="7"/>
      <c r="X229" s="7"/>
      <c r="Y229" s="7"/>
      <c r="Z229" s="7"/>
      <c r="AA229" s="7"/>
      <c r="AB229" s="7"/>
      <c r="AC229" s="7" t="s">
        <v>272</v>
      </c>
      <c r="AD229" s="7"/>
      <c r="AE229" s="7">
        <f>VLOOKUP(I229,[3]辅助!$C$2:$E$18,3,0)</f>
        <v>1</v>
      </c>
      <c r="AF229" s="7">
        <v>1</v>
      </c>
      <c r="AG229" s="9"/>
      <c r="AH229" s="7">
        <v>1</v>
      </c>
      <c r="AI229" s="34"/>
    </row>
    <row r="230" spans="1:35" ht="16.5" x14ac:dyDescent="0.3">
      <c r="A230" s="35">
        <v>5130604</v>
      </c>
      <c r="B230" s="3" t="s">
        <v>726</v>
      </c>
      <c r="C230" s="3"/>
      <c r="D230" s="9" t="str">
        <f t="shared" si="7"/>
        <v>收集10个可以召唤天使波波，这也是天使波波升星的必需品。</v>
      </c>
      <c r="E230" s="9"/>
      <c r="F230" s="35">
        <v>5130014</v>
      </c>
      <c r="G230" s="7"/>
      <c r="H230" s="3">
        <v>1</v>
      </c>
      <c r="I230" s="3">
        <v>1</v>
      </c>
      <c r="J230" s="3"/>
      <c r="K230" s="8" t="s">
        <v>692</v>
      </c>
      <c r="L230" s="9"/>
      <c r="M230" s="9"/>
      <c r="N230" s="9"/>
      <c r="O230" s="9"/>
      <c r="P230" s="7" t="s">
        <v>35</v>
      </c>
      <c r="Q230" s="14" t="s">
        <v>760</v>
      </c>
      <c r="R230" s="13"/>
      <c r="S230" s="7"/>
      <c r="T230" s="13"/>
      <c r="V230" s="7"/>
      <c r="W230" s="7"/>
      <c r="X230" s="7"/>
      <c r="Y230" s="7"/>
      <c r="Z230" s="7"/>
      <c r="AA230" s="7"/>
      <c r="AB230" s="7"/>
      <c r="AC230" s="7" t="s">
        <v>272</v>
      </c>
      <c r="AD230" s="7"/>
      <c r="AE230" s="7">
        <f>VLOOKUP(I230,[3]辅助!$C$2:$E$18,3,0)</f>
        <v>1</v>
      </c>
      <c r="AF230" s="7">
        <v>1</v>
      </c>
      <c r="AG230" s="9"/>
      <c r="AH230" s="7">
        <v>1</v>
      </c>
      <c r="AI230" s="34"/>
    </row>
    <row r="231" spans="1:35" ht="16.5" x14ac:dyDescent="0.3">
      <c r="A231" s="35">
        <v>5130614</v>
      </c>
      <c r="B231" s="3" t="s">
        <v>727</v>
      </c>
      <c r="C231" s="3"/>
      <c r="D231" s="9" t="str">
        <f t="shared" si="7"/>
        <v>收集10个可以召唤大天使，这也是大天使升星的必需品。</v>
      </c>
      <c r="E231" s="9"/>
      <c r="F231" s="35">
        <v>5130014</v>
      </c>
      <c r="G231" s="7"/>
      <c r="H231" s="3">
        <v>3</v>
      </c>
      <c r="I231" s="3">
        <v>12</v>
      </c>
      <c r="J231" s="3"/>
      <c r="K231" s="8" t="s">
        <v>700</v>
      </c>
      <c r="L231" s="9"/>
      <c r="M231" s="9"/>
      <c r="N231" s="9"/>
      <c r="O231" s="9"/>
      <c r="P231" s="7" t="s">
        <v>35</v>
      </c>
      <c r="Q231" s="14" t="s">
        <v>760</v>
      </c>
      <c r="R231" s="13"/>
      <c r="S231" s="7"/>
      <c r="T231" s="13"/>
      <c r="V231" s="7"/>
      <c r="W231" s="7"/>
      <c r="X231" s="7"/>
      <c r="Y231" s="7"/>
      <c r="Z231" s="7"/>
      <c r="AA231" s="7"/>
      <c r="AB231" s="7"/>
      <c r="AC231" s="7" t="s">
        <v>272</v>
      </c>
      <c r="AD231" s="7"/>
      <c r="AE231" s="7">
        <f>VLOOKUP(I231,[3]辅助!$C$2:$E$18,3,0)</f>
        <v>100</v>
      </c>
      <c r="AF231" s="7">
        <v>1</v>
      </c>
      <c r="AG231" s="9"/>
      <c r="AH231" s="7">
        <v>1</v>
      </c>
      <c r="AI231" s="34"/>
    </row>
    <row r="232" spans="1:35" ht="16.5" x14ac:dyDescent="0.3">
      <c r="A232" s="35">
        <v>5130644</v>
      </c>
      <c r="B232" s="3" t="s">
        <v>728</v>
      </c>
      <c r="C232" s="3"/>
      <c r="D232" s="9" t="str">
        <f t="shared" si="7"/>
        <v>收集10个可以召唤女妖卫士，这也是女妖卫士升星的必需品。</v>
      </c>
      <c r="E232" s="9"/>
      <c r="F232" s="35">
        <v>5130014</v>
      </c>
      <c r="G232" s="7"/>
      <c r="H232" s="3">
        <v>2</v>
      </c>
      <c r="I232" s="3">
        <v>7</v>
      </c>
      <c r="J232" s="3"/>
      <c r="K232" s="8" t="s">
        <v>692</v>
      </c>
      <c r="L232" s="9"/>
      <c r="M232" s="9"/>
      <c r="N232" s="9"/>
      <c r="O232" s="9"/>
      <c r="P232" s="7" t="s">
        <v>35</v>
      </c>
      <c r="Q232" s="14" t="s">
        <v>760</v>
      </c>
      <c r="R232" s="13"/>
      <c r="S232" s="7"/>
      <c r="T232" s="13"/>
      <c r="V232" s="7"/>
      <c r="W232" s="7"/>
      <c r="X232" s="7"/>
      <c r="Y232" s="7"/>
      <c r="Z232" s="7"/>
      <c r="AA232" s="7"/>
      <c r="AB232" s="7"/>
      <c r="AC232" s="7" t="s">
        <v>272</v>
      </c>
      <c r="AD232" s="7"/>
      <c r="AE232" s="7">
        <f>VLOOKUP(I232,[3]辅助!$C$2:$E$18,3,0)</f>
        <v>10</v>
      </c>
      <c r="AF232" s="7">
        <v>1</v>
      </c>
      <c r="AG232" s="9"/>
      <c r="AH232" s="7">
        <v>1</v>
      </c>
      <c r="AI232" s="34"/>
    </row>
    <row r="233" spans="1:35" ht="16.5" x14ac:dyDescent="0.3">
      <c r="A233" s="35">
        <v>5130664</v>
      </c>
      <c r="B233" s="3" t="s">
        <v>729</v>
      </c>
      <c r="C233" s="3"/>
      <c r="D233" s="9" t="str">
        <f t="shared" si="7"/>
        <v>收集10个可以召唤毁灭骑士，这也是毁灭骑士升星的必需品。</v>
      </c>
      <c r="E233" s="9"/>
      <c r="F233" s="35">
        <v>5130014</v>
      </c>
      <c r="G233" s="7"/>
      <c r="H233" s="3">
        <v>4</v>
      </c>
      <c r="I233" s="3">
        <v>16</v>
      </c>
      <c r="J233" s="3"/>
      <c r="K233" s="8" t="s">
        <v>692</v>
      </c>
      <c r="L233" s="9"/>
      <c r="M233" s="9"/>
      <c r="N233" s="9"/>
      <c r="O233" s="9"/>
      <c r="P233" s="7" t="s">
        <v>35</v>
      </c>
      <c r="Q233" s="14" t="s">
        <v>760</v>
      </c>
      <c r="R233" s="13"/>
      <c r="S233" s="7"/>
      <c r="T233" s="13"/>
      <c r="V233" s="7"/>
      <c r="W233" s="7"/>
      <c r="X233" s="7"/>
      <c r="Y233" s="7"/>
      <c r="Z233" s="7"/>
      <c r="AA233" s="7"/>
      <c r="AB233" s="7"/>
      <c r="AC233" s="7" t="s">
        <v>272</v>
      </c>
      <c r="AD233" s="7"/>
      <c r="AE233" s="7">
        <f>VLOOKUP(I233,[3]辅助!$C$2:$E$18,3,0)</f>
        <v>500</v>
      </c>
      <c r="AF233" s="7">
        <v>1</v>
      </c>
      <c r="AG233" s="9"/>
      <c r="AH233" s="7">
        <v>1</v>
      </c>
      <c r="AI233" s="34"/>
    </row>
    <row r="234" spans="1:35" ht="16.5" x14ac:dyDescent="0.3">
      <c r="A234" s="35">
        <v>5130684</v>
      </c>
      <c r="B234" s="3" t="s">
        <v>730</v>
      </c>
      <c r="C234" s="3"/>
      <c r="D234" s="9" t="str">
        <f t="shared" si="7"/>
        <v>收集10个可以召唤僵尸小童，这也是僵尸小童升星的必需品。</v>
      </c>
      <c r="E234" s="9"/>
      <c r="F234" s="35">
        <v>5130014</v>
      </c>
      <c r="G234" s="7"/>
      <c r="H234" s="3">
        <v>2</v>
      </c>
      <c r="I234" s="3">
        <v>7</v>
      </c>
      <c r="J234" s="3"/>
      <c r="K234" s="8" t="s">
        <v>328</v>
      </c>
      <c r="L234" s="9"/>
      <c r="M234" s="9"/>
      <c r="N234" s="9"/>
      <c r="O234" s="9"/>
      <c r="P234" s="7" t="s">
        <v>35</v>
      </c>
      <c r="Q234" s="14" t="s">
        <v>760</v>
      </c>
      <c r="R234" s="13"/>
      <c r="S234" s="7"/>
      <c r="T234" s="13"/>
      <c r="V234" s="7"/>
      <c r="W234" s="7"/>
      <c r="X234" s="7"/>
      <c r="Y234" s="7"/>
      <c r="Z234" s="7"/>
      <c r="AA234" s="7"/>
      <c r="AB234" s="7"/>
      <c r="AC234" s="7" t="s">
        <v>272</v>
      </c>
      <c r="AD234" s="7"/>
      <c r="AE234" s="7">
        <f>VLOOKUP(I234,[3]辅助!$C$2:$E$18,3,0)</f>
        <v>10</v>
      </c>
      <c r="AF234" s="7">
        <v>1</v>
      </c>
      <c r="AG234" s="9"/>
      <c r="AH234" s="7">
        <v>1</v>
      </c>
      <c r="AI234" s="34"/>
    </row>
    <row r="235" spans="1:35" ht="16.5" x14ac:dyDescent="0.3">
      <c r="A235" s="35">
        <v>5130694</v>
      </c>
      <c r="B235" s="3" t="s">
        <v>731</v>
      </c>
      <c r="C235" s="3"/>
      <c r="D235" s="9" t="str">
        <f t="shared" si="7"/>
        <v>收集10个可以召唤犬妖贤者，这也是犬妖贤者升星的必需品。</v>
      </c>
      <c r="E235" s="9"/>
      <c r="F235" s="35">
        <v>5130014</v>
      </c>
      <c r="G235" s="7"/>
      <c r="H235" s="3">
        <v>4</v>
      </c>
      <c r="I235" s="3">
        <v>16</v>
      </c>
      <c r="J235" s="3"/>
      <c r="K235" s="8" t="s">
        <v>700</v>
      </c>
      <c r="L235" s="9"/>
      <c r="M235" s="9"/>
      <c r="N235" s="9"/>
      <c r="O235" s="9"/>
      <c r="P235" s="7" t="s">
        <v>35</v>
      </c>
      <c r="Q235" s="14" t="s">
        <v>760</v>
      </c>
      <c r="R235" s="13"/>
      <c r="S235" s="7"/>
      <c r="T235" s="13"/>
      <c r="V235" s="7"/>
      <c r="W235" s="7"/>
      <c r="X235" s="7"/>
      <c r="Y235" s="7"/>
      <c r="Z235" s="7"/>
      <c r="AA235" s="7"/>
      <c r="AB235" s="7"/>
      <c r="AC235" s="7" t="s">
        <v>272</v>
      </c>
      <c r="AD235" s="7"/>
      <c r="AE235" s="7">
        <f>VLOOKUP(I235,[3]辅助!$C$2:$E$18,3,0)</f>
        <v>500</v>
      </c>
      <c r="AF235" s="7">
        <v>1</v>
      </c>
      <c r="AG235" s="9"/>
      <c r="AH235" s="7">
        <v>1</v>
      </c>
      <c r="AI235" s="34"/>
    </row>
    <row r="236" spans="1:35" ht="16.5" x14ac:dyDescent="0.3">
      <c r="A236" s="35">
        <v>5130744</v>
      </c>
      <c r="B236" s="3" t="s">
        <v>732</v>
      </c>
      <c r="C236" s="3"/>
      <c r="D236" s="9" t="str">
        <f t="shared" si="7"/>
        <v>收集10个可以召唤蛛魔兽，这也是蛛魔兽升星的必需品。</v>
      </c>
      <c r="E236" s="9"/>
      <c r="F236" s="35">
        <v>5130744</v>
      </c>
      <c r="G236" s="7"/>
      <c r="H236" s="3">
        <v>1</v>
      </c>
      <c r="I236" s="3">
        <v>1</v>
      </c>
      <c r="J236" s="3"/>
      <c r="K236" s="8" t="s">
        <v>700</v>
      </c>
      <c r="L236" s="9"/>
      <c r="M236" s="9"/>
      <c r="N236" s="9"/>
      <c r="O236" s="9"/>
      <c r="P236" s="7" t="s">
        <v>35</v>
      </c>
      <c r="Q236" s="14" t="s">
        <v>760</v>
      </c>
      <c r="R236" s="13"/>
      <c r="S236" s="7"/>
      <c r="T236" s="13"/>
      <c r="V236" s="7"/>
      <c r="W236" s="7"/>
      <c r="X236" s="7"/>
      <c r="Y236" s="7"/>
      <c r="Z236" s="7"/>
      <c r="AA236" s="7"/>
      <c r="AB236" s="7"/>
      <c r="AC236" s="7" t="s">
        <v>272</v>
      </c>
      <c r="AD236" s="7"/>
      <c r="AE236" s="7">
        <f>VLOOKUP(I236,[3]辅助!$C$2:$E$18,3,0)</f>
        <v>1</v>
      </c>
      <c r="AF236" s="7">
        <v>1</v>
      </c>
      <c r="AG236" s="9"/>
      <c r="AH236" s="7">
        <v>1</v>
      </c>
      <c r="AI236" s="34"/>
    </row>
    <row r="237" spans="1:35" ht="16.5" x14ac:dyDescent="0.3">
      <c r="A237" s="35">
        <v>5130754</v>
      </c>
      <c r="B237" s="3" t="s">
        <v>733</v>
      </c>
      <c r="C237" s="3"/>
      <c r="D237" s="9" t="str">
        <f t="shared" si="7"/>
        <v>收集10个可以召唤小恶魔，这也是小恶魔升星的必需品。</v>
      </c>
      <c r="E237" s="9"/>
      <c r="F237" s="35">
        <v>5130014</v>
      </c>
      <c r="G237" s="7"/>
      <c r="H237" s="3">
        <v>1</v>
      </c>
      <c r="I237" s="3">
        <v>1</v>
      </c>
      <c r="J237" s="3"/>
      <c r="K237" s="8" t="s">
        <v>700</v>
      </c>
      <c r="L237" s="9"/>
      <c r="M237" s="9"/>
      <c r="N237" s="9"/>
      <c r="O237" s="9"/>
      <c r="P237" s="7" t="s">
        <v>35</v>
      </c>
      <c r="Q237" s="14" t="s">
        <v>760</v>
      </c>
      <c r="R237" s="13"/>
      <c r="S237" s="7"/>
      <c r="T237" s="13"/>
      <c r="V237" s="7"/>
      <c r="W237" s="7"/>
      <c r="X237" s="7"/>
      <c r="Y237" s="7"/>
      <c r="Z237" s="7"/>
      <c r="AA237" s="7"/>
      <c r="AB237" s="7"/>
      <c r="AC237" s="7" t="s">
        <v>272</v>
      </c>
      <c r="AD237" s="7"/>
      <c r="AE237" s="7">
        <f>VLOOKUP(I237,[3]辅助!$C$2:$E$18,3,0)</f>
        <v>1</v>
      </c>
      <c r="AF237" s="7">
        <v>1</v>
      </c>
      <c r="AG237" s="9"/>
      <c r="AH237" s="7">
        <v>1</v>
      </c>
      <c r="AI237" s="34"/>
    </row>
    <row r="238" spans="1:35" ht="16.5" x14ac:dyDescent="0.3">
      <c r="A238" s="35">
        <v>5130774</v>
      </c>
      <c r="B238" s="3" t="s">
        <v>734</v>
      </c>
      <c r="C238" s="3"/>
      <c r="D238" s="9" t="str">
        <f t="shared" si="7"/>
        <v>收集10个可以召唤鬼灵儿，这也是鬼灵儿升星的必需品。</v>
      </c>
      <c r="E238" s="9"/>
      <c r="F238" s="35">
        <v>5130014</v>
      </c>
      <c r="G238" s="7"/>
      <c r="H238" s="3">
        <v>4</v>
      </c>
      <c r="I238" s="3">
        <v>16</v>
      </c>
      <c r="J238" s="3"/>
      <c r="K238" s="8" t="s">
        <v>328</v>
      </c>
      <c r="L238" s="9"/>
      <c r="M238" s="9"/>
      <c r="N238" s="9"/>
      <c r="O238" s="9"/>
      <c r="P238" s="7" t="s">
        <v>35</v>
      </c>
      <c r="Q238" s="14" t="s">
        <v>760</v>
      </c>
      <c r="R238" s="13"/>
      <c r="S238" s="7"/>
      <c r="T238" s="13"/>
      <c r="V238" s="7"/>
      <c r="W238" s="7"/>
      <c r="X238" s="7"/>
      <c r="Y238" s="7"/>
      <c r="Z238" s="7"/>
      <c r="AA238" s="7"/>
      <c r="AB238" s="7"/>
      <c r="AC238" s="7" t="s">
        <v>272</v>
      </c>
      <c r="AD238" s="7"/>
      <c r="AE238" s="7">
        <f>VLOOKUP(I238,[3]辅助!$C$2:$E$18,3,0)</f>
        <v>500</v>
      </c>
      <c r="AF238" s="7">
        <v>1</v>
      </c>
      <c r="AG238" s="9"/>
      <c r="AH238" s="7">
        <v>1</v>
      </c>
      <c r="AI238" s="34"/>
    </row>
    <row r="239" spans="1:35" ht="16.5" x14ac:dyDescent="0.3">
      <c r="A239" s="35">
        <v>5130854</v>
      </c>
      <c r="B239" s="3" t="s">
        <v>735</v>
      </c>
      <c r="C239" s="3"/>
      <c r="D239" s="9" t="str">
        <f t="shared" si="7"/>
        <v>收集10个可以召唤强袭斧王，这也是强袭斧王升星的必需品。</v>
      </c>
      <c r="E239" s="9"/>
      <c r="F239" s="35">
        <v>5130014</v>
      </c>
      <c r="G239" s="7"/>
      <c r="H239" s="3">
        <v>4</v>
      </c>
      <c r="I239" s="3">
        <v>17</v>
      </c>
      <c r="J239" s="3"/>
      <c r="K239" s="8" t="s">
        <v>736</v>
      </c>
      <c r="L239" s="9"/>
      <c r="M239" s="9"/>
      <c r="N239" s="9"/>
      <c r="O239" s="9"/>
      <c r="P239" s="7" t="s">
        <v>35</v>
      </c>
      <c r="Q239" s="14" t="s">
        <v>760</v>
      </c>
      <c r="R239" s="13"/>
      <c r="S239" s="7"/>
      <c r="T239" s="13"/>
      <c r="V239" s="7"/>
      <c r="W239" s="7"/>
      <c r="X239" s="7"/>
      <c r="Y239" s="7"/>
      <c r="Z239" s="7"/>
      <c r="AA239" s="7"/>
      <c r="AB239" s="7"/>
      <c r="AC239" s="7" t="s">
        <v>272</v>
      </c>
      <c r="AD239" s="7"/>
      <c r="AE239" s="7">
        <f>VLOOKUP(I239,[3]辅助!$C$2:$E$18,3,0)</f>
        <v>1000</v>
      </c>
      <c r="AF239" s="7">
        <v>1</v>
      </c>
      <c r="AG239" s="9"/>
      <c r="AH239" s="7">
        <v>1</v>
      </c>
      <c r="AI239" s="34"/>
    </row>
    <row r="240" spans="1:35" ht="16.5" x14ac:dyDescent="0.3">
      <c r="A240" s="35">
        <v>5130874</v>
      </c>
      <c r="B240" s="3" t="s">
        <v>737</v>
      </c>
      <c r="C240" s="3"/>
      <c r="D240" s="9" t="str">
        <f t="shared" si="7"/>
        <v>收集10个可以召唤阿波罗，这也是阿波罗升星的必需品。</v>
      </c>
      <c r="E240" s="9"/>
      <c r="F240" s="35">
        <v>5130014</v>
      </c>
      <c r="G240" s="7"/>
      <c r="H240" s="3">
        <v>4</v>
      </c>
      <c r="I240" s="3">
        <v>17</v>
      </c>
      <c r="J240" s="3"/>
      <c r="K240" s="8" t="s">
        <v>692</v>
      </c>
      <c r="L240" s="9"/>
      <c r="M240" s="9"/>
      <c r="N240" s="9"/>
      <c r="O240" s="9"/>
      <c r="P240" s="7" t="s">
        <v>35</v>
      </c>
      <c r="Q240" s="14" t="s">
        <v>760</v>
      </c>
      <c r="R240" s="13"/>
      <c r="S240" s="7"/>
      <c r="T240" s="13"/>
      <c r="V240" s="7"/>
      <c r="W240" s="7"/>
      <c r="X240" s="7"/>
      <c r="Y240" s="7"/>
      <c r="Z240" s="7"/>
      <c r="AA240" s="7"/>
      <c r="AB240" s="7"/>
      <c r="AC240" s="7" t="s">
        <v>272</v>
      </c>
      <c r="AD240" s="7"/>
      <c r="AE240" s="7">
        <f>VLOOKUP(I240,[3]辅助!$C$2:$E$18,3,0)</f>
        <v>1000</v>
      </c>
      <c r="AF240" s="7">
        <v>1</v>
      </c>
      <c r="AG240" s="9"/>
      <c r="AH240" s="7">
        <v>1</v>
      </c>
      <c r="AI240" s="34"/>
    </row>
    <row r="241" spans="1:36" ht="16.5" x14ac:dyDescent="0.3">
      <c r="A241" s="35">
        <v>5130894</v>
      </c>
      <c r="B241" s="3" t="s">
        <v>738</v>
      </c>
      <c r="C241" s="3"/>
      <c r="D241" s="9" t="str">
        <f t="shared" si="7"/>
        <v>收集10个可以召唤恶魔猎人，这也是恶魔猎人升星的必需品。</v>
      </c>
      <c r="E241" s="9"/>
      <c r="F241" s="35">
        <v>5130014</v>
      </c>
      <c r="G241" s="7"/>
      <c r="H241" s="3">
        <v>4</v>
      </c>
      <c r="I241" s="3">
        <v>17</v>
      </c>
      <c r="J241" s="3"/>
      <c r="K241" s="8" t="s">
        <v>700</v>
      </c>
      <c r="L241" s="9"/>
      <c r="M241" s="9"/>
      <c r="N241" s="9"/>
      <c r="O241" s="9"/>
      <c r="P241" s="7" t="s">
        <v>35</v>
      </c>
      <c r="Q241" s="14" t="s">
        <v>760</v>
      </c>
      <c r="R241" s="13"/>
      <c r="S241" s="7"/>
      <c r="T241" s="13"/>
      <c r="V241" s="7"/>
      <c r="W241" s="7"/>
      <c r="X241" s="7"/>
      <c r="Y241" s="7"/>
      <c r="Z241" s="7"/>
      <c r="AA241" s="7"/>
      <c r="AB241" s="7"/>
      <c r="AC241" s="7" t="s">
        <v>272</v>
      </c>
      <c r="AD241" s="7"/>
      <c r="AE241" s="7">
        <f>VLOOKUP(I241,[3]辅助!$C$2:$E$18,3,0)</f>
        <v>1000</v>
      </c>
      <c r="AF241" s="7">
        <v>1</v>
      </c>
      <c r="AG241" s="9"/>
      <c r="AH241" s="7">
        <v>1</v>
      </c>
      <c r="AI241" s="34"/>
    </row>
    <row r="242" spans="1:36" ht="16.5" x14ac:dyDescent="0.3">
      <c r="A242" s="35">
        <v>5130914</v>
      </c>
      <c r="B242" s="3" t="s">
        <v>690</v>
      </c>
      <c r="C242" s="3"/>
      <c r="D242" s="9" t="str">
        <f t="shared" si="7"/>
        <v>收集10个可以召唤机甲少女，这也是机甲少女升星的必需品。</v>
      </c>
      <c r="E242" s="9"/>
      <c r="F242" s="35">
        <v>5130014</v>
      </c>
      <c r="G242" s="7"/>
      <c r="H242" s="3">
        <v>4</v>
      </c>
      <c r="I242" s="3">
        <v>17</v>
      </c>
      <c r="J242" s="3"/>
      <c r="K242" s="8" t="s">
        <v>700</v>
      </c>
      <c r="L242" s="9"/>
      <c r="M242" s="9"/>
      <c r="N242" s="9"/>
      <c r="O242" s="9"/>
      <c r="P242" s="7" t="s">
        <v>35</v>
      </c>
      <c r="Q242" s="14" t="s">
        <v>760</v>
      </c>
      <c r="R242" s="13"/>
      <c r="S242" s="7"/>
      <c r="T242" s="13"/>
      <c r="V242" s="7"/>
      <c r="W242" s="7"/>
      <c r="X242" s="7"/>
      <c r="Y242" s="7"/>
      <c r="Z242" s="7"/>
      <c r="AA242" s="7"/>
      <c r="AB242" s="7"/>
      <c r="AC242" s="7" t="s">
        <v>272</v>
      </c>
      <c r="AD242" s="7"/>
      <c r="AE242" s="7">
        <f>VLOOKUP(I242,[3]辅助!$C$2:$E$18,3,0)</f>
        <v>1000</v>
      </c>
      <c r="AF242" s="7">
        <v>1</v>
      </c>
      <c r="AG242" s="9"/>
      <c r="AH242" s="7">
        <v>1</v>
      </c>
      <c r="AI242" s="34"/>
    </row>
    <row r="243" spans="1:36" ht="16.5" x14ac:dyDescent="0.3">
      <c r="A243" s="35">
        <v>5130934</v>
      </c>
      <c r="B243" s="3" t="s">
        <v>739</v>
      </c>
      <c r="C243" s="3"/>
      <c r="D243" s="9" t="str">
        <f t="shared" si="7"/>
        <v>收集10个可以召唤不祥卡特，这也是不祥卡特升星的必需品。</v>
      </c>
      <c r="E243" s="9"/>
      <c r="F243" s="35">
        <v>5130014</v>
      </c>
      <c r="G243" s="7"/>
      <c r="H243" s="3">
        <v>4</v>
      </c>
      <c r="I243" s="3">
        <v>17</v>
      </c>
      <c r="J243" s="3"/>
      <c r="K243" s="8" t="s">
        <v>740</v>
      </c>
      <c r="L243" s="9"/>
      <c r="M243" s="9"/>
      <c r="N243" s="9"/>
      <c r="O243" s="9"/>
      <c r="P243" s="7" t="s">
        <v>35</v>
      </c>
      <c r="Q243" s="14" t="s">
        <v>760</v>
      </c>
      <c r="R243" s="13"/>
      <c r="S243" s="7"/>
      <c r="T243" s="13"/>
      <c r="V243" s="7"/>
      <c r="W243" s="7"/>
      <c r="X243" s="7"/>
      <c r="Y243" s="7"/>
      <c r="Z243" s="7"/>
      <c r="AA243" s="7"/>
      <c r="AB243" s="7"/>
      <c r="AC243" s="7" t="s">
        <v>272</v>
      </c>
      <c r="AD243" s="7"/>
      <c r="AE243" s="7">
        <f>VLOOKUP(I243,[3]辅助!$C$2:$E$18,3,0)</f>
        <v>1000</v>
      </c>
      <c r="AF243" s="7">
        <v>1</v>
      </c>
      <c r="AG243" s="9"/>
      <c r="AH243" s="7">
        <v>1</v>
      </c>
      <c r="AI243" s="34"/>
    </row>
    <row r="244" spans="1:36" ht="16.5" x14ac:dyDescent="0.3">
      <c r="A244" s="7">
        <v>5140001</v>
      </c>
      <c r="B244" s="3" t="s">
        <v>73</v>
      </c>
      <c r="C244" s="3"/>
      <c r="D244" s="7" t="s">
        <v>76</v>
      </c>
      <c r="E244" s="7" t="s">
        <v>72</v>
      </c>
      <c r="F244" s="7">
        <v>5140001</v>
      </c>
      <c r="G244" s="7"/>
      <c r="H244" s="7">
        <v>1</v>
      </c>
      <c r="I244" s="7"/>
      <c r="J244" s="7"/>
      <c r="K244" s="8" t="s">
        <v>287</v>
      </c>
      <c r="L244" s="7" t="s">
        <v>23</v>
      </c>
      <c r="M244" s="7">
        <v>100</v>
      </c>
      <c r="N244" s="9"/>
      <c r="O244" s="9"/>
      <c r="P244" s="7" t="s">
        <v>24</v>
      </c>
      <c r="Q244" s="7"/>
      <c r="R244" s="13"/>
      <c r="S244" s="7"/>
      <c r="T244" s="13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9"/>
      <c r="AG244" s="7">
        <v>1</v>
      </c>
      <c r="AH244" s="7">
        <v>100</v>
      </c>
      <c r="AI244" s="8"/>
    </row>
    <row r="245" spans="1:36" ht="16.5" x14ac:dyDescent="0.3">
      <c r="A245" s="7">
        <v>5140002</v>
      </c>
      <c r="B245" s="3" t="s">
        <v>74</v>
      </c>
      <c r="C245" s="3"/>
      <c r="D245" s="7" t="s">
        <v>77</v>
      </c>
      <c r="E245" s="7" t="s">
        <v>75</v>
      </c>
      <c r="F245" s="7">
        <v>5140002</v>
      </c>
      <c r="G245" s="7"/>
      <c r="H245" s="7">
        <v>2</v>
      </c>
      <c r="I245" s="7"/>
      <c r="J245" s="7"/>
      <c r="K245" s="8" t="s">
        <v>287</v>
      </c>
      <c r="L245" s="7" t="s">
        <v>23</v>
      </c>
      <c r="M245" s="7">
        <v>1000</v>
      </c>
      <c r="N245" s="9"/>
      <c r="O245" s="9"/>
      <c r="P245" s="7" t="s">
        <v>24</v>
      </c>
      <c r="Q245" s="7"/>
      <c r="R245" s="13"/>
      <c r="S245" s="7"/>
      <c r="T245" s="13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9"/>
      <c r="AG245" s="7">
        <v>1</v>
      </c>
      <c r="AH245" s="7">
        <v>1000</v>
      </c>
      <c r="AI245" s="8"/>
    </row>
    <row r="246" spans="1:36" ht="16.5" x14ac:dyDescent="0.3">
      <c r="A246" s="7">
        <v>5140003</v>
      </c>
      <c r="B246" s="3" t="s">
        <v>27</v>
      </c>
      <c r="C246" s="3"/>
      <c r="D246" s="7" t="s">
        <v>79</v>
      </c>
      <c r="E246" s="7" t="s">
        <v>101</v>
      </c>
      <c r="F246" s="7">
        <v>5140003</v>
      </c>
      <c r="G246" s="7"/>
      <c r="H246" s="3">
        <v>4</v>
      </c>
      <c r="I246" s="3"/>
      <c r="J246" s="3"/>
      <c r="K246" s="8" t="s">
        <v>287</v>
      </c>
      <c r="L246" s="7" t="s">
        <v>28</v>
      </c>
      <c r="M246" s="7">
        <v>100</v>
      </c>
      <c r="N246" s="9"/>
      <c r="O246" s="9"/>
      <c r="P246" s="7" t="s">
        <v>24</v>
      </c>
      <c r="Q246" s="7"/>
      <c r="R246" s="13"/>
      <c r="S246" s="7"/>
      <c r="T246" s="13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9"/>
      <c r="AG246" s="7">
        <v>1</v>
      </c>
      <c r="AH246" s="7">
        <v>888</v>
      </c>
      <c r="AI246" s="8"/>
    </row>
    <row r="247" spans="1:36" s="54" customFormat="1" ht="16.5" x14ac:dyDescent="0.3">
      <c r="A247" s="50">
        <v>5140102</v>
      </c>
      <c r="B247" s="51" t="s">
        <v>118</v>
      </c>
      <c r="C247" s="51"/>
      <c r="D247" s="50" t="s">
        <v>125</v>
      </c>
      <c r="E247" s="50" t="s">
        <v>92</v>
      </c>
      <c r="F247" s="50">
        <v>5140102</v>
      </c>
      <c r="G247" s="50"/>
      <c r="H247" s="51">
        <v>2</v>
      </c>
      <c r="I247" s="51"/>
      <c r="J247" s="51"/>
      <c r="K247" s="52" t="s">
        <v>287</v>
      </c>
      <c r="L247" s="50" t="s">
        <v>343</v>
      </c>
      <c r="M247" s="57">
        <v>61500000</v>
      </c>
      <c r="N247" s="50" t="s">
        <v>25</v>
      </c>
      <c r="O247" s="50">
        <v>5120202</v>
      </c>
      <c r="P247" s="50" t="s">
        <v>24</v>
      </c>
      <c r="Q247" s="50"/>
      <c r="R247" s="53"/>
      <c r="S247" s="50"/>
      <c r="T247" s="53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5"/>
      <c r="AG247" s="50">
        <v>1</v>
      </c>
      <c r="AH247" s="50">
        <v>50</v>
      </c>
      <c r="AI247" s="52"/>
      <c r="AJ247" s="56"/>
    </row>
    <row r="248" spans="1:36" s="54" customFormat="1" ht="16.5" x14ac:dyDescent="0.3">
      <c r="A248" s="50">
        <v>5140103</v>
      </c>
      <c r="B248" s="51" t="s">
        <v>37</v>
      </c>
      <c r="C248" s="51"/>
      <c r="D248" s="50" t="s">
        <v>126</v>
      </c>
      <c r="E248" s="50" t="s">
        <v>94</v>
      </c>
      <c r="F248" s="50">
        <v>5140103</v>
      </c>
      <c r="G248" s="50"/>
      <c r="H248" s="51">
        <v>3</v>
      </c>
      <c r="I248" s="51"/>
      <c r="J248" s="51"/>
      <c r="K248" s="52" t="s">
        <v>287</v>
      </c>
      <c r="L248" s="50" t="s">
        <v>313</v>
      </c>
      <c r="M248" s="50" t="s">
        <v>344</v>
      </c>
      <c r="N248" s="50" t="s">
        <v>25</v>
      </c>
      <c r="O248" s="50">
        <v>5120203</v>
      </c>
      <c r="P248" s="50" t="s">
        <v>24</v>
      </c>
      <c r="Q248" s="50"/>
      <c r="R248" s="53"/>
      <c r="S248" s="50"/>
      <c r="T248" s="53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5"/>
      <c r="AG248" s="50">
        <v>1</v>
      </c>
      <c r="AH248" s="50">
        <v>100</v>
      </c>
      <c r="AI248" s="52"/>
      <c r="AJ248" s="56"/>
    </row>
    <row r="249" spans="1:36" s="54" customFormat="1" ht="16.5" x14ac:dyDescent="0.3">
      <c r="A249" s="50">
        <v>5140104</v>
      </c>
      <c r="B249" s="51" t="s">
        <v>119</v>
      </c>
      <c r="C249" s="51"/>
      <c r="D249" s="50" t="s">
        <v>924</v>
      </c>
      <c r="E249" s="50" t="s">
        <v>93</v>
      </c>
      <c r="F249" s="50">
        <v>5140104</v>
      </c>
      <c r="G249" s="50"/>
      <c r="H249" s="51">
        <v>4</v>
      </c>
      <c r="I249" s="51"/>
      <c r="J249" s="51"/>
      <c r="K249" s="52" t="s">
        <v>287</v>
      </c>
      <c r="L249" s="50" t="s">
        <v>313</v>
      </c>
      <c r="M249" s="50" t="s">
        <v>345</v>
      </c>
      <c r="N249" s="50" t="s">
        <v>25</v>
      </c>
      <c r="O249" s="50">
        <v>5120204</v>
      </c>
      <c r="P249" s="50" t="s">
        <v>24</v>
      </c>
      <c r="Q249" s="50"/>
      <c r="R249" s="53"/>
      <c r="S249" s="50"/>
      <c r="T249" s="53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5"/>
      <c r="AG249" s="50">
        <v>1</v>
      </c>
      <c r="AH249" s="50">
        <v>250</v>
      </c>
      <c r="AI249" s="52"/>
      <c r="AJ249" s="56"/>
    </row>
    <row r="250" spans="1:36" ht="16.5" x14ac:dyDescent="0.3">
      <c r="A250" s="7">
        <v>5140105</v>
      </c>
      <c r="B250" s="3" t="s">
        <v>304</v>
      </c>
      <c r="C250" s="3"/>
      <c r="D250" s="7" t="s">
        <v>305</v>
      </c>
      <c r="E250" s="7" t="s">
        <v>306</v>
      </c>
      <c r="F250" s="7">
        <v>5140104</v>
      </c>
      <c r="G250" s="7"/>
      <c r="H250" s="3">
        <v>4</v>
      </c>
      <c r="I250" s="3"/>
      <c r="J250" s="3"/>
      <c r="K250" s="8" t="s">
        <v>287</v>
      </c>
      <c r="L250" s="7" t="s">
        <v>343</v>
      </c>
      <c r="M250" s="7">
        <v>61500004</v>
      </c>
      <c r="N250" s="7"/>
      <c r="O250" s="7"/>
      <c r="P250" s="7" t="s">
        <v>24</v>
      </c>
      <c r="Q250" s="7"/>
      <c r="R250" s="13"/>
      <c r="S250" s="7"/>
      <c r="T250" s="13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9"/>
      <c r="AG250" s="7">
        <v>1</v>
      </c>
      <c r="AH250" s="7">
        <v>50</v>
      </c>
      <c r="AI250" s="8"/>
    </row>
    <row r="251" spans="1:36" ht="16.5" x14ac:dyDescent="0.3">
      <c r="A251" s="7">
        <v>5140106</v>
      </c>
      <c r="B251" s="3" t="s">
        <v>307</v>
      </c>
      <c r="C251" s="3"/>
      <c r="D251" s="7" t="s">
        <v>308</v>
      </c>
      <c r="E251" s="7" t="s">
        <v>306</v>
      </c>
      <c r="F251" s="7">
        <v>5140104</v>
      </c>
      <c r="G251" s="7"/>
      <c r="H251" s="3">
        <v>4</v>
      </c>
      <c r="I251" s="3"/>
      <c r="J251" s="3"/>
      <c r="K251" s="8" t="s">
        <v>287</v>
      </c>
      <c r="L251" s="7" t="s">
        <v>343</v>
      </c>
      <c r="M251" s="7">
        <v>61500003</v>
      </c>
      <c r="N251" s="7"/>
      <c r="O251" s="7"/>
      <c r="P251" s="7" t="s">
        <v>24</v>
      </c>
      <c r="Q251" s="7"/>
      <c r="R251" s="13"/>
      <c r="S251" s="7"/>
      <c r="T251" s="13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9"/>
      <c r="AG251" s="7">
        <v>1</v>
      </c>
      <c r="AH251" s="7">
        <v>50</v>
      </c>
      <c r="AI251" s="8"/>
    </row>
    <row r="252" spans="1:36" s="54" customFormat="1" ht="16.5" x14ac:dyDescent="0.3">
      <c r="A252" s="50">
        <v>5140107</v>
      </c>
      <c r="B252" s="51" t="s">
        <v>919</v>
      </c>
      <c r="C252" s="51"/>
      <c r="D252" s="50" t="s">
        <v>925</v>
      </c>
      <c r="E252" s="50" t="s">
        <v>923</v>
      </c>
      <c r="F252" s="50">
        <v>5140107</v>
      </c>
      <c r="G252" s="50"/>
      <c r="H252" s="51">
        <v>5</v>
      </c>
      <c r="I252" s="51"/>
      <c r="J252" s="51">
        <v>1</v>
      </c>
      <c r="K252" s="52" t="s">
        <v>287</v>
      </c>
      <c r="L252" s="50" t="s">
        <v>313</v>
      </c>
      <c r="M252" s="50" t="s">
        <v>926</v>
      </c>
      <c r="N252" s="50" t="s">
        <v>25</v>
      </c>
      <c r="O252" s="50">
        <v>5120205</v>
      </c>
      <c r="P252" s="50" t="s">
        <v>24</v>
      </c>
      <c r="Q252" s="50"/>
      <c r="R252" s="53"/>
      <c r="S252" s="50"/>
      <c r="T252" s="53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5"/>
      <c r="AG252" s="50">
        <v>1</v>
      </c>
      <c r="AH252" s="50">
        <v>300</v>
      </c>
      <c r="AI252" s="52"/>
      <c r="AJ252" s="56"/>
    </row>
    <row r="253" spans="1:36" s="66" customFormat="1" ht="16.5" x14ac:dyDescent="0.3">
      <c r="A253" s="61">
        <v>5140108</v>
      </c>
      <c r="B253" s="62" t="s">
        <v>980</v>
      </c>
      <c r="C253" s="62"/>
      <c r="D253" s="61" t="s">
        <v>927</v>
      </c>
      <c r="E253" s="61" t="s">
        <v>928</v>
      </c>
      <c r="F253" s="50">
        <v>5140107</v>
      </c>
      <c r="G253" s="61"/>
      <c r="H253" s="62">
        <v>5</v>
      </c>
      <c r="I253" s="62"/>
      <c r="J253" s="62"/>
      <c r="K253" s="63" t="s">
        <v>287</v>
      </c>
      <c r="L253" s="61" t="s">
        <v>1003</v>
      </c>
      <c r="M253" s="61"/>
      <c r="N253" s="61"/>
      <c r="O253" s="61"/>
      <c r="P253" s="61" t="s">
        <v>24</v>
      </c>
      <c r="Q253" s="61"/>
      <c r="R253" s="65"/>
      <c r="S253" s="61"/>
      <c r="T253" s="65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0"/>
      <c r="AG253" s="61">
        <v>1</v>
      </c>
      <c r="AH253" s="61">
        <v>1</v>
      </c>
      <c r="AI253" s="63"/>
      <c r="AJ253" s="67"/>
    </row>
    <row r="254" spans="1:36" s="66" customFormat="1" ht="16.5" x14ac:dyDescent="0.3">
      <c r="A254" s="61">
        <v>5140109</v>
      </c>
      <c r="B254" s="62" t="s">
        <v>981</v>
      </c>
      <c r="C254" s="62"/>
      <c r="D254" s="61" t="s">
        <v>976</v>
      </c>
      <c r="E254" s="61" t="s">
        <v>928</v>
      </c>
      <c r="F254" s="50">
        <v>5140107</v>
      </c>
      <c r="G254" s="61"/>
      <c r="H254" s="62">
        <v>5</v>
      </c>
      <c r="I254" s="62"/>
      <c r="J254" s="62"/>
      <c r="K254" s="63" t="s">
        <v>287</v>
      </c>
      <c r="L254" s="61" t="s">
        <v>975</v>
      </c>
      <c r="M254" s="61"/>
      <c r="N254" s="61"/>
      <c r="O254" s="61"/>
      <c r="P254" s="61" t="s">
        <v>24</v>
      </c>
      <c r="Q254" s="61"/>
      <c r="R254" s="65"/>
      <c r="S254" s="61"/>
      <c r="T254" s="65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0"/>
      <c r="AG254" s="61">
        <v>1</v>
      </c>
      <c r="AH254" s="61">
        <v>1</v>
      </c>
      <c r="AI254" s="63"/>
      <c r="AJ254" s="67"/>
    </row>
    <row r="255" spans="1:36" s="66" customFormat="1" ht="16.5" x14ac:dyDescent="0.3">
      <c r="A255" s="61">
        <v>5140110</v>
      </c>
      <c r="B255" s="62" t="s">
        <v>982</v>
      </c>
      <c r="C255" s="62"/>
      <c r="D255" s="61" t="s">
        <v>977</v>
      </c>
      <c r="E255" s="61" t="s">
        <v>928</v>
      </c>
      <c r="F255" s="50">
        <v>5140107</v>
      </c>
      <c r="G255" s="61"/>
      <c r="H255" s="62">
        <v>5</v>
      </c>
      <c r="I255" s="62"/>
      <c r="J255" s="62"/>
      <c r="K255" s="63" t="s">
        <v>287</v>
      </c>
      <c r="L255" s="61" t="s">
        <v>975</v>
      </c>
      <c r="M255" s="61"/>
      <c r="N255" s="61"/>
      <c r="O255" s="61"/>
      <c r="P255" s="61" t="s">
        <v>24</v>
      </c>
      <c r="Q255" s="61"/>
      <c r="R255" s="65"/>
      <c r="S255" s="61"/>
      <c r="T255" s="65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0"/>
      <c r="AG255" s="61">
        <v>1</v>
      </c>
      <c r="AH255" s="61">
        <v>1</v>
      </c>
      <c r="AI255" s="63"/>
      <c r="AJ255" s="67"/>
    </row>
    <row r="256" spans="1:36" s="66" customFormat="1" ht="16.5" x14ac:dyDescent="0.3">
      <c r="A256" s="61">
        <v>5140111</v>
      </c>
      <c r="B256" s="62" t="s">
        <v>983</v>
      </c>
      <c r="C256" s="62"/>
      <c r="D256" s="61" t="s">
        <v>978</v>
      </c>
      <c r="E256" s="61" t="s">
        <v>928</v>
      </c>
      <c r="F256" s="50">
        <v>5140107</v>
      </c>
      <c r="G256" s="61"/>
      <c r="H256" s="62">
        <v>5</v>
      </c>
      <c r="I256" s="62"/>
      <c r="J256" s="62">
        <v>1</v>
      </c>
      <c r="K256" s="63" t="s">
        <v>287</v>
      </c>
      <c r="L256" s="61" t="s">
        <v>975</v>
      </c>
      <c r="M256" s="61"/>
      <c r="N256" s="61"/>
      <c r="O256" s="61"/>
      <c r="P256" s="61" t="s">
        <v>24</v>
      </c>
      <c r="Q256" s="61"/>
      <c r="R256" s="65"/>
      <c r="S256" s="61"/>
      <c r="T256" s="65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0"/>
      <c r="AG256" s="61">
        <v>1</v>
      </c>
      <c r="AH256" s="61">
        <v>1</v>
      </c>
      <c r="AI256" s="63"/>
      <c r="AJ256" s="67"/>
    </row>
    <row r="257" spans="1:36" s="66" customFormat="1" ht="16.5" x14ac:dyDescent="0.3">
      <c r="A257" s="61">
        <v>5140112</v>
      </c>
      <c r="B257" s="62" t="s">
        <v>984</v>
      </c>
      <c r="C257" s="62"/>
      <c r="D257" s="61" t="s">
        <v>978</v>
      </c>
      <c r="E257" s="61" t="s">
        <v>928</v>
      </c>
      <c r="F257" s="50">
        <v>5140107</v>
      </c>
      <c r="G257" s="61"/>
      <c r="H257" s="62">
        <v>5</v>
      </c>
      <c r="I257" s="62"/>
      <c r="J257" s="62">
        <v>1</v>
      </c>
      <c r="K257" s="63" t="s">
        <v>287</v>
      </c>
      <c r="L257" s="61" t="s">
        <v>975</v>
      </c>
      <c r="M257" s="61"/>
      <c r="N257" s="61"/>
      <c r="O257" s="61"/>
      <c r="P257" s="61" t="s">
        <v>24</v>
      </c>
      <c r="Q257" s="61"/>
      <c r="R257" s="65"/>
      <c r="S257" s="61"/>
      <c r="T257" s="65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0"/>
      <c r="AG257" s="61">
        <v>1</v>
      </c>
      <c r="AH257" s="61">
        <v>1</v>
      </c>
      <c r="AI257" s="63"/>
      <c r="AJ257" s="67"/>
    </row>
    <row r="258" spans="1:36" s="66" customFormat="1" ht="16.5" x14ac:dyDescent="0.3">
      <c r="A258" s="61">
        <v>5140113</v>
      </c>
      <c r="B258" s="62" t="s">
        <v>985</v>
      </c>
      <c r="C258" s="62"/>
      <c r="D258" s="61" t="s">
        <v>1006</v>
      </c>
      <c r="E258" s="61" t="s">
        <v>928</v>
      </c>
      <c r="F258" s="50">
        <v>5140107</v>
      </c>
      <c r="G258" s="61"/>
      <c r="H258" s="62">
        <v>5</v>
      </c>
      <c r="I258" s="62"/>
      <c r="J258" s="62">
        <v>1</v>
      </c>
      <c r="K258" s="63" t="s">
        <v>287</v>
      </c>
      <c r="L258" s="61" t="s">
        <v>975</v>
      </c>
      <c r="M258" s="61"/>
      <c r="N258" s="61"/>
      <c r="O258" s="61"/>
      <c r="P258" s="61" t="s">
        <v>24</v>
      </c>
      <c r="Q258" s="61"/>
      <c r="R258" s="65"/>
      <c r="S258" s="61"/>
      <c r="T258" s="65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0"/>
      <c r="AG258" s="61">
        <v>1</v>
      </c>
      <c r="AH258" s="61">
        <v>1</v>
      </c>
      <c r="AI258" s="63"/>
      <c r="AJ258" s="67"/>
    </row>
    <row r="259" spans="1:36" s="66" customFormat="1" ht="16.5" x14ac:dyDescent="0.3">
      <c r="A259" s="61">
        <v>5140114</v>
      </c>
      <c r="B259" s="62" t="s">
        <v>986</v>
      </c>
      <c r="C259" s="62"/>
      <c r="D259" s="61" t="s">
        <v>1024</v>
      </c>
      <c r="E259" s="61" t="s">
        <v>928</v>
      </c>
      <c r="F259" s="50">
        <v>5140107</v>
      </c>
      <c r="G259" s="61"/>
      <c r="H259" s="62">
        <v>5</v>
      </c>
      <c r="I259" s="62"/>
      <c r="J259" s="62"/>
      <c r="K259" s="63" t="s">
        <v>287</v>
      </c>
      <c r="L259" s="61" t="s">
        <v>975</v>
      </c>
      <c r="M259" s="61"/>
      <c r="N259" s="61"/>
      <c r="O259" s="61"/>
      <c r="P259" s="61" t="s">
        <v>24</v>
      </c>
      <c r="Q259" s="61"/>
      <c r="R259" s="65"/>
      <c r="S259" s="61"/>
      <c r="T259" s="65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0"/>
      <c r="AG259" s="61">
        <v>1</v>
      </c>
      <c r="AH259" s="61">
        <v>1</v>
      </c>
      <c r="AI259" s="63"/>
      <c r="AJ259" s="67"/>
    </row>
    <row r="260" spans="1:36" s="66" customFormat="1" ht="16.5" x14ac:dyDescent="0.3">
      <c r="A260" s="61">
        <v>5140115</v>
      </c>
      <c r="B260" s="62" t="s">
        <v>1005</v>
      </c>
      <c r="C260" s="62"/>
      <c r="D260" s="61" t="s">
        <v>979</v>
      </c>
      <c r="E260" s="61" t="s">
        <v>928</v>
      </c>
      <c r="F260" s="50">
        <v>5140107</v>
      </c>
      <c r="G260" s="61"/>
      <c r="H260" s="62">
        <v>5</v>
      </c>
      <c r="I260" s="62"/>
      <c r="J260" s="62"/>
      <c r="K260" s="63" t="s">
        <v>287</v>
      </c>
      <c r="L260" s="61" t="s">
        <v>975</v>
      </c>
      <c r="M260" s="61"/>
      <c r="N260" s="61"/>
      <c r="O260" s="61"/>
      <c r="P260" s="61" t="s">
        <v>24</v>
      </c>
      <c r="Q260" s="61"/>
      <c r="R260" s="65"/>
      <c r="S260" s="61"/>
      <c r="T260" s="65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0"/>
      <c r="AG260" s="61">
        <v>1</v>
      </c>
      <c r="AH260" s="61">
        <v>1</v>
      </c>
      <c r="AI260" s="63"/>
      <c r="AJ260" s="67"/>
    </row>
    <row r="261" spans="1:36" s="66" customFormat="1" ht="16.5" x14ac:dyDescent="0.3">
      <c r="A261" s="61">
        <v>5140116</v>
      </c>
      <c r="B261" s="62" t="s">
        <v>1027</v>
      </c>
      <c r="C261" s="67"/>
      <c r="D261" s="61" t="s">
        <v>1028</v>
      </c>
      <c r="E261" s="61" t="s">
        <v>1029</v>
      </c>
      <c r="F261" s="50">
        <v>5140107</v>
      </c>
      <c r="G261" s="61"/>
      <c r="H261" s="62">
        <v>5</v>
      </c>
      <c r="I261" s="62"/>
      <c r="J261" s="62">
        <v>1</v>
      </c>
      <c r="K261" s="63" t="s">
        <v>1030</v>
      </c>
      <c r="L261" s="61" t="s">
        <v>1031</v>
      </c>
      <c r="M261" s="61"/>
      <c r="N261" s="61"/>
      <c r="O261" s="61"/>
      <c r="P261" s="61" t="s">
        <v>24</v>
      </c>
      <c r="Q261" s="61"/>
      <c r="R261" s="65"/>
      <c r="S261" s="61"/>
      <c r="T261" s="65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0"/>
      <c r="AG261" s="61">
        <v>1</v>
      </c>
      <c r="AH261" s="61">
        <v>1</v>
      </c>
      <c r="AI261" s="63"/>
      <c r="AJ261" s="67"/>
    </row>
    <row r="262" spans="1:36" s="66" customFormat="1" ht="16.5" x14ac:dyDescent="0.3">
      <c r="A262" s="61">
        <v>5140117</v>
      </c>
      <c r="B262" s="62" t="s">
        <v>1032</v>
      </c>
      <c r="C262" s="67"/>
      <c r="D262" s="61" t="s">
        <v>1033</v>
      </c>
      <c r="E262" s="61" t="s">
        <v>1034</v>
      </c>
      <c r="F262" s="50">
        <v>5140107</v>
      </c>
      <c r="G262" s="61"/>
      <c r="H262" s="62">
        <v>5</v>
      </c>
      <c r="I262" s="62"/>
      <c r="J262" s="62">
        <v>1</v>
      </c>
      <c r="K262" s="63" t="s">
        <v>1030</v>
      </c>
      <c r="L262" s="61" t="s">
        <v>1031</v>
      </c>
      <c r="M262" s="61"/>
      <c r="N262" s="61"/>
      <c r="O262" s="61"/>
      <c r="P262" s="61" t="s">
        <v>24</v>
      </c>
      <c r="Q262" s="61"/>
      <c r="R262" s="65"/>
      <c r="S262" s="61"/>
      <c r="T262" s="65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0"/>
      <c r="AG262" s="61">
        <v>1</v>
      </c>
      <c r="AH262" s="61">
        <v>1</v>
      </c>
      <c r="AI262" s="63"/>
      <c r="AJ262" s="67"/>
    </row>
    <row r="263" spans="1:36" s="66" customFormat="1" ht="16.5" x14ac:dyDescent="0.3">
      <c r="A263" s="61">
        <v>5140118</v>
      </c>
      <c r="B263" s="62" t="s">
        <v>986</v>
      </c>
      <c r="C263" s="62" t="s">
        <v>1026</v>
      </c>
      <c r="D263" s="61" t="s">
        <v>1024</v>
      </c>
      <c r="E263" s="61" t="s">
        <v>928</v>
      </c>
      <c r="F263" s="50">
        <v>5140107</v>
      </c>
      <c r="G263" s="61"/>
      <c r="H263" s="62">
        <v>5</v>
      </c>
      <c r="I263" s="62"/>
      <c r="J263" s="62"/>
      <c r="K263" s="63" t="s">
        <v>287</v>
      </c>
      <c r="L263" s="61" t="s">
        <v>975</v>
      </c>
      <c r="M263" s="61"/>
      <c r="N263" s="61"/>
      <c r="O263" s="61"/>
      <c r="P263" s="61" t="s">
        <v>24</v>
      </c>
      <c r="Q263" s="61"/>
      <c r="R263" s="65"/>
      <c r="S263" s="61"/>
      <c r="T263" s="65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0"/>
      <c r="AG263" s="61">
        <v>1</v>
      </c>
      <c r="AH263" s="61">
        <v>1</v>
      </c>
      <c r="AI263" s="63"/>
      <c r="AJ263" s="67"/>
    </row>
    <row r="264" spans="1:36" s="33" customFormat="1" ht="16.5" x14ac:dyDescent="0.3">
      <c r="A264" s="29">
        <v>5140119</v>
      </c>
      <c r="B264" s="28" t="s">
        <v>1094</v>
      </c>
      <c r="C264" s="28"/>
      <c r="D264" s="29" t="s">
        <v>1110</v>
      </c>
      <c r="E264" s="29" t="s">
        <v>928</v>
      </c>
      <c r="F264" s="29">
        <v>5140107</v>
      </c>
      <c r="G264" s="29"/>
      <c r="H264" s="28">
        <v>5</v>
      </c>
      <c r="I264" s="28"/>
      <c r="J264" s="28"/>
      <c r="K264" s="75" t="s">
        <v>287</v>
      </c>
      <c r="L264" s="29" t="s">
        <v>975</v>
      </c>
      <c r="M264" s="29"/>
      <c r="N264" s="29"/>
      <c r="O264" s="29"/>
      <c r="P264" s="29" t="s">
        <v>24</v>
      </c>
      <c r="Q264" s="29"/>
      <c r="R264" s="76"/>
      <c r="S264" s="29"/>
      <c r="T264" s="76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7"/>
      <c r="AG264" s="29">
        <v>1</v>
      </c>
      <c r="AH264" s="29">
        <v>1</v>
      </c>
      <c r="AI264" s="75"/>
      <c r="AJ264" s="32"/>
    </row>
    <row r="265" spans="1:36" s="33" customFormat="1" ht="16.5" x14ac:dyDescent="0.3">
      <c r="A265" s="29">
        <v>5140120</v>
      </c>
      <c r="B265" s="28" t="s">
        <v>1095</v>
      </c>
      <c r="C265" s="28"/>
      <c r="D265" s="29" t="s">
        <v>1111</v>
      </c>
      <c r="E265" s="29" t="s">
        <v>928</v>
      </c>
      <c r="F265" s="29">
        <v>5140107</v>
      </c>
      <c r="G265" s="29"/>
      <c r="H265" s="28">
        <v>5</v>
      </c>
      <c r="I265" s="28"/>
      <c r="J265" s="28"/>
      <c r="K265" s="75" t="s">
        <v>287</v>
      </c>
      <c r="L265" s="29" t="s">
        <v>975</v>
      </c>
      <c r="M265" s="29"/>
      <c r="N265" s="29"/>
      <c r="O265" s="29"/>
      <c r="P265" s="29" t="s">
        <v>24</v>
      </c>
      <c r="Q265" s="29"/>
      <c r="R265" s="76"/>
      <c r="S265" s="29"/>
      <c r="T265" s="76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7"/>
      <c r="AG265" s="29">
        <v>1</v>
      </c>
      <c r="AH265" s="29">
        <v>1</v>
      </c>
      <c r="AI265" s="75"/>
      <c r="AJ265" s="32"/>
    </row>
    <row r="266" spans="1:36" s="33" customFormat="1" ht="16.5" x14ac:dyDescent="0.3">
      <c r="A266" s="29">
        <v>5140121</v>
      </c>
      <c r="B266" s="28" t="s">
        <v>1096</v>
      </c>
      <c r="C266" s="28"/>
      <c r="D266" s="29" t="s">
        <v>1112</v>
      </c>
      <c r="E266" s="29" t="s">
        <v>928</v>
      </c>
      <c r="F266" s="29">
        <v>5140107</v>
      </c>
      <c r="G266" s="29"/>
      <c r="H266" s="28">
        <v>5</v>
      </c>
      <c r="I266" s="28"/>
      <c r="J266" s="28"/>
      <c r="K266" s="75" t="s">
        <v>287</v>
      </c>
      <c r="L266" s="29" t="s">
        <v>975</v>
      </c>
      <c r="M266" s="29"/>
      <c r="N266" s="29"/>
      <c r="O266" s="29"/>
      <c r="P266" s="29" t="s">
        <v>24</v>
      </c>
      <c r="Q266" s="29"/>
      <c r="R266" s="76"/>
      <c r="S266" s="29"/>
      <c r="T266" s="76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7"/>
      <c r="AG266" s="29">
        <v>1</v>
      </c>
      <c r="AH266" s="29">
        <v>1</v>
      </c>
      <c r="AI266" s="75"/>
      <c r="AJ266" s="32"/>
    </row>
    <row r="267" spans="1:36" s="33" customFormat="1" ht="16.5" x14ac:dyDescent="0.3">
      <c r="A267" s="29">
        <v>5140122</v>
      </c>
      <c r="B267" s="28" t="s">
        <v>1097</v>
      </c>
      <c r="C267" s="28"/>
      <c r="D267" s="29" t="s">
        <v>1113</v>
      </c>
      <c r="E267" s="29" t="s">
        <v>928</v>
      </c>
      <c r="F267" s="29">
        <v>5140107</v>
      </c>
      <c r="G267" s="29"/>
      <c r="H267" s="28">
        <v>5</v>
      </c>
      <c r="I267" s="28"/>
      <c r="J267" s="28"/>
      <c r="K267" s="75" t="s">
        <v>287</v>
      </c>
      <c r="L267" s="29" t="s">
        <v>975</v>
      </c>
      <c r="M267" s="29"/>
      <c r="N267" s="29"/>
      <c r="O267" s="29"/>
      <c r="P267" s="29" t="s">
        <v>24</v>
      </c>
      <c r="Q267" s="29"/>
      <c r="R267" s="76"/>
      <c r="S267" s="29"/>
      <c r="T267" s="76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7"/>
      <c r="AG267" s="29">
        <v>1</v>
      </c>
      <c r="AH267" s="29">
        <v>1</v>
      </c>
      <c r="AI267" s="75"/>
      <c r="AJ267" s="32"/>
    </row>
    <row r="268" spans="1:36" s="33" customFormat="1" ht="16.5" x14ac:dyDescent="0.3">
      <c r="A268" s="29">
        <v>5140123</v>
      </c>
      <c r="B268" s="28" t="s">
        <v>1098</v>
      </c>
      <c r="C268" s="28"/>
      <c r="D268" s="29" t="s">
        <v>1114</v>
      </c>
      <c r="E268" s="29" t="s">
        <v>928</v>
      </c>
      <c r="F268" s="29">
        <v>5140107</v>
      </c>
      <c r="G268" s="29"/>
      <c r="H268" s="28">
        <v>5</v>
      </c>
      <c r="I268" s="28"/>
      <c r="J268" s="28"/>
      <c r="K268" s="75" t="s">
        <v>287</v>
      </c>
      <c r="L268" s="29" t="s">
        <v>975</v>
      </c>
      <c r="M268" s="29"/>
      <c r="N268" s="29"/>
      <c r="O268" s="29"/>
      <c r="P268" s="29" t="s">
        <v>24</v>
      </c>
      <c r="Q268" s="29"/>
      <c r="R268" s="76"/>
      <c r="S268" s="29"/>
      <c r="T268" s="76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7"/>
      <c r="AG268" s="29">
        <v>1</v>
      </c>
      <c r="AH268" s="29">
        <v>1</v>
      </c>
      <c r="AI268" s="75"/>
      <c r="AJ268" s="32"/>
    </row>
    <row r="269" spans="1:36" s="33" customFormat="1" ht="16.5" x14ac:dyDescent="0.3">
      <c r="A269" s="29">
        <v>5140124</v>
      </c>
      <c r="B269" s="28" t="s">
        <v>1099</v>
      </c>
      <c r="C269" s="28"/>
      <c r="D269" s="29" t="s">
        <v>1115</v>
      </c>
      <c r="E269" s="29" t="s">
        <v>928</v>
      </c>
      <c r="F269" s="29">
        <v>5140107</v>
      </c>
      <c r="G269" s="29"/>
      <c r="H269" s="28">
        <v>5</v>
      </c>
      <c r="I269" s="28"/>
      <c r="J269" s="28"/>
      <c r="K269" s="75" t="s">
        <v>287</v>
      </c>
      <c r="L269" s="29" t="s">
        <v>975</v>
      </c>
      <c r="M269" s="29"/>
      <c r="N269" s="29"/>
      <c r="O269" s="29"/>
      <c r="P269" s="29" t="s">
        <v>24</v>
      </c>
      <c r="Q269" s="29"/>
      <c r="R269" s="76"/>
      <c r="S269" s="29"/>
      <c r="T269" s="76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7"/>
      <c r="AG269" s="29">
        <v>1</v>
      </c>
      <c r="AH269" s="29">
        <v>1</v>
      </c>
      <c r="AI269" s="75"/>
      <c r="AJ269" s="32"/>
    </row>
    <row r="270" spans="1:36" s="33" customFormat="1" ht="16.5" x14ac:dyDescent="0.3">
      <c r="A270" s="29">
        <v>5140125</v>
      </c>
      <c r="B270" s="28" t="s">
        <v>1100</v>
      </c>
      <c r="C270" s="28"/>
      <c r="D270" s="29" t="s">
        <v>1116</v>
      </c>
      <c r="E270" s="29" t="s">
        <v>928</v>
      </c>
      <c r="F270" s="29">
        <v>5140107</v>
      </c>
      <c r="G270" s="29"/>
      <c r="H270" s="28">
        <v>5</v>
      </c>
      <c r="I270" s="28"/>
      <c r="J270" s="28"/>
      <c r="K270" s="75" t="s">
        <v>287</v>
      </c>
      <c r="L270" s="29" t="s">
        <v>975</v>
      </c>
      <c r="M270" s="29"/>
      <c r="N270" s="29"/>
      <c r="O270" s="29"/>
      <c r="P270" s="29" t="s">
        <v>24</v>
      </c>
      <c r="Q270" s="29"/>
      <c r="R270" s="76"/>
      <c r="S270" s="29"/>
      <c r="T270" s="76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7"/>
      <c r="AG270" s="29">
        <v>1</v>
      </c>
      <c r="AH270" s="29">
        <v>1</v>
      </c>
      <c r="AI270" s="75"/>
      <c r="AJ270" s="32"/>
    </row>
    <row r="271" spans="1:36" s="33" customFormat="1" ht="16.5" x14ac:dyDescent="0.3">
      <c r="A271" s="29">
        <v>5140126</v>
      </c>
      <c r="B271" s="28" t="s">
        <v>1101</v>
      </c>
      <c r="C271" s="28"/>
      <c r="D271" s="29" t="s">
        <v>1117</v>
      </c>
      <c r="E271" s="29" t="s">
        <v>928</v>
      </c>
      <c r="F271" s="29">
        <v>5140107</v>
      </c>
      <c r="G271" s="29"/>
      <c r="H271" s="28">
        <v>5</v>
      </c>
      <c r="I271" s="28"/>
      <c r="J271" s="28"/>
      <c r="K271" s="75" t="s">
        <v>287</v>
      </c>
      <c r="L271" s="29" t="s">
        <v>975</v>
      </c>
      <c r="M271" s="29"/>
      <c r="N271" s="29"/>
      <c r="O271" s="29"/>
      <c r="P271" s="29" t="s">
        <v>24</v>
      </c>
      <c r="Q271" s="29"/>
      <c r="R271" s="76"/>
      <c r="S271" s="29"/>
      <c r="T271" s="76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7"/>
      <c r="AG271" s="29">
        <v>1</v>
      </c>
      <c r="AH271" s="29">
        <v>1</v>
      </c>
      <c r="AI271" s="75"/>
      <c r="AJ271" s="32"/>
    </row>
    <row r="272" spans="1:36" s="33" customFormat="1" ht="16.5" x14ac:dyDescent="0.3">
      <c r="A272" s="29">
        <v>5140127</v>
      </c>
      <c r="B272" s="28" t="s">
        <v>1102</v>
      </c>
      <c r="C272" s="28"/>
      <c r="D272" s="29" t="s">
        <v>1118</v>
      </c>
      <c r="E272" s="29" t="s">
        <v>928</v>
      </c>
      <c r="F272" s="29">
        <v>5140107</v>
      </c>
      <c r="G272" s="29"/>
      <c r="H272" s="28">
        <v>5</v>
      </c>
      <c r="I272" s="28"/>
      <c r="J272" s="28"/>
      <c r="K272" s="75" t="s">
        <v>287</v>
      </c>
      <c r="L272" s="29" t="s">
        <v>975</v>
      </c>
      <c r="M272" s="29"/>
      <c r="N272" s="29"/>
      <c r="O272" s="29"/>
      <c r="P272" s="29" t="s">
        <v>24</v>
      </c>
      <c r="Q272" s="29"/>
      <c r="R272" s="76"/>
      <c r="S272" s="29"/>
      <c r="T272" s="76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7"/>
      <c r="AG272" s="29">
        <v>1</v>
      </c>
      <c r="AH272" s="29">
        <v>1</v>
      </c>
      <c r="AI272" s="75"/>
      <c r="AJ272" s="32"/>
    </row>
    <row r="273" spans="1:36" s="33" customFormat="1" ht="16.5" x14ac:dyDescent="0.3">
      <c r="A273" s="29">
        <v>5140128</v>
      </c>
      <c r="B273" s="28" t="s">
        <v>1103</v>
      </c>
      <c r="C273" s="28"/>
      <c r="D273" s="29" t="s">
        <v>1119</v>
      </c>
      <c r="E273" s="29" t="s">
        <v>928</v>
      </c>
      <c r="F273" s="29">
        <v>5140107</v>
      </c>
      <c r="G273" s="29"/>
      <c r="H273" s="28">
        <v>5</v>
      </c>
      <c r="I273" s="28"/>
      <c r="J273" s="28"/>
      <c r="K273" s="75" t="s">
        <v>287</v>
      </c>
      <c r="L273" s="29" t="s">
        <v>975</v>
      </c>
      <c r="M273" s="29"/>
      <c r="N273" s="29"/>
      <c r="O273" s="29"/>
      <c r="P273" s="29" t="s">
        <v>24</v>
      </c>
      <c r="Q273" s="29"/>
      <c r="R273" s="76"/>
      <c r="S273" s="29"/>
      <c r="T273" s="76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7"/>
      <c r="AG273" s="29">
        <v>1</v>
      </c>
      <c r="AH273" s="29">
        <v>1</v>
      </c>
      <c r="AI273" s="75"/>
      <c r="AJ273" s="32"/>
    </row>
    <row r="274" spans="1:36" s="33" customFormat="1" ht="16.5" x14ac:dyDescent="0.3">
      <c r="A274" s="29">
        <v>5140129</v>
      </c>
      <c r="B274" s="28" t="s">
        <v>1104</v>
      </c>
      <c r="C274" s="28"/>
      <c r="D274" s="29" t="s">
        <v>1120</v>
      </c>
      <c r="E274" s="29" t="s">
        <v>928</v>
      </c>
      <c r="F274" s="29">
        <v>5140107</v>
      </c>
      <c r="G274" s="29"/>
      <c r="H274" s="28">
        <v>5</v>
      </c>
      <c r="I274" s="28"/>
      <c r="J274" s="28"/>
      <c r="K274" s="75" t="s">
        <v>287</v>
      </c>
      <c r="L274" s="29" t="s">
        <v>975</v>
      </c>
      <c r="M274" s="29"/>
      <c r="N274" s="29"/>
      <c r="O274" s="29"/>
      <c r="P274" s="29" t="s">
        <v>24</v>
      </c>
      <c r="Q274" s="29"/>
      <c r="R274" s="76"/>
      <c r="S274" s="29"/>
      <c r="T274" s="76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7"/>
      <c r="AG274" s="29">
        <v>1</v>
      </c>
      <c r="AH274" s="29">
        <v>1</v>
      </c>
      <c r="AI274" s="75"/>
      <c r="AJ274" s="32"/>
    </row>
    <row r="275" spans="1:36" s="33" customFormat="1" ht="16.5" x14ac:dyDescent="0.3">
      <c r="A275" s="29">
        <v>5140130</v>
      </c>
      <c r="B275" s="28" t="s">
        <v>1105</v>
      </c>
      <c r="C275" s="28"/>
      <c r="D275" s="29" t="s">
        <v>1121</v>
      </c>
      <c r="E275" s="29" t="s">
        <v>928</v>
      </c>
      <c r="F275" s="29">
        <v>5140107</v>
      </c>
      <c r="G275" s="29"/>
      <c r="H275" s="28">
        <v>5</v>
      </c>
      <c r="I275" s="28"/>
      <c r="J275" s="28"/>
      <c r="K275" s="75" t="s">
        <v>287</v>
      </c>
      <c r="L275" s="29" t="s">
        <v>975</v>
      </c>
      <c r="M275" s="29"/>
      <c r="N275" s="29"/>
      <c r="O275" s="29"/>
      <c r="P275" s="29" t="s">
        <v>24</v>
      </c>
      <c r="Q275" s="29"/>
      <c r="R275" s="76"/>
      <c r="S275" s="29"/>
      <c r="T275" s="76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7"/>
      <c r="AG275" s="29">
        <v>1</v>
      </c>
      <c r="AH275" s="29">
        <v>1</v>
      </c>
      <c r="AI275" s="75"/>
      <c r="AJ275" s="32"/>
    </row>
    <row r="276" spans="1:36" s="33" customFormat="1" ht="16.5" x14ac:dyDescent="0.3">
      <c r="A276" s="29">
        <v>5140131</v>
      </c>
      <c r="B276" s="28" t="s">
        <v>1106</v>
      </c>
      <c r="C276" s="28"/>
      <c r="D276" s="29" t="s">
        <v>1122</v>
      </c>
      <c r="E276" s="29" t="s">
        <v>928</v>
      </c>
      <c r="F276" s="29">
        <v>5140107</v>
      </c>
      <c r="G276" s="29"/>
      <c r="H276" s="28">
        <v>5</v>
      </c>
      <c r="I276" s="28"/>
      <c r="J276" s="28"/>
      <c r="K276" s="75" t="s">
        <v>287</v>
      </c>
      <c r="L276" s="29" t="s">
        <v>975</v>
      </c>
      <c r="M276" s="29"/>
      <c r="N276" s="29"/>
      <c r="O276" s="29"/>
      <c r="P276" s="29" t="s">
        <v>24</v>
      </c>
      <c r="Q276" s="29"/>
      <c r="R276" s="76"/>
      <c r="S276" s="29"/>
      <c r="T276" s="76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7"/>
      <c r="AG276" s="29">
        <v>1</v>
      </c>
      <c r="AH276" s="29">
        <v>1</v>
      </c>
      <c r="AI276" s="75"/>
      <c r="AJ276" s="32"/>
    </row>
    <row r="277" spans="1:36" s="33" customFormat="1" ht="16.5" x14ac:dyDescent="0.3">
      <c r="A277" s="29">
        <v>5140132</v>
      </c>
      <c r="B277" s="28" t="s">
        <v>1107</v>
      </c>
      <c r="C277" s="28"/>
      <c r="D277" s="29" t="s">
        <v>1123</v>
      </c>
      <c r="E277" s="29" t="s">
        <v>928</v>
      </c>
      <c r="F277" s="29">
        <v>5140107</v>
      </c>
      <c r="G277" s="29"/>
      <c r="H277" s="28">
        <v>5</v>
      </c>
      <c r="I277" s="28"/>
      <c r="J277" s="28"/>
      <c r="K277" s="75" t="s">
        <v>287</v>
      </c>
      <c r="L277" s="29" t="s">
        <v>975</v>
      </c>
      <c r="M277" s="29"/>
      <c r="N277" s="29"/>
      <c r="O277" s="29"/>
      <c r="P277" s="29" t="s">
        <v>24</v>
      </c>
      <c r="Q277" s="29"/>
      <c r="R277" s="76"/>
      <c r="S277" s="29"/>
      <c r="T277" s="76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7"/>
      <c r="AG277" s="29">
        <v>1</v>
      </c>
      <c r="AH277" s="29">
        <v>1</v>
      </c>
      <c r="AI277" s="75"/>
      <c r="AJ277" s="32"/>
    </row>
    <row r="278" spans="1:36" s="33" customFormat="1" ht="16.5" x14ac:dyDescent="0.3">
      <c r="A278" s="29">
        <v>5140133</v>
      </c>
      <c r="B278" s="28" t="s">
        <v>1108</v>
      </c>
      <c r="C278" s="28"/>
      <c r="D278" s="29" t="s">
        <v>1124</v>
      </c>
      <c r="E278" s="29" t="s">
        <v>928</v>
      </c>
      <c r="F278" s="29">
        <v>5140107</v>
      </c>
      <c r="G278" s="29"/>
      <c r="H278" s="28">
        <v>5</v>
      </c>
      <c r="I278" s="28"/>
      <c r="J278" s="28"/>
      <c r="K278" s="75" t="s">
        <v>287</v>
      </c>
      <c r="L278" s="29" t="s">
        <v>975</v>
      </c>
      <c r="M278" s="29"/>
      <c r="N278" s="29"/>
      <c r="O278" s="29"/>
      <c r="P278" s="29" t="s">
        <v>24</v>
      </c>
      <c r="Q278" s="29"/>
      <c r="R278" s="76"/>
      <c r="S278" s="29"/>
      <c r="T278" s="76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7"/>
      <c r="AG278" s="29">
        <v>1</v>
      </c>
      <c r="AH278" s="29">
        <v>1</v>
      </c>
      <c r="AI278" s="75"/>
      <c r="AJ278" s="32"/>
    </row>
    <row r="279" spans="1:36" s="33" customFormat="1" ht="16.5" x14ac:dyDescent="0.3">
      <c r="A279" s="29">
        <v>5140134</v>
      </c>
      <c r="B279" s="28" t="s">
        <v>1109</v>
      </c>
      <c r="C279" s="28"/>
      <c r="D279" s="29" t="s">
        <v>1125</v>
      </c>
      <c r="E279" s="29" t="s">
        <v>928</v>
      </c>
      <c r="F279" s="29">
        <v>5140107</v>
      </c>
      <c r="G279" s="29"/>
      <c r="H279" s="28">
        <v>5</v>
      </c>
      <c r="I279" s="28"/>
      <c r="J279" s="28"/>
      <c r="K279" s="75" t="s">
        <v>287</v>
      </c>
      <c r="L279" s="29" t="s">
        <v>975</v>
      </c>
      <c r="M279" s="29"/>
      <c r="N279" s="29"/>
      <c r="O279" s="29"/>
      <c r="P279" s="29" t="s">
        <v>24</v>
      </c>
      <c r="Q279" s="29"/>
      <c r="R279" s="76"/>
      <c r="S279" s="29"/>
      <c r="T279" s="76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7"/>
      <c r="AG279" s="29">
        <v>1</v>
      </c>
      <c r="AH279" s="29">
        <v>1</v>
      </c>
      <c r="AI279" s="75"/>
      <c r="AJ279" s="32"/>
    </row>
    <row r="280" spans="1:36" s="82" customFormat="1" ht="16.5" x14ac:dyDescent="0.3">
      <c r="A280" s="78">
        <v>5140135</v>
      </c>
      <c r="B280" s="79" t="s">
        <v>1126</v>
      </c>
      <c r="C280" s="79"/>
      <c r="D280" s="78" t="s">
        <v>1128</v>
      </c>
      <c r="E280" s="78" t="s">
        <v>928</v>
      </c>
      <c r="F280" s="78">
        <v>5140107</v>
      </c>
      <c r="G280" s="78"/>
      <c r="H280" s="79">
        <v>5</v>
      </c>
      <c r="I280" s="79"/>
      <c r="J280" s="79"/>
      <c r="K280" s="80" t="s">
        <v>287</v>
      </c>
      <c r="L280" s="78" t="s">
        <v>975</v>
      </c>
      <c r="M280" s="78"/>
      <c r="N280" s="78"/>
      <c r="O280" s="78"/>
      <c r="P280" s="78" t="s">
        <v>24</v>
      </c>
      <c r="Q280" s="78"/>
      <c r="R280" s="81"/>
      <c r="S280" s="78"/>
      <c r="T280" s="81"/>
      <c r="V280" s="78"/>
      <c r="W280" s="78"/>
      <c r="X280" s="78"/>
      <c r="Y280" s="78"/>
      <c r="Z280" s="78"/>
      <c r="AA280" s="78"/>
      <c r="AB280" s="78"/>
      <c r="AC280" s="78"/>
      <c r="AD280" s="78"/>
      <c r="AE280" s="78"/>
      <c r="AF280" s="83"/>
      <c r="AG280" s="78">
        <v>1</v>
      </c>
      <c r="AH280" s="78">
        <v>1</v>
      </c>
      <c r="AI280" s="80"/>
      <c r="AJ280" s="84"/>
    </row>
    <row r="281" spans="1:36" s="82" customFormat="1" ht="16.5" x14ac:dyDescent="0.3">
      <c r="A281" s="78">
        <v>5140136</v>
      </c>
      <c r="B281" s="79" t="s">
        <v>1127</v>
      </c>
      <c r="C281" s="79"/>
      <c r="D281" s="78" t="s">
        <v>1129</v>
      </c>
      <c r="E281" s="78" t="s">
        <v>928</v>
      </c>
      <c r="F281" s="78">
        <v>5140107</v>
      </c>
      <c r="G281" s="78"/>
      <c r="H281" s="79">
        <v>5</v>
      </c>
      <c r="I281" s="79"/>
      <c r="J281" s="79"/>
      <c r="K281" s="80" t="s">
        <v>287</v>
      </c>
      <c r="L281" s="78" t="s">
        <v>975</v>
      </c>
      <c r="M281" s="78"/>
      <c r="N281" s="78"/>
      <c r="O281" s="78"/>
      <c r="P281" s="78" t="s">
        <v>24</v>
      </c>
      <c r="Q281" s="78"/>
      <c r="R281" s="81"/>
      <c r="S281" s="78"/>
      <c r="T281" s="81"/>
      <c r="V281" s="78"/>
      <c r="W281" s="78"/>
      <c r="X281" s="78"/>
      <c r="Y281" s="78"/>
      <c r="Z281" s="78"/>
      <c r="AA281" s="78"/>
      <c r="AB281" s="78"/>
      <c r="AC281" s="78"/>
      <c r="AD281" s="78"/>
      <c r="AE281" s="78"/>
      <c r="AF281" s="83"/>
      <c r="AG281" s="78">
        <v>1</v>
      </c>
      <c r="AH281" s="78">
        <v>1</v>
      </c>
      <c r="AI281" s="80"/>
      <c r="AJ281" s="84"/>
    </row>
    <row r="282" spans="1:36" s="96" customFormat="1" ht="16.5" x14ac:dyDescent="0.3">
      <c r="A282" s="92">
        <v>5140137</v>
      </c>
      <c r="B282" s="93" t="s">
        <v>1145</v>
      </c>
      <c r="C282" s="93"/>
      <c r="D282" s="92" t="s">
        <v>1146</v>
      </c>
      <c r="E282" s="92" t="s">
        <v>1147</v>
      </c>
      <c r="F282" s="92">
        <v>5140137</v>
      </c>
      <c r="G282" s="92"/>
      <c r="H282" s="93">
        <v>5</v>
      </c>
      <c r="I282" s="93"/>
      <c r="J282" s="93"/>
      <c r="K282" s="94" t="s">
        <v>287</v>
      </c>
      <c r="L282" s="7" t="s">
        <v>343</v>
      </c>
      <c r="M282" s="7">
        <v>61510000</v>
      </c>
      <c r="N282" s="7"/>
      <c r="O282" s="7"/>
      <c r="P282" s="7" t="s">
        <v>24</v>
      </c>
      <c r="Q282" s="92"/>
      <c r="R282" s="95"/>
      <c r="S282" s="92"/>
      <c r="T282" s="95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  <c r="AF282" s="97"/>
      <c r="AG282" s="92">
        <v>1</v>
      </c>
      <c r="AH282" s="92">
        <v>1</v>
      </c>
      <c r="AI282" s="94"/>
      <c r="AJ282" s="98"/>
    </row>
    <row r="283" spans="1:36" s="33" customFormat="1" ht="16.5" x14ac:dyDescent="0.3">
      <c r="A283" s="29">
        <v>5140138</v>
      </c>
      <c r="B283" s="28" t="s">
        <v>986</v>
      </c>
      <c r="C283" s="28"/>
      <c r="D283" s="29" t="s">
        <v>1154</v>
      </c>
      <c r="E283" s="29" t="s">
        <v>928</v>
      </c>
      <c r="F283" s="29">
        <v>5140107</v>
      </c>
      <c r="G283" s="29"/>
      <c r="H283" s="28">
        <v>4</v>
      </c>
      <c r="I283" s="28"/>
      <c r="J283" s="28"/>
      <c r="K283" s="75" t="s">
        <v>287</v>
      </c>
      <c r="L283" s="29" t="s">
        <v>975</v>
      </c>
      <c r="M283" s="29"/>
      <c r="N283" s="29"/>
      <c r="O283" s="29"/>
      <c r="P283" s="29" t="s">
        <v>24</v>
      </c>
      <c r="Q283" s="29"/>
      <c r="R283" s="76"/>
      <c r="S283" s="29"/>
      <c r="T283" s="76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7"/>
      <c r="AG283" s="29">
        <v>1</v>
      </c>
      <c r="AH283" s="29">
        <v>1</v>
      </c>
      <c r="AI283" s="75"/>
      <c r="AJ283" s="32"/>
    </row>
    <row r="284" spans="1:36" s="66" customFormat="1" ht="16.5" x14ac:dyDescent="0.3">
      <c r="A284" s="29">
        <v>5140139</v>
      </c>
      <c r="B284" s="62" t="s">
        <v>1155</v>
      </c>
      <c r="C284" s="62"/>
      <c r="D284" s="61" t="s">
        <v>1209</v>
      </c>
      <c r="E284" s="61" t="s">
        <v>928</v>
      </c>
      <c r="F284" s="50">
        <v>5140107</v>
      </c>
      <c r="G284" s="61"/>
      <c r="H284" s="62">
        <v>5</v>
      </c>
      <c r="I284" s="62"/>
      <c r="J284" s="62"/>
      <c r="K284" s="63" t="s">
        <v>287</v>
      </c>
      <c r="L284" s="61" t="s">
        <v>975</v>
      </c>
      <c r="M284" s="61"/>
      <c r="N284" s="61"/>
      <c r="O284" s="61"/>
      <c r="P284" s="61" t="s">
        <v>24</v>
      </c>
      <c r="Q284" s="61"/>
      <c r="R284" s="65"/>
      <c r="S284" s="61"/>
      <c r="T284" s="65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0"/>
      <c r="AG284" s="61">
        <v>1</v>
      </c>
      <c r="AH284" s="61">
        <v>1</v>
      </c>
      <c r="AI284" s="63"/>
      <c r="AJ284" s="67"/>
    </row>
    <row r="285" spans="1:36" s="66" customFormat="1" ht="16.5" x14ac:dyDescent="0.3">
      <c r="A285" s="29">
        <v>5140140</v>
      </c>
      <c r="B285" s="62" t="s">
        <v>1156</v>
      </c>
      <c r="C285" s="62"/>
      <c r="D285" s="61" t="s">
        <v>1157</v>
      </c>
      <c r="E285" s="61" t="s">
        <v>928</v>
      </c>
      <c r="F285" s="50">
        <v>5140107</v>
      </c>
      <c r="G285" s="61"/>
      <c r="H285" s="62">
        <v>5</v>
      </c>
      <c r="I285" s="62"/>
      <c r="J285" s="62"/>
      <c r="K285" s="63" t="s">
        <v>287</v>
      </c>
      <c r="L285" s="61" t="s">
        <v>975</v>
      </c>
      <c r="M285" s="61"/>
      <c r="N285" s="61"/>
      <c r="O285" s="61"/>
      <c r="P285" s="61" t="s">
        <v>24</v>
      </c>
      <c r="Q285" s="61"/>
      <c r="R285" s="65"/>
      <c r="S285" s="61"/>
      <c r="T285" s="65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0"/>
      <c r="AG285" s="61">
        <v>1</v>
      </c>
      <c r="AH285" s="61">
        <v>1</v>
      </c>
      <c r="AI285" s="63"/>
      <c r="AJ285" s="67"/>
    </row>
    <row r="286" spans="1:36" s="66" customFormat="1" ht="16.5" x14ac:dyDescent="0.3">
      <c r="A286" s="29">
        <v>5140141</v>
      </c>
      <c r="B286" s="62" t="s">
        <v>1159</v>
      </c>
      <c r="C286" s="62"/>
      <c r="D286" s="61" t="s">
        <v>1160</v>
      </c>
      <c r="E286" s="61" t="s">
        <v>928</v>
      </c>
      <c r="F286" s="50">
        <v>5140107</v>
      </c>
      <c r="G286" s="61"/>
      <c r="H286" s="62">
        <v>5</v>
      </c>
      <c r="I286" s="62"/>
      <c r="J286" s="62">
        <v>1</v>
      </c>
      <c r="K286" s="63" t="s">
        <v>287</v>
      </c>
      <c r="L286" s="61" t="s">
        <v>975</v>
      </c>
      <c r="M286" s="61"/>
      <c r="N286" s="61"/>
      <c r="O286" s="61"/>
      <c r="P286" s="61" t="s">
        <v>24</v>
      </c>
      <c r="Q286" s="61"/>
      <c r="R286" s="65"/>
      <c r="S286" s="61"/>
      <c r="T286" s="65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0"/>
      <c r="AG286" s="61">
        <v>1</v>
      </c>
      <c r="AH286" s="61">
        <v>1</v>
      </c>
      <c r="AI286" s="63"/>
      <c r="AJ286" s="67"/>
    </row>
    <row r="287" spans="1:36" s="66" customFormat="1" ht="16.5" x14ac:dyDescent="0.3">
      <c r="A287" s="29">
        <v>5140142</v>
      </c>
      <c r="B287" s="62" t="s">
        <v>1164</v>
      </c>
      <c r="C287" s="62"/>
      <c r="D287" s="61" t="s">
        <v>1165</v>
      </c>
      <c r="E287" s="61" t="s">
        <v>928</v>
      </c>
      <c r="F287" s="50">
        <v>5140107</v>
      </c>
      <c r="G287" s="61"/>
      <c r="H287" s="62">
        <v>5</v>
      </c>
      <c r="I287" s="62"/>
      <c r="J287" s="62">
        <v>1</v>
      </c>
      <c r="K287" s="63" t="s">
        <v>287</v>
      </c>
      <c r="L287" s="61" t="s">
        <v>975</v>
      </c>
      <c r="M287" s="61"/>
      <c r="N287" s="61"/>
      <c r="O287" s="61"/>
      <c r="P287" s="61" t="s">
        <v>24</v>
      </c>
      <c r="Q287" s="61"/>
      <c r="R287" s="65"/>
      <c r="S287" s="61"/>
      <c r="T287" s="65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0"/>
      <c r="AG287" s="61">
        <v>1</v>
      </c>
      <c r="AH287" s="61">
        <v>1</v>
      </c>
      <c r="AI287" s="63"/>
      <c r="AJ287" s="67"/>
    </row>
    <row r="288" spans="1:36" s="66" customFormat="1" ht="16.5" x14ac:dyDescent="0.3">
      <c r="A288" s="29">
        <v>5140143</v>
      </c>
      <c r="B288" s="62" t="s">
        <v>1206</v>
      </c>
      <c r="C288" s="62"/>
      <c r="D288" s="61" t="s">
        <v>1207</v>
      </c>
      <c r="E288" s="61" t="s">
        <v>928</v>
      </c>
      <c r="F288" s="50">
        <v>5140107</v>
      </c>
      <c r="G288" s="61"/>
      <c r="H288" s="62">
        <v>5</v>
      </c>
      <c r="I288" s="62"/>
      <c r="J288" s="62">
        <v>1</v>
      </c>
      <c r="K288" s="63" t="s">
        <v>287</v>
      </c>
      <c r="L288" s="61" t="s">
        <v>975</v>
      </c>
      <c r="M288" s="61"/>
      <c r="N288" s="61"/>
      <c r="O288" s="61"/>
      <c r="P288" s="61" t="s">
        <v>24</v>
      </c>
      <c r="Q288" s="61"/>
      <c r="R288" s="65"/>
      <c r="S288" s="61"/>
      <c r="T288" s="65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0"/>
      <c r="AG288" s="61">
        <v>1</v>
      </c>
      <c r="AH288" s="61">
        <v>1</v>
      </c>
      <c r="AI288" s="63"/>
      <c r="AJ288" s="67"/>
    </row>
    <row r="289" spans="1:36" s="66" customFormat="1" ht="16.5" x14ac:dyDescent="0.3">
      <c r="A289" s="29">
        <v>5140144</v>
      </c>
      <c r="B289" s="62" t="s">
        <v>376</v>
      </c>
      <c r="C289" s="62"/>
      <c r="D289" s="61" t="s">
        <v>1210</v>
      </c>
      <c r="E289" s="61" t="s">
        <v>928</v>
      </c>
      <c r="F289" s="50">
        <v>5140107</v>
      </c>
      <c r="G289" s="61"/>
      <c r="H289" s="62">
        <v>5</v>
      </c>
      <c r="I289" s="62"/>
      <c r="J289" s="62"/>
      <c r="K289" s="63" t="s">
        <v>287</v>
      </c>
      <c r="L289" s="61" t="s">
        <v>975</v>
      </c>
      <c r="M289" s="61"/>
      <c r="N289" s="61"/>
      <c r="O289" s="61"/>
      <c r="P289" s="61" t="s">
        <v>24</v>
      </c>
      <c r="Q289" s="61"/>
      <c r="R289" s="65"/>
      <c r="S289" s="61"/>
      <c r="T289" s="65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0"/>
      <c r="AG289" s="61">
        <v>1</v>
      </c>
      <c r="AH289" s="61">
        <v>1</v>
      </c>
      <c r="AI289" s="63"/>
      <c r="AJ289" s="67"/>
    </row>
    <row r="290" spans="1:36" s="66" customFormat="1" ht="16.5" x14ac:dyDescent="0.3">
      <c r="A290" s="29">
        <v>5140145</v>
      </c>
      <c r="B290" s="62" t="s">
        <v>452</v>
      </c>
      <c r="C290" s="62"/>
      <c r="D290" s="61" t="s">
        <v>1208</v>
      </c>
      <c r="E290" s="61" t="s">
        <v>928</v>
      </c>
      <c r="F290" s="50">
        <v>5140107</v>
      </c>
      <c r="G290" s="61"/>
      <c r="H290" s="62">
        <v>5</v>
      </c>
      <c r="I290" s="62"/>
      <c r="J290" s="62"/>
      <c r="K290" s="63" t="s">
        <v>287</v>
      </c>
      <c r="L290" s="61" t="s">
        <v>975</v>
      </c>
      <c r="M290" s="61"/>
      <c r="N290" s="61"/>
      <c r="O290" s="61"/>
      <c r="P290" s="61" t="s">
        <v>24</v>
      </c>
      <c r="Q290" s="61"/>
      <c r="R290" s="65"/>
      <c r="S290" s="61"/>
      <c r="T290" s="65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0"/>
      <c r="AG290" s="61">
        <v>1</v>
      </c>
      <c r="AH290" s="61">
        <v>1</v>
      </c>
      <c r="AI290" s="63"/>
      <c r="AJ290" s="67"/>
    </row>
    <row r="291" spans="1:36" s="66" customFormat="1" ht="16.5" x14ac:dyDescent="0.3">
      <c r="A291" s="29">
        <v>5140146</v>
      </c>
      <c r="B291" s="62" t="s">
        <v>1177</v>
      </c>
      <c r="C291" s="62"/>
      <c r="D291" s="61" t="s">
        <v>1188</v>
      </c>
      <c r="E291" s="61" t="s">
        <v>928</v>
      </c>
      <c r="F291" s="50">
        <v>5140107</v>
      </c>
      <c r="G291" s="61"/>
      <c r="H291" s="62">
        <v>5</v>
      </c>
      <c r="I291" s="62"/>
      <c r="J291" s="62">
        <v>1</v>
      </c>
      <c r="K291" s="63" t="s">
        <v>287</v>
      </c>
      <c r="L291" s="61" t="s">
        <v>975</v>
      </c>
      <c r="M291" s="61"/>
      <c r="N291" s="61"/>
      <c r="O291" s="61"/>
      <c r="P291" s="61" t="s">
        <v>24</v>
      </c>
      <c r="Q291" s="61"/>
      <c r="R291" s="65"/>
      <c r="S291" s="61"/>
      <c r="T291" s="65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0"/>
      <c r="AG291" s="61">
        <v>1</v>
      </c>
      <c r="AH291" s="61">
        <v>1</v>
      </c>
      <c r="AI291" s="63"/>
      <c r="AJ291" s="67"/>
    </row>
    <row r="292" spans="1:36" s="66" customFormat="1" ht="16.5" x14ac:dyDescent="0.3">
      <c r="A292" s="29">
        <v>5140147</v>
      </c>
      <c r="B292" s="62" t="s">
        <v>1178</v>
      </c>
      <c r="C292" s="62"/>
      <c r="D292" s="61" t="s">
        <v>1189</v>
      </c>
      <c r="E292" s="61" t="s">
        <v>928</v>
      </c>
      <c r="F292" s="50">
        <v>5140107</v>
      </c>
      <c r="G292" s="61"/>
      <c r="H292" s="62">
        <v>5</v>
      </c>
      <c r="I292" s="62"/>
      <c r="J292" s="62">
        <v>1</v>
      </c>
      <c r="K292" s="63" t="s">
        <v>287</v>
      </c>
      <c r="L292" s="61" t="s">
        <v>975</v>
      </c>
      <c r="M292" s="61"/>
      <c r="N292" s="61"/>
      <c r="O292" s="61"/>
      <c r="P292" s="61" t="s">
        <v>24</v>
      </c>
      <c r="Q292" s="61"/>
      <c r="R292" s="65"/>
      <c r="S292" s="61"/>
      <c r="T292" s="65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0"/>
      <c r="AG292" s="61">
        <v>1</v>
      </c>
      <c r="AH292" s="61">
        <v>1</v>
      </c>
      <c r="AI292" s="63"/>
      <c r="AJ292" s="67"/>
    </row>
    <row r="293" spans="1:36" s="66" customFormat="1" ht="16.5" x14ac:dyDescent="0.3">
      <c r="A293" s="29">
        <v>5140148</v>
      </c>
      <c r="B293" s="62" t="s">
        <v>1187</v>
      </c>
      <c r="C293" s="62"/>
      <c r="D293" s="61" t="s">
        <v>1190</v>
      </c>
      <c r="E293" s="61" t="s">
        <v>928</v>
      </c>
      <c r="F293" s="50">
        <v>5140107</v>
      </c>
      <c r="G293" s="61"/>
      <c r="H293" s="62">
        <v>5</v>
      </c>
      <c r="I293" s="62"/>
      <c r="J293" s="62">
        <v>1</v>
      </c>
      <c r="K293" s="63" t="s">
        <v>287</v>
      </c>
      <c r="L293" s="61" t="s">
        <v>975</v>
      </c>
      <c r="M293" s="61"/>
      <c r="N293" s="61"/>
      <c r="O293" s="61"/>
      <c r="P293" s="61" t="s">
        <v>24</v>
      </c>
      <c r="Q293" s="61"/>
      <c r="R293" s="65"/>
      <c r="S293" s="61"/>
      <c r="T293" s="65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0"/>
      <c r="AG293" s="61">
        <v>1</v>
      </c>
      <c r="AH293" s="61">
        <v>1</v>
      </c>
      <c r="AI293" s="63"/>
      <c r="AJ293" s="67"/>
    </row>
    <row r="294" spans="1:36" s="66" customFormat="1" ht="16.5" x14ac:dyDescent="0.3">
      <c r="A294" s="29">
        <v>5140149</v>
      </c>
      <c r="B294" s="62" t="s">
        <v>1198</v>
      </c>
      <c r="C294" s="62"/>
      <c r="D294" s="61" t="s">
        <v>1199</v>
      </c>
      <c r="E294" s="61" t="s">
        <v>928</v>
      </c>
      <c r="F294" s="50">
        <v>5140107</v>
      </c>
      <c r="G294" s="61"/>
      <c r="H294" s="62">
        <v>5</v>
      </c>
      <c r="I294" s="62"/>
      <c r="J294" s="62">
        <v>1</v>
      </c>
      <c r="K294" s="63" t="s">
        <v>287</v>
      </c>
      <c r="L294" s="61" t="s">
        <v>975</v>
      </c>
      <c r="M294" s="61"/>
      <c r="N294" s="61"/>
      <c r="O294" s="61"/>
      <c r="P294" s="61" t="s">
        <v>24</v>
      </c>
      <c r="Q294" s="61"/>
      <c r="R294" s="65"/>
      <c r="S294" s="61"/>
      <c r="T294" s="65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0"/>
      <c r="AG294" s="61">
        <v>1</v>
      </c>
      <c r="AH294" s="61">
        <v>1</v>
      </c>
      <c r="AI294" s="63"/>
      <c r="AJ294" s="67"/>
    </row>
    <row r="295" spans="1:36" s="66" customFormat="1" ht="16.5" x14ac:dyDescent="0.3">
      <c r="A295" s="29">
        <v>5140150</v>
      </c>
      <c r="B295" s="62" t="s">
        <v>1212</v>
      </c>
      <c r="C295" s="62"/>
      <c r="D295" s="61" t="s">
        <v>1211</v>
      </c>
      <c r="E295" s="61" t="s">
        <v>928</v>
      </c>
      <c r="F295" s="50">
        <v>5140107</v>
      </c>
      <c r="G295" s="61"/>
      <c r="H295" s="62">
        <v>5</v>
      </c>
      <c r="I295" s="62"/>
      <c r="J295" s="62">
        <v>1</v>
      </c>
      <c r="K295" s="63" t="s">
        <v>287</v>
      </c>
      <c r="L295" s="61" t="s">
        <v>975</v>
      </c>
      <c r="M295" s="61"/>
      <c r="N295" s="61"/>
      <c r="O295" s="61"/>
      <c r="P295" s="61" t="s">
        <v>24</v>
      </c>
      <c r="Q295" s="61"/>
      <c r="R295" s="65"/>
      <c r="S295" s="61"/>
      <c r="T295" s="65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0"/>
      <c r="AG295" s="61">
        <v>1</v>
      </c>
      <c r="AH295" s="61">
        <v>1</v>
      </c>
      <c r="AI295" s="63"/>
      <c r="AJ295" s="67"/>
    </row>
    <row r="296" spans="1:36" s="66" customFormat="1" ht="16.5" x14ac:dyDescent="0.3">
      <c r="A296" s="29">
        <v>5140151</v>
      </c>
      <c r="B296" s="62" t="s">
        <v>1214</v>
      </c>
      <c r="C296" s="62"/>
      <c r="D296" s="61" t="s">
        <v>1213</v>
      </c>
      <c r="E296" s="61" t="s">
        <v>928</v>
      </c>
      <c r="F296" s="50">
        <v>5140107</v>
      </c>
      <c r="G296" s="61"/>
      <c r="H296" s="62">
        <v>5</v>
      </c>
      <c r="I296" s="62"/>
      <c r="J296" s="62">
        <v>1</v>
      </c>
      <c r="K296" s="63" t="s">
        <v>287</v>
      </c>
      <c r="L296" s="61" t="s">
        <v>975</v>
      </c>
      <c r="M296" s="61"/>
      <c r="N296" s="61"/>
      <c r="O296" s="61"/>
      <c r="P296" s="61" t="s">
        <v>24</v>
      </c>
      <c r="Q296" s="61"/>
      <c r="R296" s="65"/>
      <c r="S296" s="61"/>
      <c r="T296" s="65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0"/>
      <c r="AG296" s="61">
        <v>1</v>
      </c>
      <c r="AH296" s="61">
        <v>1</v>
      </c>
      <c r="AI296" s="63"/>
      <c r="AJ296" s="67"/>
    </row>
    <row r="297" spans="1:36" ht="16.5" x14ac:dyDescent="0.3">
      <c r="A297" s="7">
        <v>5150013</v>
      </c>
      <c r="B297" s="3" t="s">
        <v>159</v>
      </c>
      <c r="C297" s="3"/>
      <c r="D297" s="7" t="str">
        <f>"出售可以换取"&amp;M297&amp;"金币。"</f>
        <v>出售可以换取1000金币。</v>
      </c>
      <c r="E297" s="7" t="s">
        <v>95</v>
      </c>
      <c r="F297" s="7">
        <v>5150013</v>
      </c>
      <c r="G297" s="7"/>
      <c r="H297" s="3">
        <v>1</v>
      </c>
      <c r="I297" s="3"/>
      <c r="J297" s="3"/>
      <c r="K297" s="8" t="s">
        <v>287</v>
      </c>
      <c r="L297" s="7" t="s">
        <v>23</v>
      </c>
      <c r="M297" s="7">
        <v>1000</v>
      </c>
      <c r="N297" s="7"/>
      <c r="O297" s="7"/>
      <c r="P297" s="7" t="s">
        <v>24</v>
      </c>
      <c r="Q297" s="7"/>
      <c r="R297" s="13"/>
      <c r="S297" s="7"/>
      <c r="T297" s="13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>
        <v>1</v>
      </c>
      <c r="AH297" s="7">
        <v>1000</v>
      </c>
      <c r="AI297" s="8"/>
      <c r="AJ297" s="1"/>
    </row>
    <row r="298" spans="1:36" ht="16.5" x14ac:dyDescent="0.3">
      <c r="A298" s="7">
        <v>5150014</v>
      </c>
      <c r="B298" s="3" t="s">
        <v>63</v>
      </c>
      <c r="C298" s="3"/>
      <c r="D298" s="7" t="str">
        <f>"出售可以换取"&amp;M298&amp;"金币。"</f>
        <v>出售可以换取2000金币。</v>
      </c>
      <c r="E298" s="7" t="s">
        <v>97</v>
      </c>
      <c r="F298" s="7">
        <v>5150014</v>
      </c>
      <c r="G298" s="7"/>
      <c r="H298" s="3">
        <v>1</v>
      </c>
      <c r="I298" s="3"/>
      <c r="J298" s="3"/>
      <c r="K298" s="8" t="s">
        <v>287</v>
      </c>
      <c r="L298" s="7" t="s">
        <v>23</v>
      </c>
      <c r="M298" s="7">
        <v>2000</v>
      </c>
      <c r="N298" s="7"/>
      <c r="O298" s="7"/>
      <c r="P298" s="7" t="s">
        <v>24</v>
      </c>
      <c r="Q298" s="7"/>
      <c r="R298" s="13"/>
      <c r="S298" s="7"/>
      <c r="T298" s="13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>
        <v>1</v>
      </c>
      <c r="AH298" s="7">
        <v>2000</v>
      </c>
      <c r="AI298" s="8"/>
      <c r="AJ298" s="1"/>
    </row>
    <row r="299" spans="1:36" ht="16.5" x14ac:dyDescent="0.3">
      <c r="A299" s="7">
        <v>5150015</v>
      </c>
      <c r="B299" s="3" t="s">
        <v>64</v>
      </c>
      <c r="C299" s="3"/>
      <c r="D299" s="7" t="str">
        <f>"出售可以换取"&amp;M299&amp;"金币。"</f>
        <v>出售可以换取5000金币。</v>
      </c>
      <c r="E299" s="7" t="s">
        <v>96</v>
      </c>
      <c r="F299" s="7">
        <v>5150015</v>
      </c>
      <c r="G299" s="7"/>
      <c r="H299" s="3">
        <v>1</v>
      </c>
      <c r="I299" s="3"/>
      <c r="J299" s="3"/>
      <c r="K299" s="8" t="s">
        <v>287</v>
      </c>
      <c r="L299" s="7" t="s">
        <v>23</v>
      </c>
      <c r="M299" s="7">
        <v>5000</v>
      </c>
      <c r="N299" s="7"/>
      <c r="O299" s="7"/>
      <c r="P299" s="7" t="s">
        <v>24</v>
      </c>
      <c r="Q299" s="7"/>
      <c r="R299" s="13"/>
      <c r="S299" s="7"/>
      <c r="T299" s="13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>
        <v>1</v>
      </c>
      <c r="AH299" s="7">
        <v>5000</v>
      </c>
      <c r="AI299" s="8"/>
      <c r="AJ299" s="1"/>
    </row>
    <row r="300" spans="1:36" ht="16.5" x14ac:dyDescent="0.3">
      <c r="A300" s="7">
        <v>5150024</v>
      </c>
      <c r="B300" s="3" t="s">
        <v>65</v>
      </c>
      <c r="C300" s="3"/>
      <c r="D300" s="7" t="str">
        <f>"出售可以换取"&amp;M300&amp;"金币。"</f>
        <v>出售可以换取10000金币。</v>
      </c>
      <c r="E300" s="7" t="s">
        <v>98</v>
      </c>
      <c r="F300" s="7">
        <v>5150024</v>
      </c>
      <c r="G300" s="7"/>
      <c r="H300" s="3">
        <v>3</v>
      </c>
      <c r="I300" s="3"/>
      <c r="J300" s="3"/>
      <c r="K300" s="8" t="s">
        <v>287</v>
      </c>
      <c r="L300" s="7" t="s">
        <v>23</v>
      </c>
      <c r="M300" s="7">
        <v>10000</v>
      </c>
      <c r="N300" s="7"/>
      <c r="O300" s="7"/>
      <c r="P300" s="7" t="s">
        <v>24</v>
      </c>
      <c r="Q300" s="7"/>
      <c r="R300" s="13"/>
      <c r="S300" s="7"/>
      <c r="T300" s="13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>
        <v>1</v>
      </c>
      <c r="AH300" s="7">
        <v>10000</v>
      </c>
      <c r="AI300" s="8"/>
      <c r="AJ300" s="1"/>
    </row>
    <row r="301" spans="1:36" ht="16.5" x14ac:dyDescent="0.3">
      <c r="A301" s="7">
        <v>5150035</v>
      </c>
      <c r="B301" s="3" t="s">
        <v>66</v>
      </c>
      <c r="C301" s="3"/>
      <c r="D301" s="7" t="str">
        <f>"出售可以换取"&amp;M301&amp;"金币。"</f>
        <v>出售可以换取20000金币。</v>
      </c>
      <c r="E301" s="7" t="s">
        <v>99</v>
      </c>
      <c r="F301" s="7">
        <v>5150035</v>
      </c>
      <c r="G301" s="7"/>
      <c r="H301" s="3">
        <v>4</v>
      </c>
      <c r="I301" s="3"/>
      <c r="J301" s="3"/>
      <c r="K301" s="8" t="s">
        <v>287</v>
      </c>
      <c r="L301" s="7" t="s">
        <v>23</v>
      </c>
      <c r="M301" s="7">
        <v>20000</v>
      </c>
      <c r="N301" s="7"/>
      <c r="O301" s="7"/>
      <c r="P301" s="7" t="s">
        <v>24</v>
      </c>
      <c r="Q301" s="7"/>
      <c r="R301" s="13"/>
      <c r="S301" s="7"/>
      <c r="T301" s="13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>
        <v>1</v>
      </c>
      <c r="AH301" s="7">
        <v>20000</v>
      </c>
      <c r="AI301" s="8"/>
      <c r="AJ301" s="1"/>
    </row>
    <row r="302" spans="1:36" ht="16.5" x14ac:dyDescent="0.3">
      <c r="A302" s="7">
        <v>5160000</v>
      </c>
      <c r="B302" s="3" t="s">
        <v>36</v>
      </c>
      <c r="C302" s="3"/>
      <c r="D302" s="7" t="s">
        <v>127</v>
      </c>
      <c r="E302" s="7"/>
      <c r="F302" s="7">
        <v>5100011</v>
      </c>
      <c r="G302" s="7"/>
      <c r="H302" s="3">
        <v>4</v>
      </c>
      <c r="I302" s="3"/>
      <c r="J302" s="3"/>
      <c r="K302" s="8" t="s">
        <v>287</v>
      </c>
      <c r="L302" s="7"/>
      <c r="M302" s="7"/>
      <c r="N302" s="7"/>
      <c r="O302" s="7"/>
      <c r="P302" s="7"/>
      <c r="Q302" s="7"/>
      <c r="R302" s="13"/>
      <c r="S302" s="7"/>
      <c r="T302" s="13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>
        <v>1</v>
      </c>
      <c r="AH302" s="7">
        <v>1</v>
      </c>
      <c r="AI302" s="8"/>
      <c r="AJ302" s="1"/>
    </row>
    <row r="303" spans="1:36" ht="16.5" x14ac:dyDescent="0.3">
      <c r="A303" s="7">
        <v>5160004</v>
      </c>
      <c r="B303" s="3" t="s">
        <v>32</v>
      </c>
      <c r="C303" s="3"/>
      <c r="D303" s="9" t="s">
        <v>128</v>
      </c>
      <c r="E303" s="9" t="s">
        <v>111</v>
      </c>
      <c r="F303" s="7">
        <v>5100011</v>
      </c>
      <c r="G303" s="7"/>
      <c r="H303" s="3">
        <v>4</v>
      </c>
      <c r="I303" s="3"/>
      <c r="J303" s="3"/>
      <c r="K303" s="8" t="s">
        <v>281</v>
      </c>
      <c r="L303" s="9"/>
      <c r="M303" s="9"/>
      <c r="N303" s="9"/>
      <c r="O303" s="9"/>
      <c r="P303" s="7" t="s">
        <v>30</v>
      </c>
      <c r="Q303" s="7"/>
      <c r="R303" s="13"/>
      <c r="S303" s="7"/>
      <c r="T303" s="13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9"/>
      <c r="AG303" s="7">
        <v>2</v>
      </c>
      <c r="AH303" s="7">
        <v>1</v>
      </c>
      <c r="AI303" s="8"/>
      <c r="AJ303" s="1"/>
    </row>
    <row r="304" spans="1:36" ht="16.5" x14ac:dyDescent="0.3">
      <c r="A304" s="7">
        <v>5160012</v>
      </c>
      <c r="B304" s="3" t="s">
        <v>312</v>
      </c>
      <c r="C304" s="3"/>
      <c r="D304" s="9" t="s">
        <v>303</v>
      </c>
      <c r="E304" s="9" t="s">
        <v>111</v>
      </c>
      <c r="F304" s="7">
        <v>5160012</v>
      </c>
      <c r="G304" s="7" t="s">
        <v>296</v>
      </c>
      <c r="H304" s="3">
        <v>4</v>
      </c>
      <c r="I304" s="3"/>
      <c r="J304" s="3"/>
      <c r="K304" s="8" t="s">
        <v>286</v>
      </c>
      <c r="L304" s="9"/>
      <c r="M304" s="9"/>
      <c r="N304" s="9"/>
      <c r="O304" s="9"/>
      <c r="P304" s="7" t="s">
        <v>30</v>
      </c>
      <c r="Q304" s="7"/>
      <c r="R304" s="13"/>
      <c r="S304" s="7"/>
      <c r="T304" s="13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9"/>
      <c r="AG304" s="7">
        <v>2</v>
      </c>
      <c r="AH304" s="7">
        <v>10</v>
      </c>
      <c r="AI304" s="8"/>
      <c r="AJ304" s="1"/>
    </row>
    <row r="305" spans="1:36" ht="16.5" x14ac:dyDescent="0.3">
      <c r="A305" s="7">
        <v>5160013</v>
      </c>
      <c r="B305" s="3" t="s">
        <v>268</v>
      </c>
      <c r="C305" s="3"/>
      <c r="D305" s="9" t="s">
        <v>301</v>
      </c>
      <c r="E305" s="9" t="s">
        <v>111</v>
      </c>
      <c r="F305" s="7">
        <v>5160013</v>
      </c>
      <c r="G305" s="7" t="s">
        <v>297</v>
      </c>
      <c r="H305" s="3">
        <v>4</v>
      </c>
      <c r="I305" s="3"/>
      <c r="J305" s="3"/>
      <c r="K305" s="8" t="s">
        <v>286</v>
      </c>
      <c r="L305" s="9" t="s">
        <v>267</v>
      </c>
      <c r="M305" s="9">
        <v>21600</v>
      </c>
      <c r="N305" s="9"/>
      <c r="O305" s="9"/>
      <c r="P305" s="7" t="s">
        <v>30</v>
      </c>
      <c r="Q305" s="7"/>
      <c r="R305" s="13"/>
      <c r="S305" s="7"/>
      <c r="T305" s="13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9"/>
      <c r="AG305" s="7">
        <v>2</v>
      </c>
      <c r="AH305" s="7">
        <v>100</v>
      </c>
      <c r="AI305" s="8"/>
      <c r="AJ305" s="1"/>
    </row>
    <row r="306" spans="1:36" ht="16.5" x14ac:dyDescent="0.3">
      <c r="A306" s="7">
        <v>5160014</v>
      </c>
      <c r="B306" s="3" t="s">
        <v>67</v>
      </c>
      <c r="C306" s="3"/>
      <c r="D306" s="9" t="s">
        <v>78</v>
      </c>
      <c r="E306" s="9" t="s">
        <v>100</v>
      </c>
      <c r="F306" s="7">
        <v>5160014</v>
      </c>
      <c r="G306" s="7" t="s">
        <v>298</v>
      </c>
      <c r="H306" s="3">
        <v>4</v>
      </c>
      <c r="I306" s="3"/>
      <c r="J306" s="3"/>
      <c r="K306" s="8" t="s">
        <v>287</v>
      </c>
      <c r="L306" s="22"/>
      <c r="M306" s="22"/>
      <c r="N306" s="9"/>
      <c r="O306" s="9"/>
      <c r="P306" s="7" t="s">
        <v>30</v>
      </c>
      <c r="Q306" s="7"/>
      <c r="R306" s="13"/>
      <c r="S306" s="7"/>
      <c r="T306" s="13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9"/>
      <c r="AG306" s="7">
        <v>2</v>
      </c>
      <c r="AH306" s="7">
        <v>10</v>
      </c>
      <c r="AI306" s="8"/>
      <c r="AJ306" s="1"/>
    </row>
    <row r="307" spans="1:36" ht="16.5" x14ac:dyDescent="0.3">
      <c r="A307" s="7">
        <v>5160015</v>
      </c>
      <c r="B307" s="3" t="s">
        <v>541</v>
      </c>
      <c r="C307" s="3"/>
      <c r="D307" s="9" t="s">
        <v>548</v>
      </c>
      <c r="E307" s="9" t="s">
        <v>557</v>
      </c>
      <c r="F307" s="7">
        <v>5160015</v>
      </c>
      <c r="G307" s="7"/>
      <c r="H307" s="3">
        <v>4</v>
      </c>
      <c r="I307" s="3"/>
      <c r="J307" s="3"/>
      <c r="K307" s="8" t="s">
        <v>287</v>
      </c>
      <c r="L307" s="9"/>
      <c r="M307" s="9"/>
      <c r="N307" s="9"/>
      <c r="O307" s="9"/>
      <c r="P307" s="7" t="s">
        <v>24</v>
      </c>
      <c r="Q307" s="7"/>
      <c r="R307" s="13"/>
      <c r="S307" s="7"/>
      <c r="T307" s="13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9"/>
      <c r="AG307" s="7">
        <v>1</v>
      </c>
      <c r="AH307" s="7">
        <v>9998</v>
      </c>
      <c r="AI307" s="8"/>
      <c r="AJ307" s="1"/>
    </row>
    <row r="308" spans="1:36" ht="16.5" x14ac:dyDescent="0.3">
      <c r="A308" s="7">
        <v>5160016</v>
      </c>
      <c r="B308" s="3" t="s">
        <v>542</v>
      </c>
      <c r="C308" s="3"/>
      <c r="D308" s="9" t="s">
        <v>551</v>
      </c>
      <c r="E308" s="9" t="s">
        <v>556</v>
      </c>
      <c r="F308" s="7">
        <v>5100011</v>
      </c>
      <c r="G308" s="7"/>
      <c r="H308" s="3">
        <v>4</v>
      </c>
      <c r="I308" s="3"/>
      <c r="J308" s="3"/>
      <c r="K308" s="8" t="s">
        <v>287</v>
      </c>
      <c r="L308" s="9"/>
      <c r="M308" s="9"/>
      <c r="N308" s="9"/>
      <c r="O308" s="9"/>
      <c r="P308" s="7" t="s">
        <v>47</v>
      </c>
      <c r="Q308" s="7"/>
      <c r="R308" s="13"/>
      <c r="S308" s="7"/>
      <c r="T308" s="13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9"/>
      <c r="AG308" s="7">
        <v>1</v>
      </c>
      <c r="AH308" s="7">
        <v>998</v>
      </c>
      <c r="AI308" s="8"/>
      <c r="AJ308" s="1"/>
    </row>
    <row r="309" spans="1:36" ht="16.5" x14ac:dyDescent="0.3">
      <c r="A309" s="7">
        <v>5160017</v>
      </c>
      <c r="B309" s="3" t="s">
        <v>543</v>
      </c>
      <c r="C309" s="3"/>
      <c r="D309" s="9" t="s">
        <v>552</v>
      </c>
      <c r="E309" s="9" t="s">
        <v>555</v>
      </c>
      <c r="F309" s="7">
        <v>5100011</v>
      </c>
      <c r="G309" s="7"/>
      <c r="H309" s="3">
        <v>4</v>
      </c>
      <c r="I309" s="3"/>
      <c r="J309" s="3"/>
      <c r="K309" s="8" t="s">
        <v>287</v>
      </c>
      <c r="L309" s="9"/>
      <c r="M309" s="9"/>
      <c r="N309" s="9"/>
      <c r="O309" s="9"/>
      <c r="P309" s="7" t="s">
        <v>47</v>
      </c>
      <c r="Q309" s="7"/>
      <c r="R309" s="13"/>
      <c r="S309" s="7"/>
      <c r="T309" s="13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9"/>
      <c r="AG309" s="7">
        <v>1</v>
      </c>
      <c r="AH309" s="7">
        <v>998</v>
      </c>
      <c r="AI309" s="8"/>
      <c r="AJ309" s="1"/>
    </row>
    <row r="310" spans="1:36" ht="16.5" x14ac:dyDescent="0.3">
      <c r="A310" s="7">
        <v>5160018</v>
      </c>
      <c r="B310" s="3" t="s">
        <v>544</v>
      </c>
      <c r="C310" s="3"/>
      <c r="D310" s="9" t="s">
        <v>553</v>
      </c>
      <c r="E310" s="9" t="s">
        <v>555</v>
      </c>
      <c r="F310" s="7">
        <v>5100011</v>
      </c>
      <c r="G310" s="7"/>
      <c r="H310" s="3">
        <v>4</v>
      </c>
      <c r="I310" s="3"/>
      <c r="J310" s="3"/>
      <c r="K310" s="8" t="s">
        <v>287</v>
      </c>
      <c r="L310" s="9"/>
      <c r="M310" s="9"/>
      <c r="N310" s="9"/>
      <c r="O310" s="9"/>
      <c r="P310" s="7" t="s">
        <v>47</v>
      </c>
      <c r="Q310" s="7"/>
      <c r="R310" s="13"/>
      <c r="S310" s="7"/>
      <c r="T310" s="13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9"/>
      <c r="AG310" s="7">
        <v>1</v>
      </c>
      <c r="AH310" s="7">
        <v>998</v>
      </c>
      <c r="AI310" s="8"/>
      <c r="AJ310" s="1"/>
    </row>
    <row r="311" spans="1:36" ht="16.5" x14ac:dyDescent="0.3">
      <c r="A311" s="7">
        <v>5160019</v>
      </c>
      <c r="B311" s="3" t="s">
        <v>545</v>
      </c>
      <c r="C311" s="3"/>
      <c r="D311" s="9" t="s">
        <v>554</v>
      </c>
      <c r="E311" s="9" t="s">
        <v>555</v>
      </c>
      <c r="F311" s="7">
        <v>5100011</v>
      </c>
      <c r="G311" s="7"/>
      <c r="H311" s="3">
        <v>4</v>
      </c>
      <c r="I311" s="3"/>
      <c r="J311" s="3"/>
      <c r="K311" s="8" t="s">
        <v>287</v>
      </c>
      <c r="L311" s="9"/>
      <c r="M311" s="9"/>
      <c r="N311" s="9"/>
      <c r="O311" s="9"/>
      <c r="P311" s="7" t="s">
        <v>47</v>
      </c>
      <c r="Q311" s="7"/>
      <c r="R311" s="13"/>
      <c r="S311" s="7"/>
      <c r="T311" s="13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9"/>
      <c r="AG311" s="7">
        <v>1</v>
      </c>
      <c r="AH311" s="7">
        <v>998</v>
      </c>
      <c r="AI311" s="8"/>
      <c r="AJ311" s="1"/>
    </row>
    <row r="312" spans="1:36" ht="16.5" x14ac:dyDescent="0.3">
      <c r="A312" s="7">
        <v>5160020</v>
      </c>
      <c r="B312" s="3" t="s">
        <v>546</v>
      </c>
      <c r="C312" s="3"/>
      <c r="D312" s="9" t="s">
        <v>550</v>
      </c>
      <c r="E312" s="9" t="s">
        <v>555</v>
      </c>
      <c r="F312" s="7">
        <v>5100011</v>
      </c>
      <c r="G312" s="7"/>
      <c r="H312" s="3">
        <v>4</v>
      </c>
      <c r="I312" s="3"/>
      <c r="J312" s="3"/>
      <c r="K312" s="8" t="s">
        <v>287</v>
      </c>
      <c r="L312" s="9"/>
      <c r="M312" s="9"/>
      <c r="N312" s="9"/>
      <c r="O312" s="9"/>
      <c r="P312" s="7" t="s">
        <v>47</v>
      </c>
      <c r="Q312" s="7"/>
      <c r="R312" s="13"/>
      <c r="S312" s="7"/>
      <c r="T312" s="13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9"/>
      <c r="AG312" s="7">
        <v>1</v>
      </c>
      <c r="AH312" s="7">
        <v>998</v>
      </c>
      <c r="AI312" s="8"/>
      <c r="AJ312" s="1"/>
    </row>
    <row r="313" spans="1:36" ht="16.5" x14ac:dyDescent="0.3">
      <c r="A313" s="7">
        <v>5160021</v>
      </c>
      <c r="B313" s="3" t="s">
        <v>547</v>
      </c>
      <c r="C313" s="3"/>
      <c r="D313" s="9" t="s">
        <v>549</v>
      </c>
      <c r="E313" s="9" t="s">
        <v>555</v>
      </c>
      <c r="F313" s="7">
        <v>5100011</v>
      </c>
      <c r="G313" s="7"/>
      <c r="H313" s="3">
        <v>4</v>
      </c>
      <c r="I313" s="3"/>
      <c r="J313" s="3"/>
      <c r="K313" s="8" t="s">
        <v>287</v>
      </c>
      <c r="L313" s="9"/>
      <c r="M313" s="9"/>
      <c r="N313" s="9"/>
      <c r="O313" s="9"/>
      <c r="P313" s="7" t="s">
        <v>47</v>
      </c>
      <c r="Q313" s="7"/>
      <c r="R313" s="13"/>
      <c r="S313" s="7"/>
      <c r="T313" s="13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9"/>
      <c r="AG313" s="7">
        <v>1</v>
      </c>
      <c r="AH313" s="7">
        <v>998</v>
      </c>
      <c r="AI313" s="8"/>
      <c r="AJ313" s="1"/>
    </row>
    <row r="314" spans="1:36" ht="16.5" x14ac:dyDescent="0.3">
      <c r="A314" s="9">
        <v>5190007</v>
      </c>
      <c r="B314" s="3" t="s">
        <v>266</v>
      </c>
      <c r="C314" s="3"/>
      <c r="D314" s="9" t="s">
        <v>316</v>
      </c>
      <c r="E314" s="8"/>
      <c r="F314" s="9">
        <v>5190007</v>
      </c>
      <c r="G314" s="7" t="s">
        <v>299</v>
      </c>
      <c r="H314" s="3">
        <v>4</v>
      </c>
      <c r="I314" s="3"/>
      <c r="J314" s="3"/>
      <c r="K314" s="8" t="s">
        <v>287</v>
      </c>
      <c r="L314" s="8"/>
      <c r="M314" s="8"/>
      <c r="N314" s="8"/>
      <c r="O314" s="8"/>
      <c r="P314" s="8"/>
      <c r="Q314" s="7"/>
      <c r="R314" s="13"/>
      <c r="S314" s="7"/>
      <c r="T314" s="13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9">
        <v>1</v>
      </c>
      <c r="AG314" s="9">
        <v>1</v>
      </c>
      <c r="AH314" s="9">
        <v>10</v>
      </c>
      <c r="AI314" s="8"/>
      <c r="AJ314" s="1"/>
    </row>
    <row r="315" spans="1:36" ht="16.5" x14ac:dyDescent="0.3">
      <c r="A315" s="9">
        <v>5190008</v>
      </c>
      <c r="B315" s="3" t="s">
        <v>269</v>
      </c>
      <c r="C315" s="3"/>
      <c r="D315" s="9" t="s">
        <v>302</v>
      </c>
      <c r="E315" s="8"/>
      <c r="F315" s="9">
        <v>5160000</v>
      </c>
      <c r="G315" s="7"/>
      <c r="H315" s="3">
        <v>1</v>
      </c>
      <c r="I315" s="3"/>
      <c r="J315" s="3"/>
      <c r="K315" s="8" t="s">
        <v>287</v>
      </c>
      <c r="L315" s="8"/>
      <c r="M315" s="8"/>
      <c r="N315" s="8"/>
      <c r="O315" s="8"/>
      <c r="P315" s="8"/>
      <c r="Q315" s="7"/>
      <c r="R315" s="13"/>
      <c r="S315" s="7"/>
      <c r="T315" s="13"/>
      <c r="V315" s="7"/>
      <c r="W315" s="7"/>
      <c r="X315" s="7"/>
      <c r="Y315" s="7"/>
      <c r="Z315" s="7"/>
      <c r="AA315" s="7"/>
      <c r="AB315" s="7"/>
      <c r="AC315" s="8"/>
      <c r="AD315" s="8"/>
      <c r="AE315" s="8"/>
      <c r="AF315" s="9">
        <v>1</v>
      </c>
      <c r="AG315" s="9">
        <v>1</v>
      </c>
      <c r="AH315" s="9">
        <v>1</v>
      </c>
      <c r="AI315" s="8"/>
      <c r="AJ315" s="1"/>
    </row>
    <row r="316" spans="1:36" ht="16.5" x14ac:dyDescent="0.3">
      <c r="A316" s="9">
        <v>5190009</v>
      </c>
      <c r="B316" s="3" t="s">
        <v>333</v>
      </c>
      <c r="C316" s="3"/>
      <c r="D316" s="9" t="s">
        <v>337</v>
      </c>
      <c r="E316" s="9" t="s">
        <v>341</v>
      </c>
      <c r="F316" s="7">
        <v>5140104</v>
      </c>
      <c r="G316" s="11"/>
      <c r="H316" s="3">
        <v>1</v>
      </c>
      <c r="I316" s="3"/>
      <c r="J316" s="3"/>
      <c r="K316" s="8" t="s">
        <v>287</v>
      </c>
      <c r="L316" s="7" t="s">
        <v>343</v>
      </c>
      <c r="M316" s="9">
        <v>61500010</v>
      </c>
      <c r="N316" s="11"/>
      <c r="O316" s="11"/>
      <c r="P316" s="7" t="s">
        <v>45</v>
      </c>
      <c r="Q316" s="7"/>
      <c r="R316" s="13"/>
      <c r="S316" s="7"/>
      <c r="T316" s="13"/>
      <c r="V316" s="7"/>
      <c r="W316" s="7"/>
      <c r="X316" s="7"/>
      <c r="Y316" s="7"/>
      <c r="Z316" s="7"/>
      <c r="AA316" s="7"/>
      <c r="AB316" s="7"/>
      <c r="AC316" s="11"/>
      <c r="AD316" s="11"/>
      <c r="AE316" s="11"/>
      <c r="AF316" s="11"/>
      <c r="AG316" s="9">
        <v>1</v>
      </c>
      <c r="AH316" s="9">
        <v>1</v>
      </c>
      <c r="AI316" s="11"/>
      <c r="AJ316" s="1"/>
    </row>
    <row r="317" spans="1:36" ht="16.5" x14ac:dyDescent="0.3">
      <c r="A317" s="9">
        <v>5190010</v>
      </c>
      <c r="B317" s="3" t="s">
        <v>334</v>
      </c>
      <c r="C317" s="3"/>
      <c r="D317" s="9" t="s">
        <v>338</v>
      </c>
      <c r="E317" s="9" t="s">
        <v>342</v>
      </c>
      <c r="F317" s="7">
        <v>5140104</v>
      </c>
      <c r="G317" s="11"/>
      <c r="H317" s="3">
        <v>2</v>
      </c>
      <c r="I317" s="3"/>
      <c r="J317" s="3"/>
      <c r="K317" s="8" t="s">
        <v>287</v>
      </c>
      <c r="L317" s="7" t="s">
        <v>343</v>
      </c>
      <c r="M317" s="9">
        <v>61500011</v>
      </c>
      <c r="N317" s="11"/>
      <c r="O317" s="11"/>
      <c r="P317" s="7" t="s">
        <v>45</v>
      </c>
      <c r="Q317" s="7"/>
      <c r="R317" s="13"/>
      <c r="S317" s="7"/>
      <c r="T317" s="13"/>
      <c r="V317" s="7"/>
      <c r="W317" s="7"/>
      <c r="X317" s="7"/>
      <c r="Y317" s="7"/>
      <c r="Z317" s="7"/>
      <c r="AA317" s="7"/>
      <c r="AB317" s="7"/>
      <c r="AC317" s="11"/>
      <c r="AD317" s="11"/>
      <c r="AE317" s="11"/>
      <c r="AF317" s="11"/>
      <c r="AG317" s="9">
        <v>1</v>
      </c>
      <c r="AH317" s="9">
        <v>1</v>
      </c>
      <c r="AI317" s="9"/>
      <c r="AJ317" s="1"/>
    </row>
    <row r="318" spans="1:36" ht="16.5" x14ac:dyDescent="0.3">
      <c r="A318" s="9">
        <v>5190011</v>
      </c>
      <c r="B318" s="3" t="s">
        <v>335</v>
      </c>
      <c r="C318" s="3"/>
      <c r="D318" s="9" t="s">
        <v>339</v>
      </c>
      <c r="E318" s="9" t="s">
        <v>341</v>
      </c>
      <c r="F318" s="7">
        <v>5140104</v>
      </c>
      <c r="G318" s="11"/>
      <c r="H318" s="3">
        <v>3</v>
      </c>
      <c r="I318" s="3"/>
      <c r="J318" s="3"/>
      <c r="K318" s="8" t="s">
        <v>287</v>
      </c>
      <c r="L318" s="7" t="s">
        <v>343</v>
      </c>
      <c r="M318" s="9">
        <v>61500012</v>
      </c>
      <c r="N318" s="11"/>
      <c r="O318" s="11"/>
      <c r="P318" s="7" t="s">
        <v>45</v>
      </c>
      <c r="Q318" s="7"/>
      <c r="R318" s="13"/>
      <c r="S318" s="7"/>
      <c r="T318" s="13"/>
      <c r="V318" s="7"/>
      <c r="W318" s="7"/>
      <c r="X318" s="7"/>
      <c r="Y318" s="7"/>
      <c r="Z318" s="7"/>
      <c r="AA318" s="7"/>
      <c r="AB318" s="7"/>
      <c r="AC318" s="11"/>
      <c r="AD318" s="11"/>
      <c r="AE318" s="11"/>
      <c r="AF318" s="11"/>
      <c r="AG318" s="9">
        <v>1</v>
      </c>
      <c r="AH318" s="9">
        <v>1</v>
      </c>
      <c r="AI318" s="9"/>
      <c r="AJ318" s="1"/>
    </row>
    <row r="319" spans="1:36" ht="16.5" x14ac:dyDescent="0.3">
      <c r="A319" s="9">
        <v>5190012</v>
      </c>
      <c r="B319" s="3" t="s">
        <v>336</v>
      </c>
      <c r="C319" s="3"/>
      <c r="D319" s="9" t="s">
        <v>340</v>
      </c>
      <c r="E319" s="9" t="s">
        <v>342</v>
      </c>
      <c r="F319" s="7">
        <v>5140104</v>
      </c>
      <c r="G319" s="11"/>
      <c r="H319" s="3">
        <v>4</v>
      </c>
      <c r="I319" s="3"/>
      <c r="J319" s="3"/>
      <c r="K319" s="8" t="s">
        <v>287</v>
      </c>
      <c r="L319" s="7" t="s">
        <v>343</v>
      </c>
      <c r="M319" s="9">
        <v>61500013</v>
      </c>
      <c r="N319" s="11"/>
      <c r="O319" s="11"/>
      <c r="P319" s="7" t="s">
        <v>45</v>
      </c>
      <c r="Q319" s="7"/>
      <c r="R319" s="13"/>
      <c r="S319" s="7"/>
      <c r="T319" s="13"/>
      <c r="V319" s="7"/>
      <c r="W319" s="7"/>
      <c r="X319" s="7"/>
      <c r="Y319" s="7"/>
      <c r="Z319" s="7"/>
      <c r="AA319" s="7"/>
      <c r="AB319" s="7"/>
      <c r="AC319" s="11"/>
      <c r="AD319" s="11"/>
      <c r="AE319" s="11"/>
      <c r="AF319" s="11"/>
      <c r="AG319" s="9">
        <v>1</v>
      </c>
      <c r="AH319" s="9">
        <v>1</v>
      </c>
      <c r="AI319" s="9"/>
      <c r="AJ319" s="1"/>
    </row>
    <row r="320" spans="1:36" ht="16.5" x14ac:dyDescent="0.3">
      <c r="A320" s="9">
        <v>5190013</v>
      </c>
      <c r="B320" s="3" t="s">
        <v>376</v>
      </c>
      <c r="C320" s="3"/>
      <c r="D320" s="9" t="s">
        <v>513</v>
      </c>
      <c r="E320" s="9" t="s">
        <v>342</v>
      </c>
      <c r="F320" s="7">
        <v>5140104</v>
      </c>
      <c r="G320" s="11"/>
      <c r="H320" s="3">
        <v>4</v>
      </c>
      <c r="I320" s="3"/>
      <c r="J320" s="3"/>
      <c r="K320" s="8" t="s">
        <v>287</v>
      </c>
      <c r="L320" s="7" t="s">
        <v>343</v>
      </c>
      <c r="M320" s="9">
        <v>61500017</v>
      </c>
      <c r="N320" s="11"/>
      <c r="O320" s="11"/>
      <c r="P320" s="7" t="s">
        <v>45</v>
      </c>
      <c r="Q320" s="7"/>
      <c r="R320" s="13"/>
      <c r="S320" s="7"/>
      <c r="T320" s="13"/>
      <c r="V320" s="7"/>
      <c r="W320" s="7"/>
      <c r="X320" s="7"/>
      <c r="Y320" s="7"/>
      <c r="Z320" s="7"/>
      <c r="AA320" s="7"/>
      <c r="AB320" s="7"/>
      <c r="AC320" s="11"/>
      <c r="AD320" s="11"/>
      <c r="AE320" s="11"/>
      <c r="AF320" s="11"/>
      <c r="AG320" s="9">
        <v>1</v>
      </c>
      <c r="AH320" s="9">
        <v>1</v>
      </c>
      <c r="AI320" s="9"/>
      <c r="AJ320" s="1"/>
    </row>
    <row r="321" spans="1:36" ht="16.5" x14ac:dyDescent="0.3">
      <c r="A321" s="9">
        <v>5190014</v>
      </c>
      <c r="B321" s="3" t="s">
        <v>451</v>
      </c>
      <c r="C321" s="3"/>
      <c r="D321" s="9" t="s">
        <v>516</v>
      </c>
      <c r="E321" s="9" t="s">
        <v>342</v>
      </c>
      <c r="F321" s="7">
        <v>5140104</v>
      </c>
      <c r="G321" s="11"/>
      <c r="H321" s="3">
        <v>4</v>
      </c>
      <c r="I321" s="3"/>
      <c r="J321" s="3"/>
      <c r="K321" s="8" t="s">
        <v>287</v>
      </c>
      <c r="L321" s="7" t="s">
        <v>343</v>
      </c>
      <c r="M321" s="9">
        <v>61500018</v>
      </c>
      <c r="N321" s="11"/>
      <c r="O321" s="11"/>
      <c r="P321" s="7" t="s">
        <v>45</v>
      </c>
      <c r="Q321" s="7"/>
      <c r="R321" s="13"/>
      <c r="S321" s="7"/>
      <c r="T321" s="13"/>
      <c r="V321" s="7"/>
      <c r="W321" s="7"/>
      <c r="X321" s="7"/>
      <c r="Y321" s="7"/>
      <c r="Z321" s="7"/>
      <c r="AA321" s="7"/>
      <c r="AB321" s="7"/>
      <c r="AC321" s="11"/>
      <c r="AD321" s="11"/>
      <c r="AE321" s="11"/>
      <c r="AF321" s="11"/>
      <c r="AG321" s="9">
        <v>1</v>
      </c>
      <c r="AH321" s="9">
        <v>1</v>
      </c>
      <c r="AI321" s="9"/>
      <c r="AJ321" s="1"/>
    </row>
    <row r="322" spans="1:36" ht="16.5" x14ac:dyDescent="0.3">
      <c r="A322" s="9">
        <v>5190015</v>
      </c>
      <c r="B322" s="3" t="s">
        <v>353</v>
      </c>
      <c r="C322" s="3"/>
      <c r="D322" s="9" t="s">
        <v>517</v>
      </c>
      <c r="E322" s="9" t="s">
        <v>342</v>
      </c>
      <c r="F322" s="7">
        <v>5140104</v>
      </c>
      <c r="G322" s="11"/>
      <c r="H322" s="3">
        <v>4</v>
      </c>
      <c r="I322" s="3"/>
      <c r="J322" s="3"/>
      <c r="K322" s="8" t="s">
        <v>287</v>
      </c>
      <c r="L322" s="7" t="s">
        <v>343</v>
      </c>
      <c r="M322" s="9">
        <v>61500019</v>
      </c>
      <c r="N322" s="11"/>
      <c r="O322" s="11"/>
      <c r="P322" s="7" t="s">
        <v>45</v>
      </c>
      <c r="Q322" s="7"/>
      <c r="R322" s="13"/>
      <c r="S322" s="7"/>
      <c r="T322" s="13"/>
      <c r="V322" s="7"/>
      <c r="W322" s="7"/>
      <c r="X322" s="7"/>
      <c r="Y322" s="7"/>
      <c r="Z322" s="7"/>
      <c r="AA322" s="7"/>
      <c r="AB322" s="7"/>
      <c r="AC322" s="11"/>
      <c r="AD322" s="11"/>
      <c r="AE322" s="11"/>
      <c r="AF322" s="11"/>
      <c r="AG322" s="9">
        <v>1</v>
      </c>
      <c r="AH322" s="9">
        <v>1</v>
      </c>
      <c r="AI322" s="9"/>
      <c r="AJ322" s="1"/>
    </row>
    <row r="323" spans="1:36" ht="16.5" x14ac:dyDescent="0.3">
      <c r="A323" s="9">
        <v>5190016</v>
      </c>
      <c r="B323" s="3" t="s">
        <v>452</v>
      </c>
      <c r="C323" s="3"/>
      <c r="D323" s="9" t="s">
        <v>518</v>
      </c>
      <c r="E323" s="9" t="s">
        <v>342</v>
      </c>
      <c r="F323" s="7">
        <v>5140104</v>
      </c>
      <c r="G323" s="11"/>
      <c r="H323" s="3">
        <v>4</v>
      </c>
      <c r="I323" s="3"/>
      <c r="J323" s="3"/>
      <c r="K323" s="8" t="s">
        <v>287</v>
      </c>
      <c r="L323" s="7" t="s">
        <v>343</v>
      </c>
      <c r="M323" s="9">
        <v>61500020</v>
      </c>
      <c r="N323" s="11"/>
      <c r="O323" s="11"/>
      <c r="P323" s="7" t="s">
        <v>45</v>
      </c>
      <c r="Q323" s="7"/>
      <c r="R323" s="13"/>
      <c r="S323" s="7"/>
      <c r="T323" s="13"/>
      <c r="V323" s="7"/>
      <c r="W323" s="7"/>
      <c r="X323" s="7"/>
      <c r="Y323" s="7"/>
      <c r="Z323" s="7"/>
      <c r="AA323" s="7"/>
      <c r="AB323" s="7"/>
      <c r="AC323" s="11"/>
      <c r="AD323" s="11"/>
      <c r="AE323" s="11"/>
      <c r="AF323" s="11"/>
      <c r="AG323" s="9">
        <v>1</v>
      </c>
      <c r="AH323" s="9">
        <v>1</v>
      </c>
      <c r="AI323" s="9"/>
      <c r="AJ323" s="1"/>
    </row>
    <row r="324" spans="1:36" ht="16.5" x14ac:dyDescent="0.3">
      <c r="A324" s="9">
        <v>5180001</v>
      </c>
      <c r="B324" s="3" t="s">
        <v>453</v>
      </c>
      <c r="C324" s="3"/>
      <c r="D324" s="9" t="s">
        <v>380</v>
      </c>
      <c r="E324" s="7" t="s">
        <v>383</v>
      </c>
      <c r="F324" s="7">
        <v>5140104</v>
      </c>
      <c r="G324" s="7"/>
      <c r="H324" s="3">
        <v>4</v>
      </c>
      <c r="I324" s="3"/>
      <c r="J324" s="3"/>
      <c r="K324" s="8" t="s">
        <v>287</v>
      </c>
      <c r="L324" s="7" t="s">
        <v>343</v>
      </c>
      <c r="M324" s="7">
        <v>61500024</v>
      </c>
      <c r="N324" s="7"/>
      <c r="O324" s="7"/>
      <c r="P324" s="7" t="s">
        <v>24</v>
      </c>
      <c r="Q324" s="7"/>
      <c r="R324" s="13"/>
      <c r="S324" s="7"/>
      <c r="T324" s="13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9"/>
      <c r="AG324" s="9">
        <v>1</v>
      </c>
      <c r="AH324" s="9">
        <v>1</v>
      </c>
      <c r="AI324" s="9"/>
      <c r="AJ324" s="1"/>
    </row>
    <row r="325" spans="1:36" ht="16.5" x14ac:dyDescent="0.3">
      <c r="A325" s="9">
        <v>5180002</v>
      </c>
      <c r="B325" s="3" t="s">
        <v>454</v>
      </c>
      <c r="C325" s="3"/>
      <c r="D325" s="9" t="s">
        <v>377</v>
      </c>
      <c r="E325" s="7" t="s">
        <v>383</v>
      </c>
      <c r="F325" s="7">
        <v>5140104</v>
      </c>
      <c r="G325" s="7"/>
      <c r="H325" s="3">
        <v>4</v>
      </c>
      <c r="I325" s="3"/>
      <c r="J325" s="3"/>
      <c r="K325" s="8" t="s">
        <v>287</v>
      </c>
      <c r="L325" s="7" t="s">
        <v>343</v>
      </c>
      <c r="M325" s="19">
        <v>61500024</v>
      </c>
      <c r="N325" s="7"/>
      <c r="O325" s="7"/>
      <c r="P325" s="7" t="s">
        <v>24</v>
      </c>
      <c r="Q325" s="7"/>
      <c r="R325" s="13"/>
      <c r="S325" s="7"/>
      <c r="T325" s="13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9"/>
      <c r="AG325" s="9">
        <v>1</v>
      </c>
      <c r="AH325" s="9">
        <v>1</v>
      </c>
      <c r="AI325" s="9"/>
      <c r="AJ325" s="1"/>
    </row>
    <row r="326" spans="1:36" ht="16.5" x14ac:dyDescent="0.3">
      <c r="A326" s="9">
        <v>5180003</v>
      </c>
      <c r="B326" s="3" t="s">
        <v>455</v>
      </c>
      <c r="C326" s="3"/>
      <c r="D326" s="9" t="s">
        <v>378</v>
      </c>
      <c r="E326" s="7" t="s">
        <v>383</v>
      </c>
      <c r="F326" s="7">
        <v>5140104</v>
      </c>
      <c r="G326" s="7"/>
      <c r="H326" s="3">
        <v>4</v>
      </c>
      <c r="I326" s="3"/>
      <c r="J326" s="3"/>
      <c r="K326" s="8" t="s">
        <v>287</v>
      </c>
      <c r="L326" s="7" t="s">
        <v>343</v>
      </c>
      <c r="M326" s="19">
        <f>M324+1</f>
        <v>61500025</v>
      </c>
      <c r="N326" s="7"/>
      <c r="O326" s="7"/>
      <c r="P326" s="7" t="s">
        <v>24</v>
      </c>
      <c r="Q326" s="7"/>
      <c r="R326" s="13"/>
      <c r="S326" s="7"/>
      <c r="T326" s="13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9"/>
      <c r="AG326" s="9">
        <v>1</v>
      </c>
      <c r="AH326" s="9">
        <v>1</v>
      </c>
      <c r="AI326" s="9"/>
      <c r="AJ326" s="1"/>
    </row>
    <row r="327" spans="1:36" ht="16.5" x14ac:dyDescent="0.3">
      <c r="A327" s="9">
        <v>5180004</v>
      </c>
      <c r="B327" s="3" t="s">
        <v>381</v>
      </c>
      <c r="C327" s="3"/>
      <c r="D327" s="9" t="s">
        <v>382</v>
      </c>
      <c r="E327" s="7" t="s">
        <v>383</v>
      </c>
      <c r="F327" s="7">
        <v>5140104</v>
      </c>
      <c r="G327" s="7"/>
      <c r="H327" s="3">
        <v>4</v>
      </c>
      <c r="I327" s="3"/>
      <c r="J327" s="3"/>
      <c r="K327" s="8" t="s">
        <v>287</v>
      </c>
      <c r="L327" s="7" t="s">
        <v>343</v>
      </c>
      <c r="M327" s="19">
        <v>61500026</v>
      </c>
      <c r="N327" s="7"/>
      <c r="O327" s="7"/>
      <c r="P327" s="7" t="s">
        <v>24</v>
      </c>
      <c r="Q327" s="7"/>
      <c r="R327" s="13"/>
      <c r="S327" s="7"/>
      <c r="T327" s="13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9"/>
      <c r="AG327" s="9">
        <v>1</v>
      </c>
      <c r="AH327" s="9">
        <v>1</v>
      </c>
      <c r="AI327" s="9"/>
      <c r="AJ327" s="1"/>
    </row>
    <row r="328" spans="1:36" ht="16.5" x14ac:dyDescent="0.3">
      <c r="A328" s="9">
        <v>5180005</v>
      </c>
      <c r="B328" s="3" t="s">
        <v>456</v>
      </c>
      <c r="C328" s="3"/>
      <c r="D328" s="9" t="s">
        <v>379</v>
      </c>
      <c r="E328" s="7" t="s">
        <v>383</v>
      </c>
      <c r="F328" s="7">
        <v>5140104</v>
      </c>
      <c r="G328" s="7"/>
      <c r="H328" s="7">
        <v>4</v>
      </c>
      <c r="I328" s="7"/>
      <c r="J328" s="7"/>
      <c r="K328" s="7" t="s">
        <v>287</v>
      </c>
      <c r="L328" s="7" t="s">
        <v>343</v>
      </c>
      <c r="M328" s="7">
        <f>M327+1</f>
        <v>61500027</v>
      </c>
      <c r="N328" s="7"/>
      <c r="O328" s="7"/>
      <c r="P328" s="7" t="s">
        <v>24</v>
      </c>
      <c r="Q328" s="7"/>
      <c r="R328" s="13"/>
      <c r="S328" s="7"/>
      <c r="T328" s="13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9"/>
      <c r="AG328" s="9">
        <v>1</v>
      </c>
      <c r="AH328" s="9">
        <v>1</v>
      </c>
      <c r="AI328" s="9"/>
      <c r="AJ328" s="1"/>
    </row>
    <row r="329" spans="1:36" ht="16.5" x14ac:dyDescent="0.3">
      <c r="A329" s="9">
        <v>5180006</v>
      </c>
      <c r="B329" s="3" t="s">
        <v>457</v>
      </c>
      <c r="C329" s="3"/>
      <c r="D329" s="9" t="s">
        <v>384</v>
      </c>
      <c r="E329" s="7" t="s">
        <v>383</v>
      </c>
      <c r="F329" s="7">
        <v>5140104</v>
      </c>
      <c r="G329" s="7"/>
      <c r="H329" s="7">
        <v>4</v>
      </c>
      <c r="I329" s="7"/>
      <c r="J329" s="7"/>
      <c r="K329" s="7" t="s">
        <v>287</v>
      </c>
      <c r="L329" s="7" t="s">
        <v>343</v>
      </c>
      <c r="M329" s="7">
        <v>61500028</v>
      </c>
      <c r="N329" s="7"/>
      <c r="O329" s="7"/>
      <c r="P329" s="7" t="s">
        <v>24</v>
      </c>
      <c r="Q329" s="7"/>
      <c r="R329" s="13"/>
      <c r="S329" s="7"/>
      <c r="T329" s="13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9">
        <v>1</v>
      </c>
      <c r="AH329" s="9">
        <v>1</v>
      </c>
      <c r="AI329" s="9"/>
      <c r="AJ329" s="1"/>
    </row>
    <row r="330" spans="1:36" ht="16.5" x14ac:dyDescent="0.3">
      <c r="A330" s="9">
        <v>5180007</v>
      </c>
      <c r="B330" s="3" t="s">
        <v>571</v>
      </c>
      <c r="C330" s="3"/>
      <c r="D330" s="9" t="s">
        <v>570</v>
      </c>
      <c r="E330" s="7" t="s">
        <v>383</v>
      </c>
      <c r="F330" s="7">
        <v>5140104</v>
      </c>
      <c r="G330" s="7"/>
      <c r="H330" s="7">
        <v>4</v>
      </c>
      <c r="I330" s="7"/>
      <c r="J330" s="7">
        <v>1</v>
      </c>
      <c r="K330" s="7" t="s">
        <v>287</v>
      </c>
      <c r="L330" s="7" t="s">
        <v>343</v>
      </c>
      <c r="M330" s="7">
        <v>61500033</v>
      </c>
      <c r="N330" s="7"/>
      <c r="O330" s="7"/>
      <c r="P330" s="7" t="s">
        <v>24</v>
      </c>
      <c r="Q330" s="7"/>
      <c r="R330" s="13"/>
      <c r="S330" s="7"/>
      <c r="T330" s="13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9">
        <v>1</v>
      </c>
      <c r="AH330" s="9">
        <v>1</v>
      </c>
      <c r="AI330" s="9"/>
      <c r="AJ330" s="1"/>
    </row>
    <row r="331" spans="1:36" ht="16.5" x14ac:dyDescent="0.3">
      <c r="A331" s="9">
        <v>5111001</v>
      </c>
      <c r="B331" s="3" t="s">
        <v>458</v>
      </c>
      <c r="C331" s="3"/>
      <c r="D331" s="9" t="s">
        <v>477</v>
      </c>
      <c r="E331" s="7" t="s">
        <v>507</v>
      </c>
      <c r="F331" s="7">
        <v>5111001</v>
      </c>
      <c r="G331" s="7"/>
      <c r="H331" s="7">
        <v>4</v>
      </c>
      <c r="I331" s="7"/>
      <c r="J331" s="7"/>
      <c r="K331" s="7" t="s">
        <v>322</v>
      </c>
      <c r="L331" s="7" t="s">
        <v>346</v>
      </c>
      <c r="M331" s="19">
        <v>60</v>
      </c>
      <c r="N331" s="7"/>
      <c r="O331" s="7"/>
      <c r="P331" s="7" t="s">
        <v>45</v>
      </c>
      <c r="Q331" s="7"/>
      <c r="R331" s="13"/>
      <c r="S331" s="7"/>
      <c r="T331" s="13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9">
        <v>1</v>
      </c>
      <c r="AH331" s="9">
        <v>99</v>
      </c>
      <c r="AI331" s="9"/>
      <c r="AJ331" s="1"/>
    </row>
    <row r="332" spans="1:36" ht="16.5" x14ac:dyDescent="0.3">
      <c r="A332" s="9">
        <v>5111002</v>
      </c>
      <c r="B332" s="3" t="s">
        <v>459</v>
      </c>
      <c r="C332" s="3"/>
      <c r="D332" s="9" t="s">
        <v>478</v>
      </c>
      <c r="E332" s="7" t="s">
        <v>507</v>
      </c>
      <c r="F332" s="7">
        <v>5111001</v>
      </c>
      <c r="G332" s="7"/>
      <c r="H332" s="7">
        <v>4</v>
      </c>
      <c r="I332" s="7"/>
      <c r="J332" s="7"/>
      <c r="K332" s="7" t="s">
        <v>322</v>
      </c>
      <c r="L332" s="7" t="s">
        <v>346</v>
      </c>
      <c r="M332" s="19">
        <v>240</v>
      </c>
      <c r="N332" s="7"/>
      <c r="O332" s="7"/>
      <c r="P332" s="7" t="s">
        <v>45</v>
      </c>
      <c r="Q332" s="7"/>
      <c r="R332" s="13"/>
      <c r="S332" s="7"/>
      <c r="T332" s="13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9">
        <v>1</v>
      </c>
      <c r="AH332" s="9">
        <v>99</v>
      </c>
      <c r="AI332" s="9"/>
      <c r="AJ332" s="1"/>
    </row>
    <row r="333" spans="1:36" ht="16.5" x14ac:dyDescent="0.3">
      <c r="A333" s="9">
        <v>5111003</v>
      </c>
      <c r="B333" s="3" t="s">
        <v>460</v>
      </c>
      <c r="C333" s="3"/>
      <c r="D333" s="9" t="s">
        <v>479</v>
      </c>
      <c r="E333" s="7" t="s">
        <v>507</v>
      </c>
      <c r="F333" s="7">
        <v>5111001</v>
      </c>
      <c r="G333" s="7"/>
      <c r="H333" s="7">
        <v>4</v>
      </c>
      <c r="I333" s="7"/>
      <c r="J333" s="7"/>
      <c r="K333" s="7" t="s">
        <v>322</v>
      </c>
      <c r="L333" s="7" t="s">
        <v>346</v>
      </c>
      <c r="M333" s="19">
        <v>680</v>
      </c>
      <c r="N333" s="7"/>
      <c r="O333" s="7"/>
      <c r="P333" s="7" t="s">
        <v>45</v>
      </c>
      <c r="Q333" s="7"/>
      <c r="R333" s="13"/>
      <c r="S333" s="7"/>
      <c r="T333" s="13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9">
        <v>1</v>
      </c>
      <c r="AH333" s="9">
        <v>99</v>
      </c>
      <c r="AI333" s="9"/>
      <c r="AJ333" s="1"/>
    </row>
    <row r="334" spans="1:36" ht="16.5" x14ac:dyDescent="0.3">
      <c r="A334" s="9">
        <v>5111004</v>
      </c>
      <c r="B334" s="3" t="s">
        <v>461</v>
      </c>
      <c r="C334" s="3"/>
      <c r="D334" s="9" t="s">
        <v>480</v>
      </c>
      <c r="E334" s="7" t="s">
        <v>507</v>
      </c>
      <c r="F334" s="7">
        <v>5111001</v>
      </c>
      <c r="G334" s="7"/>
      <c r="H334" s="7">
        <v>4</v>
      </c>
      <c r="I334" s="7"/>
      <c r="J334" s="7"/>
      <c r="K334" s="7" t="s">
        <v>322</v>
      </c>
      <c r="L334" s="7" t="s">
        <v>346</v>
      </c>
      <c r="M334" s="19">
        <v>1230</v>
      </c>
      <c r="N334" s="7"/>
      <c r="O334" s="7"/>
      <c r="P334" s="7" t="s">
        <v>45</v>
      </c>
      <c r="Q334" s="7"/>
      <c r="R334" s="13"/>
      <c r="S334" s="7"/>
      <c r="T334" s="13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9">
        <v>1</v>
      </c>
      <c r="AH334" s="9">
        <v>99</v>
      </c>
      <c r="AI334" s="9"/>
      <c r="AJ334" s="1"/>
    </row>
    <row r="335" spans="1:36" ht="16.5" x14ac:dyDescent="0.3">
      <c r="A335" s="9">
        <v>5111005</v>
      </c>
      <c r="B335" s="3" t="s">
        <v>462</v>
      </c>
      <c r="C335" s="3"/>
      <c r="D335" s="9" t="s">
        <v>481</v>
      </c>
      <c r="E335" s="7" t="s">
        <v>507</v>
      </c>
      <c r="F335" s="7">
        <v>5111001</v>
      </c>
      <c r="G335" s="7"/>
      <c r="H335" s="7">
        <v>4</v>
      </c>
      <c r="I335" s="7"/>
      <c r="J335" s="7"/>
      <c r="K335" s="7" t="s">
        <v>322</v>
      </c>
      <c r="L335" s="7" t="s">
        <v>346</v>
      </c>
      <c r="M335" s="19">
        <v>1980</v>
      </c>
      <c r="N335" s="7"/>
      <c r="O335" s="7"/>
      <c r="P335" s="7" t="s">
        <v>45</v>
      </c>
      <c r="Q335" s="7"/>
      <c r="R335" s="13"/>
      <c r="S335" s="7"/>
      <c r="T335" s="13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9">
        <v>1</v>
      </c>
      <c r="AH335" s="9">
        <v>99</v>
      </c>
      <c r="AI335" s="9"/>
      <c r="AJ335" s="1"/>
    </row>
    <row r="336" spans="1:36" ht="16.5" x14ac:dyDescent="0.3">
      <c r="A336" s="9">
        <v>5111006</v>
      </c>
      <c r="B336" s="3" t="s">
        <v>463</v>
      </c>
      <c r="C336" s="3"/>
      <c r="D336" s="9" t="s">
        <v>482</v>
      </c>
      <c r="E336" s="7" t="s">
        <v>507</v>
      </c>
      <c r="F336" s="7">
        <v>5111001</v>
      </c>
      <c r="G336" s="7"/>
      <c r="H336" s="7">
        <v>4</v>
      </c>
      <c r="I336" s="7"/>
      <c r="J336" s="7"/>
      <c r="K336" s="7" t="s">
        <v>322</v>
      </c>
      <c r="L336" s="7" t="s">
        <v>346</v>
      </c>
      <c r="M336" s="19">
        <v>2940</v>
      </c>
      <c r="N336" s="7"/>
      <c r="O336" s="7"/>
      <c r="P336" s="7" t="s">
        <v>45</v>
      </c>
      <c r="Q336" s="7"/>
      <c r="R336" s="13"/>
      <c r="S336" s="7"/>
      <c r="T336" s="13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9">
        <v>1</v>
      </c>
      <c r="AH336" s="9">
        <v>99</v>
      </c>
      <c r="AI336" s="9"/>
      <c r="AJ336" s="1"/>
    </row>
    <row r="337" spans="1:36" ht="16.5" x14ac:dyDescent="0.3">
      <c r="A337" s="9">
        <v>5111007</v>
      </c>
      <c r="B337" s="3" t="s">
        <v>464</v>
      </c>
      <c r="C337" s="3"/>
      <c r="D337" s="9" t="s">
        <v>483</v>
      </c>
      <c r="E337" s="7" t="s">
        <v>507</v>
      </c>
      <c r="F337" s="7">
        <v>5111001</v>
      </c>
      <c r="G337" s="7"/>
      <c r="H337" s="7">
        <v>4</v>
      </c>
      <c r="I337" s="7"/>
      <c r="J337" s="7"/>
      <c r="K337" s="7" t="s">
        <v>322</v>
      </c>
      <c r="L337" s="7" t="s">
        <v>346</v>
      </c>
      <c r="M337" s="19">
        <v>5940</v>
      </c>
      <c r="N337" s="7"/>
      <c r="O337" s="7"/>
      <c r="P337" s="7" t="s">
        <v>45</v>
      </c>
      <c r="Q337" s="7"/>
      <c r="R337" s="13"/>
      <c r="S337" s="7"/>
      <c r="T337" s="13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9">
        <v>1</v>
      </c>
      <c r="AH337" s="9">
        <v>99</v>
      </c>
      <c r="AI337" s="9"/>
      <c r="AJ337" s="1"/>
    </row>
    <row r="338" spans="1:36" ht="16.5" x14ac:dyDescent="0.3">
      <c r="A338" s="9">
        <v>5111008</v>
      </c>
      <c r="B338" s="3" t="s">
        <v>465</v>
      </c>
      <c r="C338" s="3"/>
      <c r="D338" s="9" t="s">
        <v>484</v>
      </c>
      <c r="E338" s="7" t="s">
        <v>507</v>
      </c>
      <c r="F338" s="7">
        <v>5111001</v>
      </c>
      <c r="G338" s="7"/>
      <c r="H338" s="7">
        <v>4</v>
      </c>
      <c r="I338" s="7"/>
      <c r="J338" s="7"/>
      <c r="K338" s="7" t="s">
        <v>322</v>
      </c>
      <c r="L338" s="7" t="s">
        <v>346</v>
      </c>
      <c r="M338" s="19">
        <v>11940</v>
      </c>
      <c r="N338" s="7"/>
      <c r="O338" s="7"/>
      <c r="P338" s="7" t="s">
        <v>45</v>
      </c>
      <c r="Q338" s="7"/>
      <c r="R338" s="13"/>
      <c r="S338" s="7"/>
      <c r="T338" s="13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9">
        <v>1</v>
      </c>
      <c r="AH338" s="9">
        <v>99</v>
      </c>
      <c r="AI338" s="9"/>
      <c r="AJ338" s="1"/>
    </row>
    <row r="339" spans="1:36" ht="16.5" x14ac:dyDescent="0.3">
      <c r="A339" s="9">
        <v>5111009</v>
      </c>
      <c r="B339" s="3" t="s">
        <v>440</v>
      </c>
      <c r="C339" s="3"/>
      <c r="D339" s="9" t="s">
        <v>485</v>
      </c>
      <c r="E339" s="7" t="s">
        <v>507</v>
      </c>
      <c r="F339" s="7">
        <v>5111001</v>
      </c>
      <c r="G339" s="7"/>
      <c r="H339" s="7">
        <v>4</v>
      </c>
      <c r="I339" s="7"/>
      <c r="J339" s="7"/>
      <c r="K339" s="7" t="s">
        <v>322</v>
      </c>
      <c r="L339" s="7" t="s">
        <v>346</v>
      </c>
      <c r="M339" s="19">
        <v>23940</v>
      </c>
      <c r="N339" s="7"/>
      <c r="O339" s="7"/>
      <c r="P339" s="7" t="s">
        <v>45</v>
      </c>
      <c r="Q339" s="7"/>
      <c r="R339" s="13"/>
      <c r="S339" s="7"/>
      <c r="T339" s="13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9">
        <v>1</v>
      </c>
      <c r="AH339" s="9">
        <v>99</v>
      </c>
      <c r="AI339" s="9"/>
      <c r="AJ339" s="1"/>
    </row>
    <row r="340" spans="1:36" ht="16.5" x14ac:dyDescent="0.3">
      <c r="A340" s="9">
        <v>5111010</v>
      </c>
      <c r="B340" s="3" t="s">
        <v>441</v>
      </c>
      <c r="C340" s="3"/>
      <c r="D340" s="9" t="s">
        <v>486</v>
      </c>
      <c r="E340" s="7" t="s">
        <v>507</v>
      </c>
      <c r="F340" s="7">
        <v>5111001</v>
      </c>
      <c r="G340" s="7"/>
      <c r="H340" s="7">
        <v>4</v>
      </c>
      <c r="I340" s="7"/>
      <c r="J340" s="7"/>
      <c r="K340" s="7" t="s">
        <v>322</v>
      </c>
      <c r="L340" s="7" t="s">
        <v>346</v>
      </c>
      <c r="M340" s="19">
        <v>47940</v>
      </c>
      <c r="N340" s="7"/>
      <c r="O340" s="7"/>
      <c r="P340" s="7" t="s">
        <v>45</v>
      </c>
      <c r="Q340" s="7"/>
      <c r="R340" s="13"/>
      <c r="S340" s="7"/>
      <c r="T340" s="13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9">
        <v>1</v>
      </c>
      <c r="AH340" s="9">
        <v>99</v>
      </c>
      <c r="AI340" s="9"/>
      <c r="AJ340" s="1"/>
    </row>
    <row r="341" spans="1:36" ht="16.5" x14ac:dyDescent="0.3">
      <c r="A341" s="9">
        <v>5111011</v>
      </c>
      <c r="B341" s="3" t="s">
        <v>466</v>
      </c>
      <c r="C341" s="3"/>
      <c r="D341" s="9" t="s">
        <v>487</v>
      </c>
      <c r="E341" s="7" t="s">
        <v>508</v>
      </c>
      <c r="F341" s="7">
        <v>5111001</v>
      </c>
      <c r="G341" s="7"/>
      <c r="H341" s="7">
        <v>4</v>
      </c>
      <c r="I341" s="7"/>
      <c r="J341" s="7"/>
      <c r="K341" s="7" t="s">
        <v>322</v>
      </c>
      <c r="L341" s="7" t="s">
        <v>346</v>
      </c>
      <c r="M341" s="19">
        <v>83940</v>
      </c>
      <c r="N341" s="7"/>
      <c r="O341" s="7"/>
      <c r="P341" s="7" t="s">
        <v>45</v>
      </c>
      <c r="Q341" s="7"/>
      <c r="R341" s="13"/>
      <c r="S341" s="7"/>
      <c r="T341" s="13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9">
        <v>1</v>
      </c>
      <c r="AH341" s="9">
        <v>99</v>
      </c>
      <c r="AI341" s="9"/>
      <c r="AJ341" s="1"/>
    </row>
    <row r="342" spans="1:36" ht="16.5" x14ac:dyDescent="0.3">
      <c r="A342" s="9">
        <v>5111012</v>
      </c>
      <c r="B342" s="3" t="s">
        <v>442</v>
      </c>
      <c r="C342" s="3"/>
      <c r="D342" s="9" t="s">
        <v>488</v>
      </c>
      <c r="E342" s="7" t="s">
        <v>508</v>
      </c>
      <c r="F342" s="7">
        <v>5111001</v>
      </c>
      <c r="G342" s="7"/>
      <c r="H342" s="7">
        <v>4</v>
      </c>
      <c r="I342" s="7"/>
      <c r="J342" s="7"/>
      <c r="K342" s="7" t="s">
        <v>322</v>
      </c>
      <c r="L342" s="7" t="s">
        <v>346</v>
      </c>
      <c r="M342" s="19">
        <v>131940</v>
      </c>
      <c r="N342" s="7"/>
      <c r="O342" s="7"/>
      <c r="P342" s="7" t="s">
        <v>45</v>
      </c>
      <c r="Q342" s="7"/>
      <c r="R342" s="13"/>
      <c r="S342" s="7"/>
      <c r="T342" s="13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9">
        <v>1</v>
      </c>
      <c r="AH342" s="9">
        <v>99</v>
      </c>
      <c r="AI342" s="9"/>
      <c r="AJ342" s="1"/>
    </row>
    <row r="343" spans="1:36" ht="16.5" x14ac:dyDescent="0.3">
      <c r="A343" s="9">
        <v>5111013</v>
      </c>
      <c r="B343" s="3" t="s">
        <v>467</v>
      </c>
      <c r="C343" s="3"/>
      <c r="D343" s="9" t="s">
        <v>489</v>
      </c>
      <c r="E343" s="7" t="s">
        <v>509</v>
      </c>
      <c r="F343" s="7">
        <v>5111001</v>
      </c>
      <c r="G343" s="7"/>
      <c r="H343" s="7">
        <v>4</v>
      </c>
      <c r="I343" s="7"/>
      <c r="J343" s="7"/>
      <c r="K343" s="7" t="s">
        <v>322</v>
      </c>
      <c r="L343" s="7" t="s">
        <v>346</v>
      </c>
      <c r="M343" s="19">
        <v>195940</v>
      </c>
      <c r="N343" s="7"/>
      <c r="O343" s="7"/>
      <c r="P343" s="7" t="s">
        <v>45</v>
      </c>
      <c r="Q343" s="7"/>
      <c r="R343" s="13"/>
      <c r="S343" s="7"/>
      <c r="T343" s="13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9">
        <v>1</v>
      </c>
      <c r="AH343" s="9">
        <v>99</v>
      </c>
      <c r="AI343" s="9"/>
      <c r="AJ343" s="1"/>
    </row>
    <row r="344" spans="1:36" ht="16.5" x14ac:dyDescent="0.3">
      <c r="A344" s="9">
        <v>5111014</v>
      </c>
      <c r="B344" s="3" t="s">
        <v>443</v>
      </c>
      <c r="C344" s="3"/>
      <c r="D344" s="9" t="s">
        <v>490</v>
      </c>
      <c r="E344" s="7" t="s">
        <v>507</v>
      </c>
      <c r="F344" s="7">
        <v>5111001</v>
      </c>
      <c r="G344" s="7"/>
      <c r="H344" s="7">
        <v>4</v>
      </c>
      <c r="I344" s="7"/>
      <c r="J344" s="7"/>
      <c r="K344" s="7" t="s">
        <v>322</v>
      </c>
      <c r="L344" s="7" t="s">
        <v>346</v>
      </c>
      <c r="M344" s="19">
        <v>267940</v>
      </c>
      <c r="N344" s="7"/>
      <c r="O344" s="7"/>
      <c r="P344" s="7" t="s">
        <v>45</v>
      </c>
      <c r="Q344" s="7"/>
      <c r="R344" s="13"/>
      <c r="S344" s="7"/>
      <c r="T344" s="13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9">
        <v>1</v>
      </c>
      <c r="AH344" s="9">
        <v>99</v>
      </c>
      <c r="AI344" s="9"/>
      <c r="AJ344" s="1"/>
    </row>
    <row r="345" spans="1:36" ht="16.5" x14ac:dyDescent="0.3">
      <c r="A345" s="9">
        <v>5111015</v>
      </c>
      <c r="B345" s="3" t="s">
        <v>444</v>
      </c>
      <c r="C345" s="3"/>
      <c r="D345" s="9" t="s">
        <v>491</v>
      </c>
      <c r="E345" s="7" t="s">
        <v>509</v>
      </c>
      <c r="F345" s="7">
        <v>5111001</v>
      </c>
      <c r="G345" s="7"/>
      <c r="H345" s="7">
        <v>4</v>
      </c>
      <c r="I345" s="7"/>
      <c r="J345" s="7"/>
      <c r="K345" s="7" t="s">
        <v>322</v>
      </c>
      <c r="L345" s="7" t="s">
        <v>346</v>
      </c>
      <c r="M345" s="19">
        <v>347940</v>
      </c>
      <c r="N345" s="7"/>
      <c r="O345" s="7"/>
      <c r="P345" s="7" t="s">
        <v>45</v>
      </c>
      <c r="Q345" s="7"/>
      <c r="R345" s="13"/>
      <c r="S345" s="7"/>
      <c r="T345" s="13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9">
        <v>1</v>
      </c>
      <c r="AH345" s="9">
        <v>99</v>
      </c>
      <c r="AI345" s="9"/>
      <c r="AJ345" s="1"/>
    </row>
    <row r="346" spans="1:36" ht="16.5" x14ac:dyDescent="0.3">
      <c r="A346" s="9">
        <v>5111016</v>
      </c>
      <c r="B346" s="3" t="s">
        <v>468</v>
      </c>
      <c r="C346" s="3"/>
      <c r="D346" s="9" t="s">
        <v>492</v>
      </c>
      <c r="E346" s="7" t="s">
        <v>507</v>
      </c>
      <c r="F346" s="7">
        <v>5140003</v>
      </c>
      <c r="G346" s="7"/>
      <c r="H346" s="7">
        <v>4</v>
      </c>
      <c r="I346" s="7"/>
      <c r="J346" s="7"/>
      <c r="K346" s="7" t="s">
        <v>287</v>
      </c>
      <c r="L346" s="7" t="s">
        <v>28</v>
      </c>
      <c r="M346" s="19">
        <v>60</v>
      </c>
      <c r="N346" s="7"/>
      <c r="O346" s="7"/>
      <c r="P346" s="7" t="s">
        <v>45</v>
      </c>
      <c r="Q346" s="7"/>
      <c r="R346" s="13"/>
      <c r="S346" s="7"/>
      <c r="T346" s="13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9">
        <v>1</v>
      </c>
      <c r="AH346" s="9">
        <v>99</v>
      </c>
      <c r="AI346" s="9"/>
      <c r="AJ346" s="1"/>
    </row>
    <row r="347" spans="1:36" ht="16.5" x14ac:dyDescent="0.3">
      <c r="A347" s="9">
        <v>5111017</v>
      </c>
      <c r="B347" s="3" t="s">
        <v>469</v>
      </c>
      <c r="C347" s="3"/>
      <c r="D347" s="9" t="s">
        <v>493</v>
      </c>
      <c r="E347" s="7" t="s">
        <v>507</v>
      </c>
      <c r="F347" s="7">
        <v>5140003</v>
      </c>
      <c r="G347" s="7"/>
      <c r="H347" s="7">
        <v>4</v>
      </c>
      <c r="I347" s="7"/>
      <c r="J347" s="7"/>
      <c r="K347" s="7" t="s">
        <v>287</v>
      </c>
      <c r="L347" s="7" t="s">
        <v>28</v>
      </c>
      <c r="M347" s="19">
        <v>240</v>
      </c>
      <c r="N347" s="7"/>
      <c r="O347" s="7"/>
      <c r="P347" s="7" t="s">
        <v>45</v>
      </c>
      <c r="Q347" s="7"/>
      <c r="R347" s="13"/>
      <c r="S347" s="7"/>
      <c r="T347" s="13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9">
        <v>1</v>
      </c>
      <c r="AH347" s="9">
        <v>99</v>
      </c>
      <c r="AI347" s="9"/>
      <c r="AJ347" s="1"/>
    </row>
    <row r="348" spans="1:36" ht="16.5" x14ac:dyDescent="0.3">
      <c r="A348" s="9">
        <v>5111018</v>
      </c>
      <c r="B348" s="3" t="s">
        <v>470</v>
      </c>
      <c r="C348" s="3"/>
      <c r="D348" s="9" t="s">
        <v>494</v>
      </c>
      <c r="E348" s="7" t="s">
        <v>507</v>
      </c>
      <c r="F348" s="7">
        <v>5140003</v>
      </c>
      <c r="G348" s="7"/>
      <c r="H348" s="7">
        <v>4</v>
      </c>
      <c r="I348" s="7"/>
      <c r="J348" s="7"/>
      <c r="K348" s="7" t="s">
        <v>287</v>
      </c>
      <c r="L348" s="7" t="s">
        <v>28</v>
      </c>
      <c r="M348" s="19">
        <v>680</v>
      </c>
      <c r="N348" s="7"/>
      <c r="O348" s="7"/>
      <c r="P348" s="7" t="s">
        <v>45</v>
      </c>
      <c r="Q348" s="7"/>
      <c r="R348" s="13"/>
      <c r="S348" s="7"/>
      <c r="T348" s="13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9">
        <v>1</v>
      </c>
      <c r="AH348" s="9">
        <v>99</v>
      </c>
      <c r="AI348" s="9"/>
      <c r="AJ348" s="1"/>
    </row>
    <row r="349" spans="1:36" ht="16.5" x14ac:dyDescent="0.3">
      <c r="A349" s="9">
        <v>5111019</v>
      </c>
      <c r="B349" s="3" t="s">
        <v>471</v>
      </c>
      <c r="C349" s="3"/>
      <c r="D349" s="9" t="s">
        <v>495</v>
      </c>
      <c r="E349" s="7" t="s">
        <v>507</v>
      </c>
      <c r="F349" s="7">
        <v>5140003</v>
      </c>
      <c r="G349" s="7"/>
      <c r="H349" s="7">
        <v>4</v>
      </c>
      <c r="I349" s="7"/>
      <c r="J349" s="7"/>
      <c r="K349" s="7" t="s">
        <v>287</v>
      </c>
      <c r="L349" s="7" t="s">
        <v>28</v>
      </c>
      <c r="M349" s="19">
        <v>1230</v>
      </c>
      <c r="N349" s="7"/>
      <c r="O349" s="7"/>
      <c r="P349" s="7" t="s">
        <v>45</v>
      </c>
      <c r="Q349" s="7"/>
      <c r="R349" s="13"/>
      <c r="S349" s="7"/>
      <c r="T349" s="13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9">
        <v>1</v>
      </c>
      <c r="AH349" s="9">
        <v>99</v>
      </c>
      <c r="AI349" s="9"/>
      <c r="AJ349" s="1"/>
    </row>
    <row r="350" spans="1:36" ht="16.5" x14ac:dyDescent="0.3">
      <c r="A350" s="9">
        <v>5111020</v>
      </c>
      <c r="B350" s="3" t="s">
        <v>445</v>
      </c>
      <c r="C350" s="3"/>
      <c r="D350" s="9" t="s">
        <v>496</v>
      </c>
      <c r="E350" s="7" t="s">
        <v>510</v>
      </c>
      <c r="F350" s="7">
        <v>5140003</v>
      </c>
      <c r="G350" s="7"/>
      <c r="H350" s="7">
        <v>4</v>
      </c>
      <c r="I350" s="7"/>
      <c r="J350" s="7"/>
      <c r="K350" s="7" t="s">
        <v>287</v>
      </c>
      <c r="L350" s="7" t="s">
        <v>28</v>
      </c>
      <c r="M350" s="19">
        <v>1980</v>
      </c>
      <c r="N350" s="7"/>
      <c r="O350" s="7"/>
      <c r="P350" s="7" t="s">
        <v>45</v>
      </c>
      <c r="Q350" s="7"/>
      <c r="R350" s="13"/>
      <c r="S350" s="7"/>
      <c r="T350" s="13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9">
        <v>1</v>
      </c>
      <c r="AH350" s="9">
        <v>99</v>
      </c>
      <c r="AI350" s="9"/>
      <c r="AJ350" s="1"/>
    </row>
    <row r="351" spans="1:36" ht="16.5" x14ac:dyDescent="0.3">
      <c r="A351" s="9">
        <v>5111021</v>
      </c>
      <c r="B351" s="3" t="s">
        <v>446</v>
      </c>
      <c r="C351" s="3"/>
      <c r="D351" s="9" t="s">
        <v>497</v>
      </c>
      <c r="E351" s="7" t="s">
        <v>509</v>
      </c>
      <c r="F351" s="7">
        <v>5140003</v>
      </c>
      <c r="G351" s="7"/>
      <c r="H351" s="7">
        <v>4</v>
      </c>
      <c r="I351" s="7"/>
      <c r="J351" s="7"/>
      <c r="K351" s="7" t="s">
        <v>287</v>
      </c>
      <c r="L351" s="7" t="s">
        <v>28</v>
      </c>
      <c r="M351" s="19">
        <v>2940</v>
      </c>
      <c r="N351" s="7"/>
      <c r="O351" s="7"/>
      <c r="P351" s="7" t="s">
        <v>45</v>
      </c>
      <c r="Q351" s="7"/>
      <c r="R351" s="13"/>
      <c r="S351" s="7"/>
      <c r="T351" s="13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9">
        <v>1</v>
      </c>
      <c r="AH351" s="9">
        <v>99</v>
      </c>
      <c r="AI351" s="9"/>
      <c r="AJ351" s="1"/>
    </row>
    <row r="352" spans="1:36" ht="16.5" x14ac:dyDescent="0.3">
      <c r="A352" s="9">
        <v>5111022</v>
      </c>
      <c r="B352" s="3" t="s">
        <v>472</v>
      </c>
      <c r="C352" s="3"/>
      <c r="D352" s="9" t="s">
        <v>498</v>
      </c>
      <c r="E352" s="7" t="s">
        <v>507</v>
      </c>
      <c r="F352" s="7">
        <v>5140003</v>
      </c>
      <c r="G352" s="7"/>
      <c r="H352" s="7">
        <v>4</v>
      </c>
      <c r="I352" s="7"/>
      <c r="J352" s="7"/>
      <c r="K352" s="7" t="s">
        <v>287</v>
      </c>
      <c r="L352" s="7" t="s">
        <v>28</v>
      </c>
      <c r="M352" s="19">
        <v>5940</v>
      </c>
      <c r="N352" s="7"/>
      <c r="O352" s="7"/>
      <c r="P352" s="7" t="s">
        <v>45</v>
      </c>
      <c r="Q352" s="7"/>
      <c r="R352" s="13"/>
      <c r="S352" s="7"/>
      <c r="T352" s="13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9">
        <v>1</v>
      </c>
      <c r="AH352" s="9">
        <v>99</v>
      </c>
      <c r="AI352" s="9"/>
      <c r="AJ352" s="1"/>
    </row>
    <row r="353" spans="1:36" ht="16.5" x14ac:dyDescent="0.3">
      <c r="A353" s="9">
        <v>5111023</v>
      </c>
      <c r="B353" s="3" t="s">
        <v>473</v>
      </c>
      <c r="C353" s="3"/>
      <c r="D353" s="9" t="s">
        <v>499</v>
      </c>
      <c r="E353" s="7" t="s">
        <v>510</v>
      </c>
      <c r="F353" s="7">
        <v>5140003</v>
      </c>
      <c r="G353" s="7"/>
      <c r="H353" s="7">
        <v>4</v>
      </c>
      <c r="I353" s="7"/>
      <c r="J353" s="7"/>
      <c r="K353" s="7" t="s">
        <v>287</v>
      </c>
      <c r="L353" s="7" t="s">
        <v>28</v>
      </c>
      <c r="M353" s="19">
        <v>11940</v>
      </c>
      <c r="N353" s="7"/>
      <c r="O353" s="7"/>
      <c r="P353" s="7" t="s">
        <v>45</v>
      </c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9">
        <v>1</v>
      </c>
      <c r="AH353" s="9">
        <v>99</v>
      </c>
      <c r="AI353" s="9"/>
      <c r="AJ353" s="1"/>
    </row>
    <row r="354" spans="1:36" ht="16.5" x14ac:dyDescent="0.3">
      <c r="A354" s="9">
        <v>5111024</v>
      </c>
      <c r="B354" s="3" t="s">
        <v>474</v>
      </c>
      <c r="C354" s="3"/>
      <c r="D354" s="9" t="s">
        <v>500</v>
      </c>
      <c r="E354" s="7" t="s">
        <v>507</v>
      </c>
      <c r="F354" s="7">
        <v>5140003</v>
      </c>
      <c r="G354" s="7"/>
      <c r="H354" s="7">
        <v>4</v>
      </c>
      <c r="I354" s="7"/>
      <c r="J354" s="7"/>
      <c r="K354" s="7" t="s">
        <v>287</v>
      </c>
      <c r="L354" s="7" t="s">
        <v>28</v>
      </c>
      <c r="M354" s="19">
        <v>23940</v>
      </c>
      <c r="N354" s="7"/>
      <c r="O354" s="7"/>
      <c r="P354" s="7" t="s">
        <v>45</v>
      </c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9">
        <v>1</v>
      </c>
      <c r="AH354" s="9">
        <v>99</v>
      </c>
      <c r="AI354" s="9"/>
      <c r="AJ354" s="1"/>
    </row>
    <row r="355" spans="1:36" ht="16.5" x14ac:dyDescent="0.3">
      <c r="A355" s="9">
        <v>5111025</v>
      </c>
      <c r="B355" s="3" t="s">
        <v>447</v>
      </c>
      <c r="C355" s="3"/>
      <c r="D355" s="9" t="s">
        <v>501</v>
      </c>
      <c r="E355" s="7" t="s">
        <v>509</v>
      </c>
      <c r="F355" s="7">
        <v>5140003</v>
      </c>
      <c r="G355" s="7"/>
      <c r="H355" s="7">
        <v>4</v>
      </c>
      <c r="I355" s="7"/>
      <c r="J355" s="7"/>
      <c r="K355" s="7" t="s">
        <v>287</v>
      </c>
      <c r="L355" s="7" t="s">
        <v>28</v>
      </c>
      <c r="M355" s="19">
        <v>47940</v>
      </c>
      <c r="N355" s="7"/>
      <c r="O355" s="7"/>
      <c r="P355" s="7" t="s">
        <v>45</v>
      </c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9">
        <v>1</v>
      </c>
      <c r="AH355" s="9">
        <v>99</v>
      </c>
      <c r="AI355" s="9"/>
      <c r="AJ355" s="1"/>
    </row>
    <row r="356" spans="1:36" ht="16.5" x14ac:dyDescent="0.3">
      <c r="A356" s="9">
        <v>5111026</v>
      </c>
      <c r="B356" s="3" t="s">
        <v>475</v>
      </c>
      <c r="C356" s="3"/>
      <c r="D356" s="9" t="s">
        <v>502</v>
      </c>
      <c r="E356" s="7" t="s">
        <v>507</v>
      </c>
      <c r="F356" s="7">
        <v>5140003</v>
      </c>
      <c r="G356" s="7"/>
      <c r="H356" s="7">
        <v>4</v>
      </c>
      <c r="I356" s="7"/>
      <c r="J356" s="7"/>
      <c r="K356" s="7" t="s">
        <v>287</v>
      </c>
      <c r="L356" s="7" t="s">
        <v>28</v>
      </c>
      <c r="M356" s="19">
        <v>83940</v>
      </c>
      <c r="N356" s="7"/>
      <c r="O356" s="7"/>
      <c r="P356" s="7" t="s">
        <v>45</v>
      </c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9">
        <v>1</v>
      </c>
      <c r="AH356" s="9">
        <v>99</v>
      </c>
      <c r="AI356" s="9"/>
      <c r="AJ356" s="1"/>
    </row>
    <row r="357" spans="1:36" ht="16.5" x14ac:dyDescent="0.3">
      <c r="A357" s="9">
        <v>5111027</v>
      </c>
      <c r="B357" s="3" t="s">
        <v>448</v>
      </c>
      <c r="C357" s="3"/>
      <c r="D357" s="9" t="s">
        <v>503</v>
      </c>
      <c r="E357" s="7" t="s">
        <v>507</v>
      </c>
      <c r="F357" s="7">
        <v>5140003</v>
      </c>
      <c r="G357" s="7"/>
      <c r="H357" s="7">
        <v>4</v>
      </c>
      <c r="I357" s="7"/>
      <c r="J357" s="7"/>
      <c r="K357" s="7" t="s">
        <v>287</v>
      </c>
      <c r="L357" s="7" t="s">
        <v>28</v>
      </c>
      <c r="M357" s="19">
        <v>131940</v>
      </c>
      <c r="N357" s="7"/>
      <c r="O357" s="7"/>
      <c r="P357" s="7" t="s">
        <v>45</v>
      </c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9">
        <v>1</v>
      </c>
      <c r="AH357" s="9">
        <v>99</v>
      </c>
      <c r="AI357" s="9"/>
      <c r="AJ357" s="1"/>
    </row>
    <row r="358" spans="1:36" ht="16.5" x14ac:dyDescent="0.3">
      <c r="A358" s="9">
        <v>5111028</v>
      </c>
      <c r="B358" s="3" t="s">
        <v>476</v>
      </c>
      <c r="C358" s="3"/>
      <c r="D358" s="9" t="s">
        <v>504</v>
      </c>
      <c r="E358" s="7" t="s">
        <v>507</v>
      </c>
      <c r="F358" s="7">
        <v>5140003</v>
      </c>
      <c r="G358" s="7"/>
      <c r="H358" s="7">
        <v>4</v>
      </c>
      <c r="I358" s="7"/>
      <c r="J358" s="7"/>
      <c r="K358" s="7" t="s">
        <v>287</v>
      </c>
      <c r="L358" s="7" t="s">
        <v>28</v>
      </c>
      <c r="M358" s="19">
        <v>195940</v>
      </c>
      <c r="N358" s="7"/>
      <c r="O358" s="7"/>
      <c r="P358" s="7" t="s">
        <v>45</v>
      </c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9">
        <v>1</v>
      </c>
      <c r="AH358" s="9">
        <v>99</v>
      </c>
      <c r="AI358" s="9"/>
      <c r="AJ358" s="1"/>
    </row>
    <row r="359" spans="1:36" ht="16.5" x14ac:dyDescent="0.3">
      <c r="A359" s="9">
        <v>5111029</v>
      </c>
      <c r="B359" s="3" t="s">
        <v>449</v>
      </c>
      <c r="C359" s="3"/>
      <c r="D359" s="9" t="s">
        <v>505</v>
      </c>
      <c r="E359" s="7" t="s">
        <v>510</v>
      </c>
      <c r="F359" s="7">
        <v>5140003</v>
      </c>
      <c r="G359" s="7"/>
      <c r="H359" s="7">
        <v>4</v>
      </c>
      <c r="I359" s="7"/>
      <c r="J359" s="7"/>
      <c r="K359" s="7" t="s">
        <v>287</v>
      </c>
      <c r="L359" s="7" t="s">
        <v>28</v>
      </c>
      <c r="M359" s="19">
        <v>267940</v>
      </c>
      <c r="N359" s="7"/>
      <c r="O359" s="7"/>
      <c r="P359" s="7" t="s">
        <v>45</v>
      </c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9">
        <v>1</v>
      </c>
      <c r="AH359" s="9">
        <v>99</v>
      </c>
      <c r="AI359" s="9"/>
      <c r="AJ359" s="1"/>
    </row>
    <row r="360" spans="1:36" ht="16.5" x14ac:dyDescent="0.3">
      <c r="A360" s="9">
        <v>5111030</v>
      </c>
      <c r="B360" s="3" t="s">
        <v>450</v>
      </c>
      <c r="C360" s="3"/>
      <c r="D360" s="9" t="s">
        <v>506</v>
      </c>
      <c r="E360" s="7" t="s">
        <v>507</v>
      </c>
      <c r="F360" s="7">
        <v>5140003</v>
      </c>
      <c r="G360" s="7"/>
      <c r="H360" s="7">
        <v>4</v>
      </c>
      <c r="I360" s="7"/>
      <c r="J360" s="7"/>
      <c r="K360" s="7" t="s">
        <v>287</v>
      </c>
      <c r="L360" s="7" t="s">
        <v>28</v>
      </c>
      <c r="M360" s="7">
        <v>347940</v>
      </c>
      <c r="N360" s="7"/>
      <c r="O360" s="7"/>
      <c r="P360" s="7" t="s">
        <v>45</v>
      </c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9">
        <v>1</v>
      </c>
      <c r="AH360" s="9">
        <v>99</v>
      </c>
      <c r="AI360" s="9"/>
      <c r="AJ360" s="1"/>
    </row>
    <row r="361" spans="1:36" ht="16.5" x14ac:dyDescent="0.3">
      <c r="A361" s="3">
        <v>5111031</v>
      </c>
      <c r="B361" s="3" t="s">
        <v>523</v>
      </c>
      <c r="C361" s="3"/>
      <c r="D361" s="3" t="s">
        <v>524</v>
      </c>
      <c r="E361" s="3" t="s">
        <v>507</v>
      </c>
      <c r="F361" s="7">
        <v>5140003</v>
      </c>
      <c r="G361" s="7"/>
      <c r="H361" s="7">
        <v>4</v>
      </c>
      <c r="I361" s="7"/>
      <c r="J361" s="7"/>
      <c r="K361" s="7" t="s">
        <v>287</v>
      </c>
      <c r="L361" s="7" t="s">
        <v>521</v>
      </c>
      <c r="M361" s="7"/>
      <c r="N361" s="7"/>
      <c r="O361" s="7"/>
      <c r="P361" s="7" t="s">
        <v>45</v>
      </c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9">
        <v>1</v>
      </c>
      <c r="AH361" s="9">
        <v>99</v>
      </c>
      <c r="AI361" s="7"/>
      <c r="AJ361" s="1"/>
    </row>
    <row r="362" spans="1:36" ht="16.5" x14ac:dyDescent="0.3">
      <c r="A362" s="3">
        <v>5111032</v>
      </c>
      <c r="B362" s="3" t="s">
        <v>520</v>
      </c>
      <c r="C362" s="3"/>
      <c r="D362" s="3" t="s">
        <v>522</v>
      </c>
      <c r="E362" s="3" t="s">
        <v>507</v>
      </c>
      <c r="F362" s="3">
        <v>5140003</v>
      </c>
      <c r="G362" s="3"/>
      <c r="H362" s="3">
        <v>4</v>
      </c>
      <c r="I362" s="3"/>
      <c r="J362" s="3"/>
      <c r="K362" s="7" t="s">
        <v>287</v>
      </c>
      <c r="L362" s="7" t="s">
        <v>525</v>
      </c>
      <c r="M362" s="7"/>
      <c r="N362" s="7"/>
      <c r="O362" s="7"/>
      <c r="P362" s="7" t="s">
        <v>45</v>
      </c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9">
        <v>1</v>
      </c>
      <c r="AH362" s="9">
        <v>99</v>
      </c>
      <c r="AI362" s="7"/>
      <c r="AJ362" s="1"/>
    </row>
    <row r="363" spans="1:36" ht="16.5" x14ac:dyDescent="0.3">
      <c r="A363" s="9">
        <v>5111033</v>
      </c>
      <c r="B363" s="3" t="s">
        <v>572</v>
      </c>
      <c r="C363" s="3"/>
      <c r="D363" s="9" t="s">
        <v>575</v>
      </c>
      <c r="E363" s="7" t="s">
        <v>574</v>
      </c>
      <c r="F363" s="7">
        <v>5111033</v>
      </c>
      <c r="G363" s="7"/>
      <c r="H363" s="7">
        <v>4</v>
      </c>
      <c r="I363" s="7"/>
      <c r="J363" s="7">
        <v>1</v>
      </c>
      <c r="K363" s="7"/>
      <c r="L363" s="7"/>
      <c r="M363" s="7"/>
      <c r="N363" s="7"/>
      <c r="O363" s="7"/>
      <c r="P363" s="7" t="s">
        <v>47</v>
      </c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9">
        <v>1</v>
      </c>
      <c r="AH363" s="9">
        <v>99</v>
      </c>
      <c r="AI363" s="9"/>
      <c r="AJ363" s="1"/>
    </row>
    <row r="364" spans="1:36" ht="16.5" x14ac:dyDescent="0.3">
      <c r="A364" s="9">
        <v>5111034</v>
      </c>
      <c r="B364" s="3" t="s">
        <v>573</v>
      </c>
      <c r="C364" s="3"/>
      <c r="D364" s="9" t="s">
        <v>576</v>
      </c>
      <c r="E364" s="7" t="s">
        <v>574</v>
      </c>
      <c r="F364" s="7">
        <v>5111034</v>
      </c>
      <c r="G364" s="7"/>
      <c r="H364" s="7">
        <v>4</v>
      </c>
      <c r="I364" s="7"/>
      <c r="J364" s="7">
        <v>1</v>
      </c>
      <c r="K364" s="7"/>
      <c r="L364" s="7"/>
      <c r="M364" s="7"/>
      <c r="N364" s="7"/>
      <c r="O364" s="7"/>
      <c r="P364" s="7" t="s">
        <v>47</v>
      </c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9">
        <v>1</v>
      </c>
      <c r="AH364" s="9">
        <v>99</v>
      </c>
      <c r="AI364" s="9"/>
      <c r="AJ364" s="1"/>
    </row>
    <row r="365" spans="1:36" ht="16.5" x14ac:dyDescent="0.3">
      <c r="A365" s="9">
        <v>5111035</v>
      </c>
      <c r="B365" s="3" t="s">
        <v>933</v>
      </c>
      <c r="C365" s="3"/>
      <c r="D365" s="9" t="s">
        <v>934</v>
      </c>
      <c r="E365" s="7" t="s">
        <v>507</v>
      </c>
      <c r="F365" s="7">
        <v>5111001</v>
      </c>
      <c r="G365" s="7"/>
      <c r="H365" s="7">
        <v>4</v>
      </c>
      <c r="I365" s="7"/>
      <c r="J365" s="7"/>
      <c r="K365" s="7" t="s">
        <v>322</v>
      </c>
      <c r="L365" s="7" t="s">
        <v>346</v>
      </c>
      <c r="M365" s="19">
        <v>1</v>
      </c>
      <c r="N365" s="7"/>
      <c r="O365" s="7"/>
      <c r="P365" s="7" t="s">
        <v>45</v>
      </c>
      <c r="Q365" s="7"/>
      <c r="R365" s="13"/>
      <c r="S365" s="7"/>
      <c r="T365" s="13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9">
        <v>1</v>
      </c>
      <c r="AH365" s="9">
        <v>99</v>
      </c>
      <c r="AI365" s="9"/>
      <c r="AJ365" s="1"/>
    </row>
    <row r="366" spans="1:36" ht="16.5" x14ac:dyDescent="0.3">
      <c r="A366" s="9">
        <v>5111036</v>
      </c>
      <c r="B366" s="3" t="s">
        <v>935</v>
      </c>
      <c r="C366" s="3"/>
      <c r="D366" s="9" t="s">
        <v>938</v>
      </c>
      <c r="E366" s="7" t="s">
        <v>507</v>
      </c>
      <c r="F366" s="7">
        <v>5111001</v>
      </c>
      <c r="G366" s="7"/>
      <c r="H366" s="7">
        <v>4</v>
      </c>
      <c r="I366" s="7"/>
      <c r="J366" s="7"/>
      <c r="K366" s="7" t="s">
        <v>322</v>
      </c>
      <c r="L366" s="7" t="s">
        <v>346</v>
      </c>
      <c r="M366" s="19">
        <v>10</v>
      </c>
      <c r="N366" s="7"/>
      <c r="O366" s="7"/>
      <c r="P366" s="7" t="s">
        <v>45</v>
      </c>
      <c r="Q366" s="7"/>
      <c r="R366" s="13"/>
      <c r="S366" s="7"/>
      <c r="T366" s="13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9">
        <v>1</v>
      </c>
      <c r="AH366" s="9">
        <v>99</v>
      </c>
      <c r="AI366" s="9"/>
      <c r="AJ366" s="1"/>
    </row>
    <row r="367" spans="1:36" ht="16.5" x14ac:dyDescent="0.3">
      <c r="A367" s="9">
        <v>5111037</v>
      </c>
      <c r="B367" s="3" t="s">
        <v>936</v>
      </c>
      <c r="C367" s="3"/>
      <c r="D367" s="9" t="s">
        <v>939</v>
      </c>
      <c r="E367" s="7" t="s">
        <v>507</v>
      </c>
      <c r="F367" s="7">
        <v>5111001</v>
      </c>
      <c r="G367" s="7"/>
      <c r="H367" s="7">
        <v>4</v>
      </c>
      <c r="I367" s="7"/>
      <c r="J367" s="7"/>
      <c r="K367" s="7" t="s">
        <v>322</v>
      </c>
      <c r="L367" s="7" t="s">
        <v>346</v>
      </c>
      <c r="M367" s="19">
        <v>100</v>
      </c>
      <c r="N367" s="7"/>
      <c r="O367" s="7"/>
      <c r="P367" s="7" t="s">
        <v>45</v>
      </c>
      <c r="Q367" s="7"/>
      <c r="R367" s="13"/>
      <c r="S367" s="7"/>
      <c r="T367" s="13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9">
        <v>1</v>
      </c>
      <c r="AH367" s="9">
        <v>99</v>
      </c>
      <c r="AI367" s="9"/>
      <c r="AJ367" s="1"/>
    </row>
    <row r="368" spans="1:36" ht="16.5" x14ac:dyDescent="0.3">
      <c r="A368" s="9">
        <v>5111038</v>
      </c>
      <c r="B368" s="3" t="s">
        <v>937</v>
      </c>
      <c r="C368" s="3"/>
      <c r="D368" s="9" t="s">
        <v>940</v>
      </c>
      <c r="E368" s="7" t="s">
        <v>507</v>
      </c>
      <c r="F368" s="7">
        <v>5111001</v>
      </c>
      <c r="G368" s="7"/>
      <c r="H368" s="7">
        <v>4</v>
      </c>
      <c r="I368" s="7"/>
      <c r="J368" s="7"/>
      <c r="K368" s="7" t="s">
        <v>322</v>
      </c>
      <c r="L368" s="7" t="s">
        <v>346</v>
      </c>
      <c r="M368" s="19">
        <v>1000</v>
      </c>
      <c r="N368" s="7"/>
      <c r="O368" s="7"/>
      <c r="P368" s="7" t="s">
        <v>45</v>
      </c>
      <c r="Q368" s="7"/>
      <c r="R368" s="13"/>
      <c r="S368" s="7"/>
      <c r="T368" s="13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9">
        <v>1</v>
      </c>
      <c r="AH368" s="9">
        <v>99</v>
      </c>
      <c r="AI368" s="9"/>
      <c r="AJ368" s="1"/>
    </row>
    <row r="369" spans="1:36" ht="16.5" x14ac:dyDescent="0.3">
      <c r="A369" s="9">
        <v>5140201</v>
      </c>
      <c r="B369" s="3" t="s">
        <v>511</v>
      </c>
      <c r="C369" s="3"/>
      <c r="D369" s="9" t="s">
        <v>514</v>
      </c>
      <c r="E369" s="9" t="s">
        <v>341</v>
      </c>
      <c r="F369" s="7">
        <v>5150037</v>
      </c>
      <c r="G369" s="7"/>
      <c r="H369" s="7">
        <v>4</v>
      </c>
      <c r="I369" s="7"/>
      <c r="J369" s="7"/>
      <c r="K369" s="7" t="s">
        <v>519</v>
      </c>
      <c r="L369" s="7" t="s">
        <v>343</v>
      </c>
      <c r="M369" s="7">
        <v>61500032</v>
      </c>
      <c r="N369" s="7"/>
      <c r="O369" s="7"/>
      <c r="P369" s="7" t="s">
        <v>45</v>
      </c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9">
        <v>1</v>
      </c>
      <c r="AH369" s="9">
        <v>99</v>
      </c>
      <c r="AI369" s="9"/>
      <c r="AJ369" s="1"/>
    </row>
    <row r="370" spans="1:36" ht="16.5" x14ac:dyDescent="0.3">
      <c r="A370" s="9">
        <v>5140202</v>
      </c>
      <c r="B370" s="3" t="s">
        <v>512</v>
      </c>
      <c r="C370" s="3"/>
      <c r="D370" s="9" t="s">
        <v>515</v>
      </c>
      <c r="E370" s="9" t="s">
        <v>341</v>
      </c>
      <c r="F370" s="7">
        <v>5140104</v>
      </c>
      <c r="G370" s="7"/>
      <c r="H370" s="7">
        <v>4</v>
      </c>
      <c r="I370" s="7"/>
      <c r="J370" s="7"/>
      <c r="K370" s="7" t="s">
        <v>287</v>
      </c>
      <c r="L370" s="7" t="s">
        <v>343</v>
      </c>
      <c r="M370" s="7">
        <v>61500031</v>
      </c>
      <c r="N370" s="7"/>
      <c r="O370" s="7"/>
      <c r="P370" s="7" t="s">
        <v>45</v>
      </c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9">
        <v>1</v>
      </c>
      <c r="AH370" s="9">
        <v>99</v>
      </c>
      <c r="AI370" s="9"/>
      <c r="AJ370" s="1"/>
    </row>
    <row r="371" spans="1:36" ht="16.5" x14ac:dyDescent="0.3">
      <c r="A371" s="3">
        <v>5150036</v>
      </c>
      <c r="B371" s="3" t="s">
        <v>528</v>
      </c>
      <c r="C371" s="3"/>
      <c r="D371" s="3" t="str">
        <f>"通关夺宝奇兵后获得"&amp;B371</f>
        <v>通关夺宝奇兵后获得一袋金币</v>
      </c>
      <c r="E371" s="3" t="str">
        <f>"通关夺宝奇兵后获得"&amp;B371</f>
        <v>通关夺宝奇兵后获得一袋金币</v>
      </c>
      <c r="F371" s="3">
        <v>5150036</v>
      </c>
      <c r="G371" s="3"/>
      <c r="H371" s="3">
        <v>3</v>
      </c>
      <c r="I371" s="3"/>
      <c r="J371" s="99"/>
      <c r="AG371" s="20">
        <v>1</v>
      </c>
      <c r="AH371" s="20">
        <v>2</v>
      </c>
      <c r="AJ371" s="1"/>
    </row>
    <row r="372" spans="1:36" ht="16.5" x14ac:dyDescent="0.3">
      <c r="A372" s="3">
        <v>5150037</v>
      </c>
      <c r="B372" s="3" t="s">
        <v>529</v>
      </c>
      <c r="C372" s="3"/>
      <c r="D372" s="3" t="str">
        <f>"通关夺宝奇兵后获得"&amp;B372</f>
        <v>通关夺宝奇兵后获得一箱金币</v>
      </c>
      <c r="E372" s="3" t="str">
        <f>"通关夺宝奇兵后获得"&amp;B372</f>
        <v>通关夺宝奇兵后获得一箱金币</v>
      </c>
      <c r="F372" s="3">
        <v>5150037</v>
      </c>
      <c r="G372" s="3"/>
      <c r="H372" s="3">
        <v>4</v>
      </c>
      <c r="I372" s="3"/>
      <c r="J372" s="99"/>
      <c r="AG372" s="20">
        <v>1</v>
      </c>
      <c r="AH372" s="20">
        <v>2</v>
      </c>
      <c r="AJ372" s="1"/>
    </row>
    <row r="373" spans="1:36" ht="16.5" x14ac:dyDescent="0.3">
      <c r="A373" s="3">
        <v>5150038</v>
      </c>
      <c r="B373" s="3" t="s">
        <v>526</v>
      </c>
      <c r="C373" s="3"/>
      <c r="D373" s="3" t="str">
        <f>"通关夺宝奇兵后获得"&amp;B373</f>
        <v>通关夺宝奇兵后获得一把金币</v>
      </c>
      <c r="E373" s="3" t="str">
        <f>"通关夺宝奇兵后获得"&amp;B373</f>
        <v>通关夺宝奇兵后获得一把金币</v>
      </c>
      <c r="F373" s="7">
        <v>5190001</v>
      </c>
      <c r="H373" s="21">
        <v>1</v>
      </c>
      <c r="AG373" s="20">
        <v>1</v>
      </c>
      <c r="AH373" s="20">
        <v>2</v>
      </c>
      <c r="AJ373" s="1"/>
    </row>
    <row r="374" spans="1:36" ht="16.5" x14ac:dyDescent="0.3">
      <c r="A374" s="3">
        <v>5150039</v>
      </c>
      <c r="B374" s="3" t="s">
        <v>527</v>
      </c>
      <c r="C374" s="3"/>
      <c r="D374" s="3" t="str">
        <f>"通关夺宝奇兵后获得"&amp;B374</f>
        <v>通关夺宝奇兵后获得一堆金币</v>
      </c>
      <c r="E374" s="3" t="str">
        <f>"通关夺宝奇兵后获得"&amp;B374</f>
        <v>通关夺宝奇兵后获得一堆金币</v>
      </c>
      <c r="F374" s="7">
        <v>5140002</v>
      </c>
      <c r="H374" s="21">
        <v>2</v>
      </c>
      <c r="AG374" s="20">
        <v>1</v>
      </c>
      <c r="AH374" s="20">
        <v>2</v>
      </c>
      <c r="AJ374" s="1"/>
    </row>
    <row r="375" spans="1:36" ht="16.5" x14ac:dyDescent="0.3">
      <c r="A375" s="3">
        <v>5150040</v>
      </c>
      <c r="B375" s="74" t="s">
        <v>1007</v>
      </c>
      <c r="C375" s="74"/>
      <c r="D375" s="3" t="s">
        <v>1008</v>
      </c>
      <c r="E375" s="3" t="s">
        <v>1008</v>
      </c>
      <c r="F375" s="7">
        <v>5150037</v>
      </c>
      <c r="H375" s="21">
        <v>4</v>
      </c>
      <c r="K375" s="7" t="s">
        <v>287</v>
      </c>
      <c r="L375" s="7" t="s">
        <v>1009</v>
      </c>
      <c r="M375" s="7">
        <v>61901007</v>
      </c>
      <c r="AG375" s="20"/>
      <c r="AH375" s="20"/>
      <c r="AJ375" s="1"/>
    </row>
    <row r="376" spans="1:36" ht="16.5" x14ac:dyDescent="0.3">
      <c r="A376" s="3">
        <v>5150041</v>
      </c>
      <c r="B376" s="74" t="s">
        <v>1010</v>
      </c>
      <c r="C376" s="74"/>
      <c r="D376" s="3" t="s">
        <v>1011</v>
      </c>
      <c r="E376" s="3" t="s">
        <v>1011</v>
      </c>
      <c r="F376" s="7">
        <v>5150037</v>
      </c>
      <c r="H376" s="21">
        <v>4</v>
      </c>
      <c r="K376" s="7" t="s">
        <v>287</v>
      </c>
      <c r="L376" s="7" t="s">
        <v>343</v>
      </c>
      <c r="M376" s="7">
        <v>61901008</v>
      </c>
      <c r="AG376" s="20"/>
      <c r="AH376" s="20"/>
      <c r="AJ376" s="1"/>
    </row>
    <row r="377" spans="1:36" ht="16.5" x14ac:dyDescent="0.3">
      <c r="A377" s="3">
        <v>5150042</v>
      </c>
      <c r="B377" s="74" t="s">
        <v>1012</v>
      </c>
      <c r="C377" s="74"/>
      <c r="D377" s="3" t="s">
        <v>1013</v>
      </c>
      <c r="E377" s="3"/>
      <c r="F377" s="7">
        <v>5150037</v>
      </c>
      <c r="H377" s="21">
        <v>4</v>
      </c>
      <c r="K377" s="7" t="s">
        <v>287</v>
      </c>
      <c r="L377" s="7" t="s">
        <v>343</v>
      </c>
      <c r="M377" s="7">
        <v>61901009</v>
      </c>
      <c r="AG377" s="20"/>
      <c r="AH377" s="20"/>
    </row>
    <row r="378" spans="1:36" ht="16.5" x14ac:dyDescent="0.3">
      <c r="A378" s="3">
        <v>5150043</v>
      </c>
      <c r="B378" s="74" t="s">
        <v>1014</v>
      </c>
      <c r="C378" s="74"/>
      <c r="D378" s="74" t="s">
        <v>1015</v>
      </c>
      <c r="E378" s="3"/>
      <c r="F378" s="7">
        <v>5150037</v>
      </c>
      <c r="H378" s="21">
        <v>4</v>
      </c>
      <c r="K378" s="7" t="s">
        <v>287</v>
      </c>
      <c r="L378" s="7" t="s">
        <v>343</v>
      </c>
      <c r="M378" s="7">
        <v>61901010</v>
      </c>
      <c r="AG378" s="20"/>
      <c r="AH378" s="20"/>
    </row>
    <row r="379" spans="1:36" ht="16.5" x14ac:dyDescent="0.3">
      <c r="A379" s="3">
        <v>5150044</v>
      </c>
      <c r="B379" s="74" t="s">
        <v>1016</v>
      </c>
      <c r="C379" s="74"/>
      <c r="D379" s="74" t="s">
        <v>1017</v>
      </c>
      <c r="E379" s="3"/>
      <c r="F379" s="7">
        <v>5150037</v>
      </c>
      <c r="H379" s="21">
        <v>4</v>
      </c>
      <c r="K379" s="7" t="s">
        <v>287</v>
      </c>
      <c r="L379" s="7" t="s">
        <v>343</v>
      </c>
      <c r="M379" s="7">
        <v>61901011</v>
      </c>
      <c r="AG379" s="20"/>
      <c r="AH379" s="20"/>
    </row>
    <row r="380" spans="1:36" ht="16.5" x14ac:dyDescent="0.3">
      <c r="A380" s="3">
        <v>5150045</v>
      </c>
      <c r="B380" s="74" t="s">
        <v>1018</v>
      </c>
      <c r="C380" s="74"/>
      <c r="D380" s="74" t="s">
        <v>1019</v>
      </c>
      <c r="E380" s="3"/>
      <c r="F380" s="7">
        <v>5150037</v>
      </c>
      <c r="H380" s="21">
        <v>4</v>
      </c>
      <c r="K380" s="7" t="s">
        <v>287</v>
      </c>
      <c r="L380" s="7" t="s">
        <v>343</v>
      </c>
      <c r="M380" s="7">
        <v>61901012</v>
      </c>
      <c r="AG380" s="20"/>
      <c r="AH380" s="20"/>
    </row>
    <row r="381" spans="1:36" ht="16.5" x14ac:dyDescent="0.3">
      <c r="A381" s="3">
        <v>5150046</v>
      </c>
      <c r="B381" s="74" t="s">
        <v>1020</v>
      </c>
      <c r="C381" s="74"/>
      <c r="D381" s="3" t="s">
        <v>1021</v>
      </c>
      <c r="E381" s="3"/>
      <c r="F381" s="7">
        <v>5150037</v>
      </c>
      <c r="H381" s="21">
        <v>4</v>
      </c>
      <c r="K381" s="7" t="s">
        <v>287</v>
      </c>
      <c r="L381" s="7" t="s">
        <v>343</v>
      </c>
      <c r="M381" s="7">
        <v>61901013</v>
      </c>
      <c r="AG381" s="20"/>
      <c r="AH381" s="20"/>
    </row>
    <row r="382" spans="1:36" ht="16.5" x14ac:dyDescent="0.3">
      <c r="A382" s="3">
        <v>5150047</v>
      </c>
      <c r="B382" s="74" t="s">
        <v>1022</v>
      </c>
      <c r="C382" s="74"/>
      <c r="D382" s="3" t="s">
        <v>1023</v>
      </c>
      <c r="E382" s="3"/>
      <c r="F382" s="7">
        <v>5150037</v>
      </c>
      <c r="H382" s="21">
        <v>4</v>
      </c>
      <c r="K382" s="7" t="s">
        <v>287</v>
      </c>
      <c r="L382" s="7" t="s">
        <v>343</v>
      </c>
      <c r="M382" s="7">
        <v>61901014</v>
      </c>
      <c r="AG382" s="20"/>
      <c r="AH382" s="20"/>
    </row>
    <row r="383" spans="1:36" ht="16.5" x14ac:dyDescent="0.3">
      <c r="A383" s="3">
        <v>5150048</v>
      </c>
      <c r="B383" s="3" t="s">
        <v>1142</v>
      </c>
      <c r="C383" s="3"/>
      <c r="D383" s="3" t="str">
        <f>"通关夺宝奇兵后获得"&amp;B383</f>
        <v>通关夺宝奇兵后获得一大箱金币</v>
      </c>
      <c r="E383" s="3" t="str">
        <f>"通关夺宝奇兵后获得"&amp;B383</f>
        <v>通关夺宝奇兵后获得一大箱金币</v>
      </c>
      <c r="F383" s="7">
        <v>5150048</v>
      </c>
      <c r="H383" s="21">
        <v>4</v>
      </c>
      <c r="AG383" s="20">
        <v>1</v>
      </c>
      <c r="AH383" s="20">
        <v>2</v>
      </c>
      <c r="AJ383" s="1"/>
    </row>
    <row r="384" spans="1:36" s="33" customFormat="1" ht="16.5" x14ac:dyDescent="0.3">
      <c r="A384" s="27">
        <v>5191001</v>
      </c>
      <c r="B384" s="28" t="s">
        <v>581</v>
      </c>
      <c r="C384" s="28"/>
      <c r="D384" s="27" t="s">
        <v>582</v>
      </c>
      <c r="E384" s="29" t="s">
        <v>583</v>
      </c>
      <c r="F384" s="29">
        <v>5150036</v>
      </c>
      <c r="G384" s="29"/>
      <c r="H384" s="29">
        <v>4</v>
      </c>
      <c r="I384" s="29"/>
      <c r="J384" s="29"/>
      <c r="K384" s="29" t="s">
        <v>287</v>
      </c>
      <c r="L384" s="29" t="s">
        <v>584</v>
      </c>
      <c r="M384" s="30">
        <v>61900001</v>
      </c>
      <c r="N384" s="29"/>
      <c r="O384" s="29"/>
      <c r="P384" s="29" t="s">
        <v>585</v>
      </c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7">
        <v>1</v>
      </c>
      <c r="AH384" s="27">
        <v>99</v>
      </c>
      <c r="AI384" s="31"/>
      <c r="AJ384" s="29">
        <v>7</v>
      </c>
    </row>
    <row r="385" spans="1:36" s="33" customFormat="1" ht="16.5" x14ac:dyDescent="0.3">
      <c r="A385" s="27">
        <v>5191002</v>
      </c>
      <c r="B385" s="28" t="s">
        <v>586</v>
      </c>
      <c r="C385" s="28"/>
      <c r="D385" s="27" t="s">
        <v>587</v>
      </c>
      <c r="E385" s="29" t="s">
        <v>588</v>
      </c>
      <c r="F385" s="29">
        <v>5160015</v>
      </c>
      <c r="G385" s="29"/>
      <c r="H385" s="29">
        <v>4</v>
      </c>
      <c r="I385" s="29"/>
      <c r="J385" s="29"/>
      <c r="K385" s="29" t="s">
        <v>287</v>
      </c>
      <c r="L385" s="29" t="s">
        <v>584</v>
      </c>
      <c r="M385" s="30">
        <v>61900002</v>
      </c>
      <c r="N385" s="29"/>
      <c r="O385" s="29"/>
      <c r="P385" s="29" t="s">
        <v>589</v>
      </c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7">
        <v>1</v>
      </c>
      <c r="AH385" s="27">
        <v>99</v>
      </c>
      <c r="AI385" s="31"/>
      <c r="AJ385" s="29">
        <v>7</v>
      </c>
    </row>
    <row r="386" spans="1:36" s="33" customFormat="1" ht="16.5" x14ac:dyDescent="0.3">
      <c r="A386" s="27">
        <v>5191003</v>
      </c>
      <c r="B386" s="28" t="s">
        <v>590</v>
      </c>
      <c r="C386" s="28"/>
      <c r="D386" s="27" t="s">
        <v>591</v>
      </c>
      <c r="E386" s="29" t="s">
        <v>592</v>
      </c>
      <c r="F386" s="29">
        <v>5140103</v>
      </c>
      <c r="G386" s="29"/>
      <c r="H386" s="29">
        <v>4</v>
      </c>
      <c r="I386" s="29"/>
      <c r="J386" s="29">
        <v>1</v>
      </c>
      <c r="K386" s="29" t="s">
        <v>287</v>
      </c>
      <c r="L386" s="29" t="s">
        <v>584</v>
      </c>
      <c r="M386" s="30">
        <v>61900003</v>
      </c>
      <c r="N386" s="29"/>
      <c r="O386" s="29"/>
      <c r="P386" s="29" t="s">
        <v>585</v>
      </c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7">
        <v>1</v>
      </c>
      <c r="AH386" s="27">
        <v>99</v>
      </c>
      <c r="AI386" s="31"/>
      <c r="AJ386" s="29">
        <v>7</v>
      </c>
    </row>
    <row r="387" spans="1:36" s="33" customFormat="1" ht="16.5" x14ac:dyDescent="0.3">
      <c r="A387" s="27">
        <v>5191004</v>
      </c>
      <c r="B387" s="28" t="s">
        <v>593</v>
      </c>
      <c r="C387" s="28"/>
      <c r="D387" s="27" t="s">
        <v>594</v>
      </c>
      <c r="E387" s="29" t="s">
        <v>595</v>
      </c>
      <c r="F387" s="29">
        <v>5140103</v>
      </c>
      <c r="G387" s="29"/>
      <c r="H387" s="29">
        <v>4</v>
      </c>
      <c r="I387" s="29"/>
      <c r="J387" s="29">
        <v>1</v>
      </c>
      <c r="K387" s="29" t="s">
        <v>596</v>
      </c>
      <c r="L387" s="29" t="s">
        <v>584</v>
      </c>
      <c r="M387" s="30">
        <v>61900004</v>
      </c>
      <c r="N387" s="29"/>
      <c r="O387" s="29"/>
      <c r="P387" s="29" t="s">
        <v>585</v>
      </c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7">
        <v>1</v>
      </c>
      <c r="AH387" s="27">
        <v>99</v>
      </c>
      <c r="AI387" s="31"/>
      <c r="AJ387" s="29">
        <v>7</v>
      </c>
    </row>
    <row r="388" spans="1:36" s="33" customFormat="1" ht="16.5" x14ac:dyDescent="0.3">
      <c r="A388" s="27">
        <v>5191005</v>
      </c>
      <c r="B388" s="28" t="s">
        <v>741</v>
      </c>
      <c r="C388" s="28"/>
      <c r="D388" s="27" t="s">
        <v>744</v>
      </c>
      <c r="E388" s="27" t="s">
        <v>745</v>
      </c>
      <c r="F388" s="7">
        <v>5150037</v>
      </c>
      <c r="G388" s="29"/>
      <c r="H388" s="29">
        <v>4</v>
      </c>
      <c r="I388" s="29"/>
      <c r="J388" s="29">
        <v>1</v>
      </c>
      <c r="K388" s="29" t="s">
        <v>287</v>
      </c>
      <c r="L388" s="29" t="s">
        <v>584</v>
      </c>
      <c r="M388" s="30">
        <v>61900005</v>
      </c>
      <c r="N388" s="29"/>
      <c r="O388" s="29"/>
      <c r="P388" s="29" t="s">
        <v>585</v>
      </c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7">
        <v>1</v>
      </c>
      <c r="AH388" s="27">
        <v>99</v>
      </c>
      <c r="AI388" s="31"/>
      <c r="AJ388" s="29">
        <v>7</v>
      </c>
    </row>
    <row r="389" spans="1:36" s="33" customFormat="1" ht="16.5" x14ac:dyDescent="0.3">
      <c r="A389" s="27">
        <v>5191006</v>
      </c>
      <c r="B389" s="28" t="s">
        <v>742</v>
      </c>
      <c r="C389" s="28"/>
      <c r="D389" s="27" t="s">
        <v>743</v>
      </c>
      <c r="E389" s="27" t="s">
        <v>746</v>
      </c>
      <c r="F389" s="7">
        <v>5140104</v>
      </c>
      <c r="G389" s="29"/>
      <c r="H389" s="29">
        <v>4</v>
      </c>
      <c r="I389" s="29"/>
      <c r="J389" s="29">
        <v>1</v>
      </c>
      <c r="K389" s="29" t="s">
        <v>596</v>
      </c>
      <c r="L389" s="29" t="s">
        <v>584</v>
      </c>
      <c r="M389" s="30">
        <v>61900006</v>
      </c>
      <c r="N389" s="29"/>
      <c r="O389" s="29"/>
      <c r="P389" s="29" t="s">
        <v>585</v>
      </c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7">
        <v>1</v>
      </c>
      <c r="AH389" s="27">
        <v>99</v>
      </c>
      <c r="AI389" s="31"/>
      <c r="AJ389" s="29">
        <v>7</v>
      </c>
    </row>
    <row r="390" spans="1:36" s="33" customFormat="1" ht="16.5" x14ac:dyDescent="0.3">
      <c r="A390" s="27">
        <v>5191007</v>
      </c>
      <c r="B390" s="28" t="s">
        <v>1045</v>
      </c>
      <c r="C390" s="28" t="s">
        <v>1048</v>
      </c>
      <c r="D390" s="27" t="s">
        <v>1046</v>
      </c>
      <c r="E390" s="29" t="s">
        <v>1047</v>
      </c>
      <c r="F390" s="29">
        <v>5140104</v>
      </c>
      <c r="G390" s="29"/>
      <c r="H390" s="29">
        <v>4</v>
      </c>
      <c r="I390" s="29"/>
      <c r="J390" s="29"/>
      <c r="K390" s="29" t="s">
        <v>287</v>
      </c>
      <c r="L390" s="29" t="s">
        <v>584</v>
      </c>
      <c r="M390" s="30">
        <v>61500050</v>
      </c>
      <c r="N390" s="29"/>
      <c r="O390" s="29"/>
      <c r="P390" s="29" t="s">
        <v>589</v>
      </c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7">
        <v>1</v>
      </c>
      <c r="AH390" s="27">
        <v>99</v>
      </c>
      <c r="AI390" s="31"/>
      <c r="AJ390" s="32"/>
    </row>
    <row r="391" spans="1:36" s="33" customFormat="1" ht="16.5" x14ac:dyDescent="0.3">
      <c r="A391" s="27">
        <v>5191008</v>
      </c>
      <c r="B391" s="28" t="s">
        <v>597</v>
      </c>
      <c r="C391" s="28"/>
      <c r="D391" s="27" t="s">
        <v>598</v>
      </c>
      <c r="E391" s="29" t="s">
        <v>595</v>
      </c>
      <c r="F391" s="29">
        <v>5140103</v>
      </c>
      <c r="G391" s="29"/>
      <c r="H391" s="29">
        <v>4</v>
      </c>
      <c r="I391" s="29"/>
      <c r="J391" s="29"/>
      <c r="K391" s="29" t="s">
        <v>287</v>
      </c>
      <c r="L391" s="29" t="s">
        <v>584</v>
      </c>
      <c r="M391" s="30">
        <v>61900004</v>
      </c>
      <c r="N391" s="29"/>
      <c r="O391" s="29"/>
      <c r="P391" s="29" t="s">
        <v>585</v>
      </c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7">
        <v>1</v>
      </c>
      <c r="AH391" s="27">
        <v>99</v>
      </c>
      <c r="AI391" s="31"/>
      <c r="AJ391" s="32"/>
    </row>
    <row r="392" spans="1:36" s="33" customFormat="1" ht="16.5" x14ac:dyDescent="0.3">
      <c r="A392" s="27">
        <v>5191009</v>
      </c>
      <c r="B392" s="28" t="s">
        <v>597</v>
      </c>
      <c r="C392" s="28"/>
      <c r="D392" s="27" t="s">
        <v>594</v>
      </c>
      <c r="E392" s="29" t="s">
        <v>595</v>
      </c>
      <c r="F392" s="29">
        <v>5140103</v>
      </c>
      <c r="G392" s="29"/>
      <c r="H392" s="29">
        <v>4</v>
      </c>
      <c r="I392" s="29"/>
      <c r="J392" s="29"/>
      <c r="K392" s="29" t="s">
        <v>596</v>
      </c>
      <c r="L392" s="29" t="s">
        <v>584</v>
      </c>
      <c r="M392" s="30">
        <v>61900004</v>
      </c>
      <c r="N392" s="29"/>
      <c r="O392" s="29"/>
      <c r="P392" s="29" t="s">
        <v>585</v>
      </c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7">
        <v>1</v>
      </c>
      <c r="AH392" s="27">
        <v>99</v>
      </c>
      <c r="AI392" s="31"/>
      <c r="AJ392" s="32"/>
    </row>
    <row r="393" spans="1:36" s="33" customFormat="1" ht="16.5" x14ac:dyDescent="0.3">
      <c r="A393" s="27">
        <v>5191010</v>
      </c>
      <c r="B393" s="28" t="s">
        <v>597</v>
      </c>
      <c r="C393" s="28"/>
      <c r="D393" s="27" t="s">
        <v>594</v>
      </c>
      <c r="E393" s="29" t="s">
        <v>595</v>
      </c>
      <c r="F393" s="29">
        <v>5140103</v>
      </c>
      <c r="G393" s="29"/>
      <c r="H393" s="29">
        <v>4</v>
      </c>
      <c r="I393" s="29"/>
      <c r="J393" s="29"/>
      <c r="K393" s="29" t="s">
        <v>287</v>
      </c>
      <c r="L393" s="29" t="s">
        <v>584</v>
      </c>
      <c r="M393" s="30">
        <v>61900004</v>
      </c>
      <c r="N393" s="29"/>
      <c r="O393" s="29"/>
      <c r="P393" s="29" t="s">
        <v>585</v>
      </c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7">
        <v>1</v>
      </c>
      <c r="AH393" s="27">
        <v>99</v>
      </c>
      <c r="AI393" s="31"/>
      <c r="AJ393" s="32"/>
    </row>
    <row r="394" spans="1:36" s="33" customFormat="1" ht="16.5" x14ac:dyDescent="0.3">
      <c r="A394" s="27">
        <v>5191011</v>
      </c>
      <c r="B394" s="28" t="s">
        <v>597</v>
      </c>
      <c r="C394" s="28"/>
      <c r="D394" s="27" t="s">
        <v>598</v>
      </c>
      <c r="E394" s="29" t="s">
        <v>595</v>
      </c>
      <c r="F394" s="29">
        <v>5140103</v>
      </c>
      <c r="G394" s="29"/>
      <c r="H394" s="29">
        <v>4</v>
      </c>
      <c r="I394" s="29"/>
      <c r="J394" s="29"/>
      <c r="K394" s="29" t="s">
        <v>287</v>
      </c>
      <c r="L394" s="29" t="s">
        <v>584</v>
      </c>
      <c r="M394" s="30">
        <v>61900004</v>
      </c>
      <c r="N394" s="29"/>
      <c r="O394" s="29"/>
      <c r="P394" s="29" t="s">
        <v>585</v>
      </c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7">
        <v>1</v>
      </c>
      <c r="AH394" s="27">
        <v>99</v>
      </c>
      <c r="AI394" s="31"/>
      <c r="AJ394" s="32"/>
    </row>
    <row r="395" spans="1:36" s="33" customFormat="1" ht="16.5" x14ac:dyDescent="0.3">
      <c r="A395" s="27">
        <v>5191012</v>
      </c>
      <c r="B395" s="28" t="s">
        <v>597</v>
      </c>
      <c r="C395" s="28"/>
      <c r="D395" s="27" t="s">
        <v>594</v>
      </c>
      <c r="E395" s="29" t="s">
        <v>595</v>
      </c>
      <c r="F395" s="29">
        <v>5140103</v>
      </c>
      <c r="G395" s="29"/>
      <c r="H395" s="29">
        <v>4</v>
      </c>
      <c r="I395" s="29"/>
      <c r="J395" s="29"/>
      <c r="K395" s="29" t="s">
        <v>287</v>
      </c>
      <c r="L395" s="29" t="s">
        <v>584</v>
      </c>
      <c r="M395" s="30">
        <v>61900004</v>
      </c>
      <c r="N395" s="29"/>
      <c r="O395" s="29"/>
      <c r="P395" s="29" t="s">
        <v>585</v>
      </c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7">
        <v>1</v>
      </c>
      <c r="AH395" s="27">
        <v>99</v>
      </c>
      <c r="AI395" s="31"/>
      <c r="AJ395" s="32"/>
    </row>
    <row r="396" spans="1:36" ht="16.5" x14ac:dyDescent="0.3">
      <c r="A396" s="27">
        <v>5191013</v>
      </c>
      <c r="B396" s="3" t="s">
        <v>851</v>
      </c>
      <c r="C396" s="3"/>
      <c r="D396" s="9" t="s">
        <v>852</v>
      </c>
      <c r="E396" s="9" t="s">
        <v>853</v>
      </c>
      <c r="F396" s="27">
        <v>5191013</v>
      </c>
      <c r="G396" s="7"/>
      <c r="H396" s="7">
        <v>3</v>
      </c>
      <c r="I396" s="7"/>
      <c r="J396" s="7"/>
      <c r="K396" s="7" t="s">
        <v>854</v>
      </c>
      <c r="L396" s="7" t="s">
        <v>855</v>
      </c>
      <c r="M396" s="7">
        <v>10</v>
      </c>
      <c r="N396" s="7"/>
      <c r="O396" s="7"/>
      <c r="P396" s="7" t="s">
        <v>45</v>
      </c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9">
        <v>1</v>
      </c>
      <c r="AH396" s="9">
        <v>1</v>
      </c>
      <c r="AI396" s="9"/>
    </row>
  </sheetData>
  <autoFilter ref="A2:AI396"/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19" workbookViewId="0">
      <selection activeCell="A45" sqref="A45:XFD45"/>
    </sheetView>
  </sheetViews>
  <sheetFormatPr defaultRowHeight="16.5" x14ac:dyDescent="0.15"/>
  <cols>
    <col min="1" max="1" width="9.625" style="2" bestFit="1" customWidth="1"/>
    <col min="2" max="2" width="18.375" style="2" bestFit="1" customWidth="1"/>
    <col min="3" max="3" width="13.75" style="2" bestFit="1" customWidth="1"/>
    <col min="4" max="4" width="11.125" style="2" bestFit="1" customWidth="1"/>
    <col min="5" max="5" width="13.125" style="2" bestFit="1" customWidth="1"/>
    <col min="6" max="6" width="13.625" style="2" bestFit="1" customWidth="1"/>
    <col min="7" max="7" width="13.75" style="2" bestFit="1" customWidth="1"/>
    <col min="8" max="8" width="11.125" style="2" bestFit="1" customWidth="1"/>
    <col min="9" max="9" width="13.25" style="2" bestFit="1" customWidth="1"/>
    <col min="10" max="10" width="13.625" style="2" bestFit="1" customWidth="1"/>
    <col min="11" max="11" width="13.75" style="2" bestFit="1" customWidth="1"/>
    <col min="12" max="12" width="11.125" style="2" bestFit="1" customWidth="1"/>
    <col min="13" max="13" width="13.25" style="2" bestFit="1" customWidth="1"/>
    <col min="14" max="14" width="13.625" style="2" bestFit="1" customWidth="1"/>
    <col min="15" max="15" width="13.75" style="2" bestFit="1" customWidth="1"/>
    <col min="16" max="16" width="11.125" style="2" bestFit="1" customWidth="1"/>
    <col min="17" max="17" width="13.25" style="2" bestFit="1" customWidth="1"/>
    <col min="18" max="18" width="13.625" style="2" bestFit="1" customWidth="1"/>
    <col min="19" max="19" width="13.75" style="2" bestFit="1" customWidth="1"/>
    <col min="20" max="20" width="11.125" style="2" bestFit="1" customWidth="1"/>
    <col min="21" max="21" width="13.125" style="2" bestFit="1" customWidth="1"/>
    <col min="22" max="22" width="13.625" style="2" bestFit="1" customWidth="1"/>
    <col min="23" max="23" width="13.75" style="2" bestFit="1" customWidth="1"/>
    <col min="24" max="24" width="11.125" style="2" bestFit="1" customWidth="1"/>
    <col min="25" max="25" width="13.125" style="2" bestFit="1" customWidth="1"/>
    <col min="26" max="26" width="13.625" style="2" bestFit="1" customWidth="1"/>
    <col min="27" max="27" width="13.75" style="2" bestFit="1" customWidth="1"/>
    <col min="28" max="28" width="11.125" style="2" bestFit="1" customWidth="1"/>
    <col min="29" max="29" width="13.125" style="2" bestFit="1" customWidth="1"/>
    <col min="30" max="30" width="13.625" style="2" bestFit="1" customWidth="1"/>
    <col min="31" max="31" width="13.75" style="2" bestFit="1" customWidth="1"/>
    <col min="32" max="32" width="11.125" style="2" bestFit="1" customWidth="1"/>
    <col min="33" max="33" width="13.125" style="2" bestFit="1" customWidth="1"/>
    <col min="34" max="34" width="13.625" style="2" bestFit="1" customWidth="1"/>
    <col min="35" max="16384" width="9" style="2"/>
  </cols>
  <sheetData>
    <row r="1" spans="1:34" s="71" customFormat="1" x14ac:dyDescent="0.15">
      <c r="A1" s="71" t="s">
        <v>961</v>
      </c>
      <c r="B1" s="71" t="s">
        <v>974</v>
      </c>
      <c r="C1" s="71" t="s">
        <v>948</v>
      </c>
      <c r="D1" s="71" t="s">
        <v>946</v>
      </c>
      <c r="E1" s="71" t="s">
        <v>945</v>
      </c>
      <c r="F1" s="71" t="s">
        <v>947</v>
      </c>
      <c r="G1" s="71" t="s">
        <v>949</v>
      </c>
      <c r="H1" s="71" t="s">
        <v>946</v>
      </c>
      <c r="I1" s="71" t="s">
        <v>945</v>
      </c>
      <c r="J1" s="71" t="s">
        <v>947</v>
      </c>
      <c r="K1" s="71" t="s">
        <v>950</v>
      </c>
      <c r="L1" s="71" t="s">
        <v>946</v>
      </c>
      <c r="M1" s="71" t="s">
        <v>945</v>
      </c>
      <c r="N1" s="71" t="s">
        <v>947</v>
      </c>
      <c r="O1" s="71" t="s">
        <v>951</v>
      </c>
      <c r="P1" s="71" t="s">
        <v>946</v>
      </c>
      <c r="Q1" s="71" t="s">
        <v>945</v>
      </c>
      <c r="R1" s="71" t="s">
        <v>947</v>
      </c>
      <c r="S1" s="71" t="s">
        <v>987</v>
      </c>
      <c r="T1" s="71" t="s">
        <v>946</v>
      </c>
      <c r="U1" s="71" t="s">
        <v>945</v>
      </c>
      <c r="V1" s="71" t="s">
        <v>947</v>
      </c>
      <c r="W1" s="71" t="s">
        <v>988</v>
      </c>
      <c r="X1" s="71" t="s">
        <v>946</v>
      </c>
      <c r="Y1" s="71" t="s">
        <v>945</v>
      </c>
      <c r="Z1" s="71" t="s">
        <v>947</v>
      </c>
      <c r="AA1" s="71" t="s">
        <v>989</v>
      </c>
      <c r="AB1" s="71" t="s">
        <v>946</v>
      </c>
      <c r="AC1" s="71" t="s">
        <v>945</v>
      </c>
      <c r="AD1" s="71" t="s">
        <v>947</v>
      </c>
      <c r="AE1" s="71" t="s">
        <v>990</v>
      </c>
      <c r="AF1" s="71" t="s">
        <v>946</v>
      </c>
      <c r="AG1" s="71" t="s">
        <v>945</v>
      </c>
      <c r="AH1" s="71" t="s">
        <v>947</v>
      </c>
    </row>
    <row r="2" spans="1:34" s="71" customFormat="1" x14ac:dyDescent="0.15">
      <c r="A2" s="71" t="s">
        <v>1004</v>
      </c>
      <c r="C2" s="71" t="s">
        <v>962</v>
      </c>
      <c r="D2" s="71" t="s">
        <v>963</v>
      </c>
      <c r="F2" s="71" t="s">
        <v>964</v>
      </c>
      <c r="G2" s="71" t="s">
        <v>965</v>
      </c>
      <c r="H2" s="71" t="s">
        <v>966</v>
      </c>
      <c r="J2" s="71" t="s">
        <v>967</v>
      </c>
      <c r="K2" s="71" t="s">
        <v>968</v>
      </c>
      <c r="L2" s="71" t="s">
        <v>969</v>
      </c>
      <c r="N2" s="71" t="s">
        <v>970</v>
      </c>
      <c r="O2" s="71" t="s">
        <v>971</v>
      </c>
      <c r="P2" s="71" t="s">
        <v>972</v>
      </c>
      <c r="R2" s="71" t="s">
        <v>973</v>
      </c>
      <c r="S2" s="71" t="s">
        <v>991</v>
      </c>
      <c r="T2" s="71" t="s">
        <v>992</v>
      </c>
      <c r="V2" s="71" t="s">
        <v>994</v>
      </c>
      <c r="W2" s="71" t="s">
        <v>993</v>
      </c>
      <c r="X2" s="71" t="s">
        <v>995</v>
      </c>
      <c r="Z2" s="71" t="s">
        <v>996</v>
      </c>
      <c r="AA2" s="71" t="s">
        <v>997</v>
      </c>
      <c r="AB2" s="71" t="s">
        <v>998</v>
      </c>
      <c r="AD2" s="71" t="s">
        <v>999</v>
      </c>
      <c r="AE2" s="71" t="s">
        <v>1000</v>
      </c>
      <c r="AF2" s="71" t="s">
        <v>1001</v>
      </c>
      <c r="AH2" s="71" t="s">
        <v>1002</v>
      </c>
    </row>
    <row r="3" spans="1:34" s="72" customFormat="1" x14ac:dyDescent="0.15">
      <c r="A3" s="61">
        <v>5140108</v>
      </c>
      <c r="B3" s="62" t="str">
        <f>VLOOKUP(A3,物品!$A:$B,2,FALSE)</f>
        <v>V5英雄礼包</v>
      </c>
      <c r="C3" s="72" t="s">
        <v>956</v>
      </c>
      <c r="D3" s="72">
        <v>5130834</v>
      </c>
      <c r="E3" s="72" t="s">
        <v>952</v>
      </c>
      <c r="F3" s="72">
        <v>30</v>
      </c>
      <c r="G3" s="72" t="s">
        <v>956</v>
      </c>
      <c r="H3" s="72">
        <v>5130804</v>
      </c>
      <c r="I3" s="73" t="s">
        <v>953</v>
      </c>
      <c r="J3" s="72">
        <v>30</v>
      </c>
      <c r="K3" s="72" t="s">
        <v>956</v>
      </c>
      <c r="L3" s="72">
        <v>5130924</v>
      </c>
      <c r="M3" s="73" t="s">
        <v>954</v>
      </c>
      <c r="N3" s="72">
        <v>30</v>
      </c>
      <c r="O3" s="72" t="s">
        <v>956</v>
      </c>
      <c r="P3" s="72">
        <v>5130674</v>
      </c>
      <c r="Q3" s="73" t="s">
        <v>955</v>
      </c>
      <c r="R3" s="72">
        <v>30</v>
      </c>
    </row>
    <row r="4" spans="1:34" s="72" customFormat="1" x14ac:dyDescent="0.15">
      <c r="A4" s="61">
        <v>5140109</v>
      </c>
      <c r="B4" s="62" t="str">
        <f>VLOOKUP(A4,物品!$A:$B,2,FALSE)</f>
        <v>V7英雄礼包</v>
      </c>
      <c r="C4" s="72" t="s">
        <v>956</v>
      </c>
      <c r="D4" s="72">
        <v>5130834</v>
      </c>
      <c r="E4" s="72" t="s">
        <v>952</v>
      </c>
      <c r="F4" s="72">
        <v>60</v>
      </c>
      <c r="G4" s="72" t="s">
        <v>956</v>
      </c>
      <c r="H4" s="72">
        <v>5130804</v>
      </c>
      <c r="I4" s="73" t="s">
        <v>953</v>
      </c>
      <c r="J4" s="72">
        <v>60</v>
      </c>
      <c r="K4" s="72" t="s">
        <v>956</v>
      </c>
      <c r="L4" s="72">
        <v>5130924</v>
      </c>
      <c r="M4" s="73" t="s">
        <v>954</v>
      </c>
      <c r="N4" s="72">
        <v>60</v>
      </c>
      <c r="O4" s="72" t="s">
        <v>956</v>
      </c>
      <c r="P4" s="72">
        <v>5130674</v>
      </c>
      <c r="Q4" s="73" t="s">
        <v>955</v>
      </c>
      <c r="R4" s="72">
        <v>60</v>
      </c>
    </row>
    <row r="5" spans="1:34" s="72" customFormat="1" x14ac:dyDescent="0.15">
      <c r="A5" s="61">
        <v>5140110</v>
      </c>
      <c r="B5" s="62" t="str">
        <f>VLOOKUP(A5,物品!$A:$B,2,FALSE)</f>
        <v>V9英雄礼包</v>
      </c>
      <c r="C5" s="72" t="s">
        <v>956</v>
      </c>
      <c r="D5" s="72">
        <v>5130834</v>
      </c>
      <c r="E5" s="72" t="s">
        <v>952</v>
      </c>
      <c r="F5" s="72">
        <v>120</v>
      </c>
      <c r="G5" s="72" t="s">
        <v>956</v>
      </c>
      <c r="H5" s="72">
        <v>5130804</v>
      </c>
      <c r="I5" s="73" t="s">
        <v>953</v>
      </c>
      <c r="J5" s="72">
        <v>120</v>
      </c>
      <c r="K5" s="72" t="s">
        <v>956</v>
      </c>
      <c r="L5" s="72">
        <v>5130924</v>
      </c>
      <c r="M5" s="73" t="s">
        <v>954</v>
      </c>
      <c r="N5" s="72">
        <v>120</v>
      </c>
      <c r="O5" s="72" t="s">
        <v>956</v>
      </c>
      <c r="P5" s="72">
        <v>5130674</v>
      </c>
      <c r="Q5" s="73" t="s">
        <v>955</v>
      </c>
      <c r="R5" s="72">
        <v>120</v>
      </c>
    </row>
    <row r="6" spans="1:34" s="72" customFormat="1" x14ac:dyDescent="0.15">
      <c r="A6" s="61">
        <v>5140111</v>
      </c>
      <c r="B6" s="62" t="str">
        <f>VLOOKUP(A6,物品!$A:$B,2,FALSE)</f>
        <v>V10英雄礼包</v>
      </c>
      <c r="C6" s="72" t="s">
        <v>956</v>
      </c>
      <c r="D6" s="72">
        <v>5130824</v>
      </c>
      <c r="E6" s="72" t="s">
        <v>957</v>
      </c>
      <c r="F6" s="72">
        <v>60</v>
      </c>
      <c r="G6" s="72" t="s">
        <v>956</v>
      </c>
      <c r="H6" s="72">
        <v>5130844</v>
      </c>
      <c r="I6" s="72" t="s">
        <v>958</v>
      </c>
      <c r="J6" s="72">
        <v>60</v>
      </c>
      <c r="K6" s="72" t="s">
        <v>956</v>
      </c>
      <c r="L6" s="72">
        <v>5130954</v>
      </c>
      <c r="M6" s="72" t="s">
        <v>959</v>
      </c>
      <c r="N6" s="72">
        <v>60</v>
      </c>
      <c r="O6" s="72" t="s">
        <v>956</v>
      </c>
      <c r="P6" s="72">
        <v>5130964</v>
      </c>
      <c r="Q6" s="72" t="s">
        <v>960</v>
      </c>
      <c r="R6" s="72">
        <v>60</v>
      </c>
    </row>
    <row r="7" spans="1:34" s="72" customFormat="1" x14ac:dyDescent="0.15">
      <c r="A7" s="61">
        <v>5140112</v>
      </c>
      <c r="B7" s="62" t="str">
        <f>VLOOKUP(A7,物品!$A:$B,2,FALSE)</f>
        <v>V12英雄礼包</v>
      </c>
      <c r="C7" s="72" t="s">
        <v>956</v>
      </c>
      <c r="D7" s="72">
        <v>5130824</v>
      </c>
      <c r="E7" s="72" t="s">
        <v>957</v>
      </c>
      <c r="F7" s="72">
        <v>60</v>
      </c>
      <c r="G7" s="72" t="s">
        <v>956</v>
      </c>
      <c r="H7" s="72">
        <v>5130844</v>
      </c>
      <c r="I7" s="72" t="s">
        <v>958</v>
      </c>
      <c r="J7" s="72">
        <v>60</v>
      </c>
      <c r="K7" s="72" t="s">
        <v>956</v>
      </c>
      <c r="L7" s="72">
        <v>5130954</v>
      </c>
      <c r="M7" s="72" t="s">
        <v>959</v>
      </c>
      <c r="N7" s="72">
        <v>60</v>
      </c>
      <c r="O7" s="72" t="s">
        <v>956</v>
      </c>
      <c r="P7" s="72">
        <v>5130964</v>
      </c>
      <c r="Q7" s="72" t="s">
        <v>960</v>
      </c>
      <c r="R7" s="72">
        <v>60</v>
      </c>
    </row>
    <row r="8" spans="1:34" s="72" customFormat="1" x14ac:dyDescent="0.15">
      <c r="A8" s="61">
        <v>5140113</v>
      </c>
      <c r="B8" s="62" t="str">
        <f>VLOOKUP(A8,物品!$A:$B,2,FALSE)</f>
        <v>V14英雄礼包</v>
      </c>
      <c r="C8" s="72" t="s">
        <v>956</v>
      </c>
      <c r="D8" s="72">
        <v>5130824</v>
      </c>
      <c r="E8" s="72" t="s">
        <v>957</v>
      </c>
      <c r="F8" s="72">
        <v>120</v>
      </c>
      <c r="G8" s="72" t="s">
        <v>956</v>
      </c>
      <c r="H8" s="72">
        <v>5130844</v>
      </c>
      <c r="I8" s="72" t="s">
        <v>958</v>
      </c>
      <c r="J8" s="72">
        <v>120</v>
      </c>
      <c r="K8" s="72" t="s">
        <v>956</v>
      </c>
      <c r="L8" s="72">
        <v>5130954</v>
      </c>
      <c r="M8" s="72" t="s">
        <v>959</v>
      </c>
      <c r="N8" s="72">
        <v>120</v>
      </c>
      <c r="O8" s="72" t="s">
        <v>956</v>
      </c>
      <c r="P8" s="72">
        <v>5130964</v>
      </c>
      <c r="Q8" s="72" t="s">
        <v>960</v>
      </c>
      <c r="R8" s="72">
        <v>120</v>
      </c>
    </row>
    <row r="9" spans="1:34" s="72" customFormat="1" x14ac:dyDescent="0.15">
      <c r="A9" s="61">
        <v>5140114</v>
      </c>
      <c r="B9" s="62" t="str">
        <f>VLOOKUP(A9,物品!$A:$B,2,FALSE)</f>
        <v>首充英雄礼包</v>
      </c>
      <c r="C9" s="72" t="s">
        <v>956</v>
      </c>
      <c r="D9" s="72">
        <v>5130834</v>
      </c>
      <c r="E9" s="72" t="s">
        <v>952</v>
      </c>
      <c r="F9" s="72">
        <v>30</v>
      </c>
      <c r="G9" s="72" t="s">
        <v>956</v>
      </c>
      <c r="H9" s="72">
        <v>5130804</v>
      </c>
      <c r="I9" s="73" t="s">
        <v>953</v>
      </c>
      <c r="J9" s="72">
        <v>30</v>
      </c>
      <c r="K9" s="72" t="s">
        <v>956</v>
      </c>
      <c r="L9" s="72">
        <v>5130924</v>
      </c>
      <c r="M9" s="73" t="s">
        <v>954</v>
      </c>
      <c r="N9" s="72">
        <v>30</v>
      </c>
      <c r="O9" s="72" t="s">
        <v>956</v>
      </c>
      <c r="P9" s="72">
        <v>5130674</v>
      </c>
      <c r="Q9" s="73" t="s">
        <v>955</v>
      </c>
      <c r="R9" s="72">
        <v>30</v>
      </c>
    </row>
    <row r="10" spans="1:34" s="72" customFormat="1" x14ac:dyDescent="0.15">
      <c r="A10" s="61">
        <v>5140115</v>
      </c>
      <c r="B10" s="62" t="str">
        <f>VLOOKUP(A10,物品!$A:$B,2,FALSE)</f>
        <v>测试多选礼包</v>
      </c>
      <c r="C10" s="72" t="s">
        <v>956</v>
      </c>
      <c r="D10" s="72">
        <v>5100011</v>
      </c>
      <c r="E10" s="72" t="s">
        <v>952</v>
      </c>
      <c r="F10" s="72">
        <v>30</v>
      </c>
      <c r="G10" s="72" t="s">
        <v>956</v>
      </c>
      <c r="H10" s="72">
        <v>5100012</v>
      </c>
      <c r="I10" s="73" t="s">
        <v>953</v>
      </c>
      <c r="J10" s="72">
        <v>30</v>
      </c>
      <c r="K10" s="72" t="s">
        <v>956</v>
      </c>
      <c r="L10" s="72">
        <v>5100013</v>
      </c>
      <c r="M10" s="73" t="s">
        <v>954</v>
      </c>
      <c r="N10" s="72">
        <v>30</v>
      </c>
      <c r="O10" s="72" t="s">
        <v>956</v>
      </c>
      <c r="P10" s="72">
        <v>5100014</v>
      </c>
      <c r="Q10" s="73" t="s">
        <v>955</v>
      </c>
      <c r="R10" s="72">
        <v>30</v>
      </c>
      <c r="S10" s="72" t="s">
        <v>956</v>
      </c>
      <c r="T10" s="7">
        <v>5100015</v>
      </c>
      <c r="U10" s="73" t="s">
        <v>955</v>
      </c>
      <c r="V10" s="72">
        <v>30</v>
      </c>
      <c r="W10" s="72" t="s">
        <v>956</v>
      </c>
      <c r="X10" s="72">
        <v>5100032</v>
      </c>
      <c r="Y10" s="73" t="s">
        <v>955</v>
      </c>
      <c r="Z10" s="72">
        <v>30</v>
      </c>
      <c r="AA10" s="72" t="s">
        <v>956</v>
      </c>
      <c r="AB10" s="72">
        <v>5100033</v>
      </c>
      <c r="AC10" s="73" t="s">
        <v>955</v>
      </c>
      <c r="AD10" s="72">
        <v>30</v>
      </c>
      <c r="AE10" s="72" t="s">
        <v>956</v>
      </c>
      <c r="AF10" s="72">
        <v>5100034</v>
      </c>
      <c r="AG10" s="73" t="s">
        <v>955</v>
      </c>
      <c r="AH10" s="72">
        <v>30</v>
      </c>
    </row>
    <row r="11" spans="1:34" s="72" customFormat="1" x14ac:dyDescent="0.15">
      <c r="A11" s="61">
        <v>5140116</v>
      </c>
      <c r="B11" s="62" t="str">
        <f>VLOOKUP(A11,物品!$A:$B,2,FALSE)</f>
        <v>S级英雄礼包1</v>
      </c>
      <c r="C11" s="61" t="s">
        <v>1036</v>
      </c>
      <c r="D11" s="72">
        <v>5130944</v>
      </c>
      <c r="E11" s="72" t="s">
        <v>1037</v>
      </c>
      <c r="F11" s="72">
        <v>50</v>
      </c>
      <c r="G11" s="72" t="s">
        <v>1036</v>
      </c>
      <c r="H11" s="72">
        <v>5130964</v>
      </c>
      <c r="I11" s="72" t="s">
        <v>1038</v>
      </c>
      <c r="J11" s="72">
        <v>50</v>
      </c>
      <c r="K11" s="72" t="s">
        <v>1036</v>
      </c>
      <c r="L11" s="72">
        <v>5130824</v>
      </c>
      <c r="M11" s="72" t="s">
        <v>1039</v>
      </c>
      <c r="N11" s="72">
        <v>50</v>
      </c>
      <c r="O11" s="72" t="s">
        <v>1036</v>
      </c>
      <c r="P11" s="72">
        <v>5130844</v>
      </c>
      <c r="Q11" s="72" t="s">
        <v>1040</v>
      </c>
      <c r="R11" s="72">
        <v>50</v>
      </c>
    </row>
    <row r="12" spans="1:34" s="72" customFormat="1" x14ac:dyDescent="0.15">
      <c r="A12" s="61">
        <v>5140117</v>
      </c>
      <c r="B12" s="62" t="str">
        <f>VLOOKUP(A12,物品!$A:$B,2,FALSE)</f>
        <v>S级英雄礼包2</v>
      </c>
      <c r="C12" s="61" t="s">
        <v>1035</v>
      </c>
      <c r="D12" s="72">
        <v>5130954</v>
      </c>
      <c r="E12" s="72" t="s">
        <v>1041</v>
      </c>
      <c r="F12" s="72">
        <v>50</v>
      </c>
      <c r="G12" s="72" t="s">
        <v>1035</v>
      </c>
      <c r="H12" s="72">
        <v>5130654</v>
      </c>
      <c r="I12" s="72" t="s">
        <v>1042</v>
      </c>
      <c r="J12" s="72">
        <v>50</v>
      </c>
      <c r="K12" s="72" t="s">
        <v>1035</v>
      </c>
      <c r="L12" s="72">
        <v>5130904</v>
      </c>
      <c r="M12" s="72" t="s">
        <v>1043</v>
      </c>
      <c r="N12" s="72">
        <v>50</v>
      </c>
      <c r="O12" s="72" t="s">
        <v>1035</v>
      </c>
      <c r="P12" s="72">
        <v>5130074</v>
      </c>
      <c r="Q12" s="72" t="s">
        <v>1044</v>
      </c>
      <c r="R12" s="72">
        <v>50</v>
      </c>
    </row>
    <row r="13" spans="1:34" s="72" customFormat="1" x14ac:dyDescent="0.15">
      <c r="A13" s="61">
        <v>5140118</v>
      </c>
      <c r="B13" s="62" t="str">
        <f>VLOOKUP(A13,物品!$A:$B,2,FALSE)</f>
        <v>首充英雄礼包</v>
      </c>
      <c r="C13" s="72" t="s">
        <v>956</v>
      </c>
      <c r="D13" s="72">
        <v>5130834</v>
      </c>
      <c r="E13" s="72" t="s">
        <v>952</v>
      </c>
      <c r="F13" s="72">
        <v>10</v>
      </c>
      <c r="G13" s="72" t="s">
        <v>956</v>
      </c>
      <c r="H13" s="72">
        <v>5130804</v>
      </c>
      <c r="I13" s="73" t="s">
        <v>953</v>
      </c>
      <c r="J13" s="72">
        <v>10</v>
      </c>
      <c r="K13" s="72" t="s">
        <v>956</v>
      </c>
      <c r="L13" s="72">
        <v>5130924</v>
      </c>
      <c r="M13" s="73" t="s">
        <v>954</v>
      </c>
      <c r="N13" s="72">
        <v>10</v>
      </c>
      <c r="O13" s="72" t="s">
        <v>956</v>
      </c>
      <c r="P13" s="72">
        <v>5130674</v>
      </c>
      <c r="Q13" s="73" t="s">
        <v>955</v>
      </c>
      <c r="R13" s="72">
        <v>10</v>
      </c>
    </row>
    <row r="14" spans="1:34" s="72" customFormat="1" x14ac:dyDescent="0.15">
      <c r="A14" s="29">
        <v>5140119</v>
      </c>
      <c r="B14" s="62" t="str">
        <f>VLOOKUP(A14,物品!$A:$B,2,FALSE)</f>
        <v>生灵守护收集奖励</v>
      </c>
      <c r="C14" s="72" t="s">
        <v>956</v>
      </c>
      <c r="D14" s="72">
        <v>5130324</v>
      </c>
      <c r="E14" s="77" t="s">
        <v>1049</v>
      </c>
      <c r="F14" s="72">
        <v>30</v>
      </c>
      <c r="G14" s="72" t="s">
        <v>956</v>
      </c>
      <c r="H14" s="72">
        <v>5130034</v>
      </c>
      <c r="I14" s="77" t="s">
        <v>1065</v>
      </c>
      <c r="J14" s="72">
        <v>30</v>
      </c>
      <c r="K14" s="72" t="s">
        <v>956</v>
      </c>
      <c r="L14" s="72">
        <v>5130054</v>
      </c>
      <c r="M14" s="77" t="s">
        <v>857</v>
      </c>
      <c r="N14" s="72">
        <v>30</v>
      </c>
      <c r="Q14" s="77"/>
      <c r="U14" s="77"/>
    </row>
    <row r="15" spans="1:34" s="72" customFormat="1" x14ac:dyDescent="0.15">
      <c r="A15" s="29">
        <v>5140120</v>
      </c>
      <c r="B15" s="62" t="str">
        <f>VLOOKUP(A15,物品!$A:$B,2,FALSE)</f>
        <v>生灵近战收集奖励</v>
      </c>
      <c r="C15" s="72" t="s">
        <v>956</v>
      </c>
      <c r="D15" s="72">
        <v>5130354</v>
      </c>
      <c r="E15" s="77" t="s">
        <v>1050</v>
      </c>
      <c r="F15" s="72">
        <v>30</v>
      </c>
      <c r="G15" s="72" t="s">
        <v>956</v>
      </c>
      <c r="H15" s="72">
        <v>5130364</v>
      </c>
      <c r="I15" s="77" t="s">
        <v>1066</v>
      </c>
      <c r="J15" s="72">
        <v>30</v>
      </c>
      <c r="K15" s="72" t="s">
        <v>956</v>
      </c>
      <c r="L15" s="72">
        <v>5130824</v>
      </c>
      <c r="M15" s="77" t="s">
        <v>1080</v>
      </c>
      <c r="N15" s="72">
        <v>30</v>
      </c>
      <c r="Q15" s="77"/>
      <c r="U15" s="77"/>
    </row>
    <row r="16" spans="1:34" s="72" customFormat="1" x14ac:dyDescent="0.15">
      <c r="A16" s="29">
        <v>5140121</v>
      </c>
      <c r="B16" s="62" t="str">
        <f>VLOOKUP(A16,物品!$A:$B,2,FALSE)</f>
        <v>生灵远程收集奖励</v>
      </c>
      <c r="C16" s="72" t="s">
        <v>956</v>
      </c>
      <c r="D16" s="72">
        <v>5130574</v>
      </c>
      <c r="E16" s="77" t="s">
        <v>1051</v>
      </c>
      <c r="F16" s="72">
        <v>30</v>
      </c>
      <c r="G16" s="72" t="s">
        <v>956</v>
      </c>
      <c r="H16" s="72">
        <v>5130194</v>
      </c>
      <c r="I16" s="77" t="s">
        <v>1067</v>
      </c>
      <c r="J16" s="72">
        <v>30</v>
      </c>
      <c r="K16" s="72" t="s">
        <v>956</v>
      </c>
      <c r="L16" s="72">
        <v>5130314</v>
      </c>
      <c r="M16" s="77" t="s">
        <v>1081</v>
      </c>
      <c r="N16" s="72">
        <v>30</v>
      </c>
      <c r="O16" s="72" t="s">
        <v>25</v>
      </c>
      <c r="P16" s="72">
        <v>5130904</v>
      </c>
      <c r="Q16" s="77" t="s">
        <v>1090</v>
      </c>
      <c r="R16" s="72">
        <v>30</v>
      </c>
      <c r="U16" s="77"/>
    </row>
    <row r="17" spans="1:22" s="72" customFormat="1" x14ac:dyDescent="0.15">
      <c r="A17" s="29">
        <v>5140122</v>
      </c>
      <c r="B17" s="62" t="str">
        <f>VLOOKUP(A17,物品!$A:$B,2,FALSE)</f>
        <v>生灵辅助收集奖励</v>
      </c>
      <c r="C17" s="72" t="s">
        <v>956</v>
      </c>
      <c r="D17" s="72">
        <v>5130104</v>
      </c>
      <c r="E17" s="77" t="s">
        <v>1052</v>
      </c>
      <c r="F17" s="72">
        <v>30</v>
      </c>
      <c r="G17" s="72" t="s">
        <v>956</v>
      </c>
      <c r="H17" s="72">
        <v>5130834</v>
      </c>
      <c r="I17" s="77" t="s">
        <v>1068</v>
      </c>
      <c r="J17" s="72">
        <v>30</v>
      </c>
      <c r="M17" s="77"/>
      <c r="Q17" s="77"/>
      <c r="U17" s="77"/>
    </row>
    <row r="18" spans="1:22" s="72" customFormat="1" x14ac:dyDescent="0.15">
      <c r="A18" s="29">
        <v>5140123</v>
      </c>
      <c r="B18" s="62" t="str">
        <f>VLOOKUP(A18,物品!$A:$B,2,FALSE)</f>
        <v>魔灵守护收集奖励</v>
      </c>
      <c r="C18" s="72" t="s">
        <v>956</v>
      </c>
      <c r="D18" s="72">
        <v>5130224</v>
      </c>
      <c r="E18" s="77" t="s">
        <v>1053</v>
      </c>
      <c r="F18" s="72">
        <v>30</v>
      </c>
      <c r="G18" s="72" t="s">
        <v>956</v>
      </c>
      <c r="H18" s="72">
        <v>5130334</v>
      </c>
      <c r="I18" s="77" t="s">
        <v>1069</v>
      </c>
      <c r="J18" s="72">
        <v>30</v>
      </c>
      <c r="M18" s="77"/>
      <c r="Q18" s="77"/>
      <c r="U18" s="77"/>
    </row>
    <row r="19" spans="1:22" s="72" customFormat="1" x14ac:dyDescent="0.15">
      <c r="A19" s="29">
        <v>5140124</v>
      </c>
      <c r="B19" s="62" t="str">
        <f>VLOOKUP(A19,物品!$A:$B,2,FALSE)</f>
        <v>魔灵近战收集奖励</v>
      </c>
      <c r="C19" s="72" t="s">
        <v>956</v>
      </c>
      <c r="D19" s="72">
        <v>5130704</v>
      </c>
      <c r="E19" s="77" t="s">
        <v>1054</v>
      </c>
      <c r="F19" s="72">
        <v>30</v>
      </c>
      <c r="G19" s="72" t="s">
        <v>956</v>
      </c>
      <c r="H19" s="72">
        <v>5130344</v>
      </c>
      <c r="I19" s="77" t="s">
        <v>1070</v>
      </c>
      <c r="J19" s="72">
        <v>30</v>
      </c>
      <c r="K19" s="72" t="s">
        <v>956</v>
      </c>
      <c r="L19" s="72">
        <v>5130964</v>
      </c>
      <c r="M19" s="77" t="s">
        <v>1082</v>
      </c>
      <c r="N19" s="72">
        <v>30</v>
      </c>
      <c r="Q19" s="77"/>
      <c r="U19" s="77"/>
    </row>
    <row r="20" spans="1:22" s="72" customFormat="1" x14ac:dyDescent="0.15">
      <c r="A20" s="29">
        <v>5140125</v>
      </c>
      <c r="B20" s="62" t="str">
        <f>VLOOKUP(A20,物品!$A:$B,2,FALSE)</f>
        <v>魔灵远程收集奖励</v>
      </c>
      <c r="C20" s="72" t="s">
        <v>956</v>
      </c>
      <c r="D20" s="72">
        <v>5130084</v>
      </c>
      <c r="E20" s="77" t="s">
        <v>1055</v>
      </c>
      <c r="F20" s="72">
        <v>30</v>
      </c>
      <c r="G20" s="72" t="s">
        <v>956</v>
      </c>
      <c r="H20" s="72">
        <v>5130064</v>
      </c>
      <c r="I20" s="77" t="s">
        <v>1071</v>
      </c>
      <c r="J20" s="72">
        <v>30</v>
      </c>
      <c r="K20" s="72" t="s">
        <v>956</v>
      </c>
      <c r="L20" s="72">
        <v>5130114</v>
      </c>
      <c r="M20" s="77" t="s">
        <v>1083</v>
      </c>
      <c r="N20" s="72">
        <v>30</v>
      </c>
      <c r="O20" s="72" t="s">
        <v>25</v>
      </c>
      <c r="P20" s="72">
        <v>5130974</v>
      </c>
      <c r="Q20" s="77" t="s">
        <v>1091</v>
      </c>
      <c r="R20" s="72">
        <v>30</v>
      </c>
      <c r="S20" s="72" t="s">
        <v>956</v>
      </c>
      <c r="T20" s="72">
        <v>5130654</v>
      </c>
      <c r="U20" s="77" t="s">
        <v>1093</v>
      </c>
      <c r="V20" s="72">
        <v>30</v>
      </c>
    </row>
    <row r="21" spans="1:22" s="72" customFormat="1" x14ac:dyDescent="0.15">
      <c r="A21" s="29">
        <v>5140126</v>
      </c>
      <c r="B21" s="62" t="str">
        <f>VLOOKUP(A21,物品!$A:$B,2,FALSE)</f>
        <v>魔灵辅助收集奖励</v>
      </c>
      <c r="C21" s="72" t="s">
        <v>956</v>
      </c>
      <c r="D21" s="72">
        <v>5130724</v>
      </c>
      <c r="E21" s="77" t="s">
        <v>1056</v>
      </c>
      <c r="F21" s="72">
        <v>30</v>
      </c>
      <c r="G21" s="72" t="s">
        <v>956</v>
      </c>
      <c r="H21" s="72">
        <v>5130804</v>
      </c>
      <c r="I21" s="77" t="s">
        <v>953</v>
      </c>
      <c r="J21" s="72">
        <v>30</v>
      </c>
      <c r="M21" s="77"/>
      <c r="Q21" s="77"/>
      <c r="U21" s="77"/>
    </row>
    <row r="22" spans="1:22" s="72" customFormat="1" x14ac:dyDescent="0.15">
      <c r="A22" s="29">
        <v>5140127</v>
      </c>
      <c r="B22" s="62" t="str">
        <f>VLOOKUP(A22,物品!$A:$B,2,FALSE)</f>
        <v>兽灵守护收集奖励</v>
      </c>
      <c r="C22" s="72" t="s">
        <v>956</v>
      </c>
      <c r="D22" s="72">
        <v>5130284</v>
      </c>
      <c r="E22" s="77" t="s">
        <v>1057</v>
      </c>
      <c r="F22" s="72">
        <v>30</v>
      </c>
      <c r="G22" s="72" t="s">
        <v>956</v>
      </c>
      <c r="H22" s="72">
        <v>5130424</v>
      </c>
      <c r="I22" s="77" t="s">
        <v>1072</v>
      </c>
      <c r="J22" s="72">
        <v>30</v>
      </c>
      <c r="K22" s="72" t="s">
        <v>956</v>
      </c>
      <c r="L22" s="72">
        <v>5130434</v>
      </c>
      <c r="M22" s="77" t="s">
        <v>1084</v>
      </c>
      <c r="N22" s="72">
        <v>30</v>
      </c>
      <c r="Q22" s="77"/>
      <c r="U22" s="77"/>
    </row>
    <row r="23" spans="1:22" s="72" customFormat="1" x14ac:dyDescent="0.15">
      <c r="A23" s="29">
        <v>5140128</v>
      </c>
      <c r="B23" s="62" t="str">
        <f>VLOOKUP(A23,物品!$A:$B,2,FALSE)</f>
        <v>兽灵近战收集奖励</v>
      </c>
      <c r="C23" s="72" t="s">
        <v>956</v>
      </c>
      <c r="D23" s="72">
        <v>5130504</v>
      </c>
      <c r="E23" s="77" t="s">
        <v>1058</v>
      </c>
      <c r="F23" s="72">
        <v>30</v>
      </c>
      <c r="G23" s="72" t="s">
        <v>956</v>
      </c>
      <c r="H23" s="72">
        <v>5130204</v>
      </c>
      <c r="I23" s="77" t="s">
        <v>1073</v>
      </c>
      <c r="J23" s="72">
        <v>30</v>
      </c>
      <c r="K23" s="72" t="s">
        <v>956</v>
      </c>
      <c r="L23" s="72">
        <v>5130074</v>
      </c>
      <c r="M23" s="77" t="s">
        <v>1085</v>
      </c>
      <c r="N23" s="72">
        <v>30</v>
      </c>
      <c r="Q23" s="77"/>
      <c r="U23" s="77"/>
    </row>
    <row r="24" spans="1:22" s="72" customFormat="1" x14ac:dyDescent="0.15">
      <c r="A24" s="29">
        <v>5140129</v>
      </c>
      <c r="B24" s="62" t="str">
        <f>VLOOKUP(A24,物品!$A:$B,2,FALSE)</f>
        <v>兽灵远程收集奖励</v>
      </c>
      <c r="C24" s="72" t="s">
        <v>956</v>
      </c>
      <c r="D24" s="72">
        <v>5130254</v>
      </c>
      <c r="E24" s="77" t="s">
        <v>1059</v>
      </c>
      <c r="F24" s="72">
        <v>30</v>
      </c>
      <c r="G24" s="72" t="s">
        <v>956</v>
      </c>
      <c r="H24" s="72">
        <v>5130154</v>
      </c>
      <c r="I24" s="77" t="s">
        <v>1074</v>
      </c>
      <c r="J24" s="72">
        <v>30</v>
      </c>
      <c r="K24" s="72" t="s">
        <v>956</v>
      </c>
      <c r="L24" s="72">
        <v>5130844</v>
      </c>
      <c r="M24" s="77" t="s">
        <v>1086</v>
      </c>
      <c r="N24" s="72">
        <v>30</v>
      </c>
      <c r="Q24" s="77"/>
      <c r="U24" s="77"/>
    </row>
    <row r="25" spans="1:22" s="72" customFormat="1" x14ac:dyDescent="0.15">
      <c r="A25" s="29">
        <v>5140130</v>
      </c>
      <c r="B25" s="62" t="str">
        <f>VLOOKUP(A25,物品!$A:$B,2,FALSE)</f>
        <v>兽灵辅助收集奖励</v>
      </c>
      <c r="C25" s="72" t="s">
        <v>956</v>
      </c>
      <c r="D25" s="72">
        <v>5130394</v>
      </c>
      <c r="E25" s="77" t="s">
        <v>1060</v>
      </c>
      <c r="F25" s="72">
        <v>30</v>
      </c>
      <c r="G25" s="72" t="s">
        <v>956</v>
      </c>
      <c r="H25" s="72">
        <v>5130244</v>
      </c>
      <c r="I25" s="77" t="s">
        <v>1075</v>
      </c>
      <c r="J25" s="72">
        <v>30</v>
      </c>
      <c r="K25" s="72" t="s">
        <v>956</v>
      </c>
      <c r="L25" s="72">
        <v>5130924</v>
      </c>
      <c r="M25" s="77" t="s">
        <v>954</v>
      </c>
      <c r="N25" s="72">
        <v>30</v>
      </c>
      <c r="Q25" s="77"/>
      <c r="U25" s="77"/>
    </row>
    <row r="26" spans="1:22" s="72" customFormat="1" x14ac:dyDescent="0.15">
      <c r="A26" s="29">
        <v>5140131</v>
      </c>
      <c r="B26" s="62" t="str">
        <f>VLOOKUP(A26,物品!$A:$B,2,FALSE)</f>
        <v>神灵守护收集奖励</v>
      </c>
      <c r="C26" s="72" t="s">
        <v>956</v>
      </c>
      <c r="D26" s="72">
        <v>5130634</v>
      </c>
      <c r="E26" s="77" t="s">
        <v>1061</v>
      </c>
      <c r="F26" s="72">
        <v>30</v>
      </c>
      <c r="G26" s="72" t="s">
        <v>956</v>
      </c>
      <c r="H26" s="72">
        <v>5130624</v>
      </c>
      <c r="I26" s="77" t="s">
        <v>1076</v>
      </c>
      <c r="J26" s="72">
        <v>30</v>
      </c>
      <c r="K26" s="72" t="s">
        <v>956</v>
      </c>
      <c r="L26" s="72">
        <v>5130734</v>
      </c>
      <c r="M26" s="77" t="s">
        <v>1087</v>
      </c>
      <c r="N26" s="72">
        <v>30</v>
      </c>
      <c r="Q26" s="77"/>
      <c r="U26" s="77"/>
    </row>
    <row r="27" spans="1:22" s="72" customFormat="1" x14ac:dyDescent="0.15">
      <c r="A27" s="29">
        <v>5140132</v>
      </c>
      <c r="B27" s="62" t="str">
        <f>VLOOKUP(A27,物品!$A:$B,2,FALSE)</f>
        <v>神灵近战收集奖励</v>
      </c>
      <c r="C27" s="72" t="s">
        <v>956</v>
      </c>
      <c r="D27" s="72">
        <v>5130534</v>
      </c>
      <c r="E27" s="77" t="s">
        <v>1062</v>
      </c>
      <c r="F27" s="72">
        <v>30</v>
      </c>
      <c r="G27" s="72" t="s">
        <v>956</v>
      </c>
      <c r="H27" s="72">
        <v>5130944</v>
      </c>
      <c r="I27" s="77" t="s">
        <v>1077</v>
      </c>
      <c r="J27" s="72">
        <v>30</v>
      </c>
      <c r="M27" s="77"/>
      <c r="Q27" s="77"/>
      <c r="U27" s="77"/>
    </row>
    <row r="28" spans="1:22" s="72" customFormat="1" x14ac:dyDescent="0.15">
      <c r="A28" s="29">
        <v>5140133</v>
      </c>
      <c r="B28" s="62" t="str">
        <f>VLOOKUP(A28,物品!$A:$B,2,FALSE)</f>
        <v>神灵远程收集奖励</v>
      </c>
      <c r="C28" s="72" t="s">
        <v>956</v>
      </c>
      <c r="D28" s="72">
        <v>5130174</v>
      </c>
      <c r="E28" s="77" t="s">
        <v>1063</v>
      </c>
      <c r="F28" s="72">
        <v>30</v>
      </c>
      <c r="G28" s="72" t="s">
        <v>956</v>
      </c>
      <c r="H28" s="72">
        <v>5130144</v>
      </c>
      <c r="I28" s="77" t="s">
        <v>1078</v>
      </c>
      <c r="J28" s="72">
        <v>30</v>
      </c>
      <c r="K28" s="72" t="s">
        <v>956</v>
      </c>
      <c r="L28" s="72">
        <v>5130884</v>
      </c>
      <c r="M28" s="77" t="s">
        <v>1088</v>
      </c>
      <c r="N28" s="72">
        <v>30</v>
      </c>
      <c r="O28" s="72" t="s">
        <v>25</v>
      </c>
      <c r="P28" s="72">
        <v>5130954</v>
      </c>
      <c r="Q28" s="77" t="s">
        <v>1092</v>
      </c>
      <c r="R28" s="72">
        <v>30</v>
      </c>
      <c r="U28" s="77"/>
    </row>
    <row r="29" spans="1:22" s="72" customFormat="1" x14ac:dyDescent="0.15">
      <c r="A29" s="29">
        <v>5140134</v>
      </c>
      <c r="B29" s="62" t="str">
        <f>VLOOKUP(A29,物品!$A:$B,2,FALSE)</f>
        <v>神灵辅助收集奖励</v>
      </c>
      <c r="C29" s="72" t="s">
        <v>956</v>
      </c>
      <c r="D29" s="72">
        <v>5130714</v>
      </c>
      <c r="E29" s="77" t="s">
        <v>1064</v>
      </c>
      <c r="F29" s="72">
        <v>30</v>
      </c>
      <c r="G29" s="72" t="s">
        <v>956</v>
      </c>
      <c r="H29" s="72">
        <v>5130674</v>
      </c>
      <c r="I29" s="77" t="s">
        <v>1079</v>
      </c>
      <c r="J29" s="72">
        <v>30</v>
      </c>
      <c r="K29" s="72" t="s">
        <v>956</v>
      </c>
      <c r="L29" s="72">
        <v>5130864</v>
      </c>
      <c r="M29" s="77" t="s">
        <v>1089</v>
      </c>
      <c r="N29" s="72">
        <v>30</v>
      </c>
      <c r="Q29" s="77"/>
      <c r="U29" s="77"/>
    </row>
    <row r="30" spans="1:22" s="72" customFormat="1" x14ac:dyDescent="0.15">
      <c r="A30" s="78">
        <v>5140135</v>
      </c>
      <c r="B30" s="62" t="str">
        <f>VLOOKUP(A30,物品!$A:$B,2,FALSE)</f>
        <v>史诗英雄礼包一</v>
      </c>
      <c r="C30" s="72" t="s">
        <v>956</v>
      </c>
      <c r="D30" s="72">
        <v>5130054</v>
      </c>
      <c r="E30" s="77" t="s">
        <v>857</v>
      </c>
      <c r="F30" s="72">
        <v>5</v>
      </c>
      <c r="G30" s="72" t="s">
        <v>956</v>
      </c>
      <c r="H30" s="72">
        <v>5130434</v>
      </c>
      <c r="I30" s="77" t="s">
        <v>1084</v>
      </c>
      <c r="J30" s="72">
        <v>5</v>
      </c>
      <c r="K30" s="72" t="s">
        <v>956</v>
      </c>
      <c r="L30" s="72">
        <v>5130624</v>
      </c>
      <c r="M30" s="77" t="s">
        <v>1076</v>
      </c>
      <c r="N30" s="72">
        <v>5</v>
      </c>
      <c r="O30" s="72" t="s">
        <v>25</v>
      </c>
      <c r="P30" s="72">
        <v>5130344</v>
      </c>
      <c r="Q30" s="77" t="s">
        <v>1070</v>
      </c>
      <c r="R30" s="72">
        <v>5</v>
      </c>
      <c r="U30" s="77"/>
    </row>
    <row r="31" spans="1:22" s="72" customFormat="1" x14ac:dyDescent="0.15">
      <c r="A31" s="78">
        <v>5140136</v>
      </c>
      <c r="B31" s="62" t="str">
        <f>VLOOKUP(A31,物品!$A:$B,2,FALSE)</f>
        <v>史诗英雄礼包二</v>
      </c>
      <c r="C31" s="72" t="s">
        <v>956</v>
      </c>
      <c r="D31" s="72">
        <v>5130194</v>
      </c>
      <c r="E31" s="77" t="s">
        <v>1067</v>
      </c>
      <c r="F31" s="72">
        <v>5</v>
      </c>
      <c r="G31" s="72" t="s">
        <v>956</v>
      </c>
      <c r="H31" s="72">
        <v>5130154</v>
      </c>
      <c r="I31" s="77" t="s">
        <v>1074</v>
      </c>
      <c r="J31" s="72">
        <v>5</v>
      </c>
      <c r="K31" s="72" t="s">
        <v>956</v>
      </c>
      <c r="L31" s="72">
        <v>5130534</v>
      </c>
      <c r="M31" s="77" t="s">
        <v>1062</v>
      </c>
      <c r="N31" s="72">
        <v>5</v>
      </c>
      <c r="O31" s="72" t="s">
        <v>25</v>
      </c>
      <c r="P31" s="72">
        <v>5130974</v>
      </c>
      <c r="Q31" s="77" t="s">
        <v>1091</v>
      </c>
      <c r="R31" s="72">
        <v>5</v>
      </c>
      <c r="U31" s="77"/>
    </row>
    <row r="32" spans="1:22" s="72" customFormat="1" x14ac:dyDescent="0.15">
      <c r="A32" s="29">
        <v>5140138</v>
      </c>
      <c r="B32" s="62" t="str">
        <f>VLOOKUP(A32,物品!$A:$B,2,FALSE)</f>
        <v>首充英雄礼包</v>
      </c>
      <c r="C32" s="72" t="s">
        <v>956</v>
      </c>
      <c r="D32" s="72">
        <v>5130364</v>
      </c>
      <c r="E32" s="77" t="s">
        <v>1066</v>
      </c>
      <c r="F32" s="72">
        <v>30</v>
      </c>
      <c r="G32" s="72" t="s">
        <v>956</v>
      </c>
      <c r="H32" s="72">
        <v>5130204</v>
      </c>
      <c r="I32" s="77" t="s">
        <v>1073</v>
      </c>
      <c r="J32" s="72">
        <v>30</v>
      </c>
      <c r="K32" s="72" t="s">
        <v>956</v>
      </c>
      <c r="L32" s="72">
        <v>5130534</v>
      </c>
      <c r="M32" s="77" t="s">
        <v>1062</v>
      </c>
      <c r="N32" s="72">
        <v>30</v>
      </c>
      <c r="O32" s="72" t="s">
        <v>25</v>
      </c>
      <c r="P32" s="72">
        <v>5130344</v>
      </c>
      <c r="Q32" s="77" t="s">
        <v>1070</v>
      </c>
      <c r="R32" s="72">
        <v>30</v>
      </c>
      <c r="U32" s="77"/>
    </row>
    <row r="33" spans="1:34" s="72" customFormat="1" x14ac:dyDescent="0.15">
      <c r="A33" s="29">
        <v>5140139</v>
      </c>
      <c r="B33" s="62" t="str">
        <f>VLOOKUP(A33,物品!$A:$B,2,FALSE)</f>
        <v>VIP守护英雄礼包</v>
      </c>
      <c r="C33" s="72" t="s">
        <v>956</v>
      </c>
      <c r="D33" s="72">
        <v>5130054</v>
      </c>
      <c r="E33" s="77" t="s">
        <v>857</v>
      </c>
      <c r="F33" s="72">
        <v>15</v>
      </c>
      <c r="G33" s="72" t="s">
        <v>956</v>
      </c>
      <c r="H33" s="72">
        <v>5130434</v>
      </c>
      <c r="I33" s="77" t="s">
        <v>1084</v>
      </c>
      <c r="J33" s="72">
        <v>15</v>
      </c>
      <c r="K33" s="72" t="s">
        <v>956</v>
      </c>
      <c r="L33" s="72">
        <v>5130334</v>
      </c>
      <c r="M33" s="77" t="s">
        <v>1069</v>
      </c>
      <c r="N33" s="72">
        <v>15</v>
      </c>
      <c r="O33" s="72" t="s">
        <v>956</v>
      </c>
      <c r="P33" s="72">
        <v>5130624</v>
      </c>
      <c r="Q33" s="77" t="s">
        <v>1076</v>
      </c>
      <c r="R33" s="72">
        <v>15</v>
      </c>
    </row>
    <row r="34" spans="1:34" s="72" customFormat="1" x14ac:dyDescent="0.15">
      <c r="A34" s="29">
        <v>5140140</v>
      </c>
      <c r="B34" s="62" t="str">
        <f>VLOOKUP(A34,物品!$A:$B,2,FALSE)</f>
        <v>VIP辅助英雄礼包</v>
      </c>
      <c r="C34" s="72" t="s">
        <v>956</v>
      </c>
      <c r="D34" s="72">
        <v>5130834</v>
      </c>
      <c r="E34" s="72" t="s">
        <v>952</v>
      </c>
      <c r="F34" s="72">
        <v>15</v>
      </c>
      <c r="G34" s="72" t="s">
        <v>956</v>
      </c>
      <c r="H34" s="72">
        <v>5130804</v>
      </c>
      <c r="I34" s="73" t="s">
        <v>953</v>
      </c>
      <c r="J34" s="72">
        <v>15</v>
      </c>
      <c r="K34" s="72" t="s">
        <v>956</v>
      </c>
      <c r="L34" s="72">
        <v>5130924</v>
      </c>
      <c r="M34" s="73" t="s">
        <v>954</v>
      </c>
      <c r="N34" s="72">
        <v>15</v>
      </c>
      <c r="O34" s="72" t="s">
        <v>956</v>
      </c>
      <c r="P34" s="72">
        <v>5130674</v>
      </c>
      <c r="Q34" s="73" t="s">
        <v>1158</v>
      </c>
      <c r="R34" s="72">
        <v>15</v>
      </c>
    </row>
    <row r="35" spans="1:34" s="72" customFormat="1" x14ac:dyDescent="0.15">
      <c r="A35" s="29">
        <v>5140141</v>
      </c>
      <c r="B35" s="62" t="str">
        <f>VLOOKUP(A35,物品!$A:$B,2,FALSE)</f>
        <v>VIPS英雄礼包</v>
      </c>
      <c r="C35" s="72" t="s">
        <v>956</v>
      </c>
      <c r="D35" s="72">
        <v>5130824</v>
      </c>
      <c r="E35" s="72" t="s">
        <v>957</v>
      </c>
      <c r="F35" s="72">
        <v>5</v>
      </c>
      <c r="G35" s="72" t="s">
        <v>956</v>
      </c>
      <c r="H35" s="72">
        <v>5130844</v>
      </c>
      <c r="I35" s="72" t="s">
        <v>889</v>
      </c>
      <c r="J35" s="72">
        <v>5</v>
      </c>
      <c r="K35" s="72" t="s">
        <v>956</v>
      </c>
      <c r="L35" s="72">
        <v>5130954</v>
      </c>
      <c r="M35" s="72" t="s">
        <v>959</v>
      </c>
      <c r="N35" s="72">
        <v>5</v>
      </c>
      <c r="O35" s="72" t="s">
        <v>956</v>
      </c>
      <c r="P35" s="72">
        <v>5130964</v>
      </c>
      <c r="Q35" s="72" t="s">
        <v>1161</v>
      </c>
      <c r="R35" s="72">
        <v>5</v>
      </c>
    </row>
    <row r="36" spans="1:34" s="72" customFormat="1" x14ac:dyDescent="0.3">
      <c r="A36" s="29">
        <v>5140142</v>
      </c>
      <c r="B36" s="62" t="str">
        <f>VLOOKUP(A36,物品!$A:$B,2,FALSE)</f>
        <v>远程英雄礼包</v>
      </c>
      <c r="C36" s="72" t="s">
        <v>956</v>
      </c>
      <c r="D36" s="25">
        <v>5130194</v>
      </c>
      <c r="E36" s="23" t="s">
        <v>601</v>
      </c>
      <c r="F36" s="72">
        <v>30</v>
      </c>
      <c r="G36" s="72" t="s">
        <v>956</v>
      </c>
      <c r="H36" s="26">
        <v>5130154</v>
      </c>
      <c r="I36" s="24" t="s">
        <v>633</v>
      </c>
      <c r="J36" s="72">
        <v>30</v>
      </c>
      <c r="K36" s="72" t="s">
        <v>956</v>
      </c>
      <c r="L36" s="25">
        <v>5130884</v>
      </c>
      <c r="M36" s="24" t="s">
        <v>644</v>
      </c>
      <c r="N36" s="72">
        <v>30</v>
      </c>
      <c r="O36" s="72" t="s">
        <v>956</v>
      </c>
      <c r="P36" s="25">
        <v>5130064</v>
      </c>
      <c r="Q36" s="24" t="s">
        <v>612</v>
      </c>
      <c r="R36" s="72">
        <v>30</v>
      </c>
    </row>
    <row r="37" spans="1:34" s="72" customFormat="1" x14ac:dyDescent="0.15">
      <c r="A37" s="29">
        <v>5140143</v>
      </c>
      <c r="B37" s="62" t="str">
        <f>VLOOKUP(A37,物品!$A:$B,2,FALSE)</f>
        <v>近战英雄礼包</v>
      </c>
      <c r="C37" s="72" t="s">
        <v>956</v>
      </c>
      <c r="D37" s="72">
        <v>5130364</v>
      </c>
      <c r="E37" s="77" t="s">
        <v>1066</v>
      </c>
      <c r="F37" s="72">
        <v>30</v>
      </c>
      <c r="G37" s="72" t="s">
        <v>956</v>
      </c>
      <c r="H37" s="72">
        <v>5130204</v>
      </c>
      <c r="I37" s="77" t="s">
        <v>1073</v>
      </c>
      <c r="J37" s="72">
        <v>30</v>
      </c>
      <c r="K37" s="72" t="s">
        <v>956</v>
      </c>
      <c r="L37" s="72">
        <v>5130534</v>
      </c>
      <c r="M37" s="77" t="s">
        <v>1062</v>
      </c>
      <c r="N37" s="72">
        <v>30</v>
      </c>
      <c r="O37" s="72" t="s">
        <v>25</v>
      </c>
      <c r="P37" s="72">
        <v>5130344</v>
      </c>
      <c r="Q37" s="77" t="s">
        <v>1070</v>
      </c>
      <c r="R37" s="72">
        <v>30</v>
      </c>
    </row>
    <row r="38" spans="1:34" s="72" customFormat="1" x14ac:dyDescent="0.15">
      <c r="A38" s="29">
        <v>5140144</v>
      </c>
      <c r="B38" s="62" t="str">
        <f>VLOOKUP(A38,物品!$A:$B,2,FALSE)</f>
        <v>守护英雄礼包</v>
      </c>
      <c r="C38" s="72" t="s">
        <v>956</v>
      </c>
      <c r="D38" s="72">
        <v>5130034</v>
      </c>
      <c r="E38" s="77" t="s">
        <v>1065</v>
      </c>
      <c r="F38" s="72">
        <v>30</v>
      </c>
      <c r="G38" s="72" t="s">
        <v>956</v>
      </c>
      <c r="H38" s="72">
        <v>5130424</v>
      </c>
      <c r="I38" s="77" t="s">
        <v>1072</v>
      </c>
      <c r="J38" s="72">
        <v>30</v>
      </c>
      <c r="K38" s="72" t="s">
        <v>956</v>
      </c>
      <c r="L38" s="72">
        <v>5130734</v>
      </c>
      <c r="M38" s="77" t="s">
        <v>1087</v>
      </c>
      <c r="N38" s="72">
        <v>30</v>
      </c>
      <c r="O38" s="72" t="s">
        <v>956</v>
      </c>
      <c r="P38" s="72">
        <v>5130334</v>
      </c>
      <c r="Q38" s="77" t="s">
        <v>1069</v>
      </c>
      <c r="R38" s="72">
        <v>30</v>
      </c>
    </row>
    <row r="39" spans="1:34" s="72" customFormat="1" x14ac:dyDescent="0.15">
      <c r="A39" s="29">
        <v>5140145</v>
      </c>
      <c r="B39" s="62" t="str">
        <f>VLOOKUP(A39,物品!$A:$B,2,FALSE)</f>
        <v>辅助英雄礼包</v>
      </c>
      <c r="C39" s="72" t="s">
        <v>956</v>
      </c>
      <c r="D39" s="72">
        <v>5130834</v>
      </c>
      <c r="E39" s="72" t="s">
        <v>952</v>
      </c>
      <c r="F39" s="72">
        <v>30</v>
      </c>
      <c r="G39" s="72" t="s">
        <v>956</v>
      </c>
      <c r="H39" s="72">
        <v>5130244</v>
      </c>
      <c r="I39" s="77" t="s">
        <v>1075</v>
      </c>
      <c r="J39" s="72">
        <v>30</v>
      </c>
      <c r="K39" s="72" t="s">
        <v>956</v>
      </c>
      <c r="L39" s="72">
        <v>5130864</v>
      </c>
      <c r="M39" s="77" t="s">
        <v>1089</v>
      </c>
      <c r="N39" s="72">
        <v>30</v>
      </c>
      <c r="O39" s="72" t="s">
        <v>956</v>
      </c>
      <c r="P39" s="72">
        <v>5130804</v>
      </c>
      <c r="Q39" s="77" t="s">
        <v>953</v>
      </c>
      <c r="R39" s="72">
        <v>30</v>
      </c>
    </row>
    <row r="40" spans="1:34" s="72" customFormat="1" x14ac:dyDescent="0.35">
      <c r="A40" s="29">
        <v>5140146</v>
      </c>
      <c r="B40" s="62" t="str">
        <f>VLOOKUP(A40,物品!$A:$B,2,FALSE)</f>
        <v>A+法球残片一礼包</v>
      </c>
      <c r="C40" s="72" t="s">
        <v>1168</v>
      </c>
      <c r="D40" s="100">
        <v>81200075</v>
      </c>
      <c r="E40" s="101" t="s">
        <v>1169</v>
      </c>
      <c r="F40" s="72">
        <v>1</v>
      </c>
      <c r="G40" s="72" t="s">
        <v>1168</v>
      </c>
      <c r="H40" s="100">
        <v>81200081</v>
      </c>
      <c r="I40" s="101" t="s">
        <v>1170</v>
      </c>
      <c r="J40" s="72">
        <v>1</v>
      </c>
      <c r="K40" s="72" t="s">
        <v>1168</v>
      </c>
      <c r="L40" s="100">
        <v>81200087</v>
      </c>
      <c r="M40" s="101" t="s">
        <v>1171</v>
      </c>
      <c r="N40" s="72">
        <v>1</v>
      </c>
      <c r="O40" s="72" t="s">
        <v>1168</v>
      </c>
      <c r="P40" s="100">
        <v>81200093</v>
      </c>
      <c r="Q40" s="101" t="s">
        <v>1172</v>
      </c>
      <c r="R40" s="72">
        <v>1</v>
      </c>
      <c r="S40" s="72" t="s">
        <v>1168</v>
      </c>
      <c r="T40" s="100">
        <v>81200099</v>
      </c>
      <c r="U40" s="101" t="s">
        <v>1173</v>
      </c>
      <c r="V40" s="72">
        <v>1</v>
      </c>
      <c r="W40" s="72" t="s">
        <v>1168</v>
      </c>
      <c r="X40" s="100">
        <v>81200105</v>
      </c>
      <c r="Y40" s="101" t="s">
        <v>1174</v>
      </c>
      <c r="Z40" s="72">
        <v>1</v>
      </c>
      <c r="AA40" s="72" t="s">
        <v>1168</v>
      </c>
      <c r="AB40" s="100">
        <v>81200111</v>
      </c>
      <c r="AC40" s="101" t="s">
        <v>1175</v>
      </c>
      <c r="AD40" s="72">
        <v>1</v>
      </c>
      <c r="AE40" s="72" t="s">
        <v>1168</v>
      </c>
      <c r="AF40" s="100">
        <v>81200117</v>
      </c>
      <c r="AG40" s="101" t="s">
        <v>1176</v>
      </c>
      <c r="AH40" s="72">
        <v>1</v>
      </c>
    </row>
    <row r="41" spans="1:34" s="72" customFormat="1" ht="17.25" thickBot="1" x14ac:dyDescent="0.4">
      <c r="A41" s="29">
        <v>5140147</v>
      </c>
      <c r="B41" s="62" t="str">
        <f>VLOOKUP(A41,物品!$A:$B,2,FALSE)</f>
        <v>A+卷轴残片一礼包</v>
      </c>
      <c r="C41" s="72" t="s">
        <v>1168</v>
      </c>
      <c r="D41" s="100">
        <v>81200123</v>
      </c>
      <c r="E41" s="101" t="s">
        <v>1179</v>
      </c>
      <c r="F41" s="72">
        <v>1</v>
      </c>
      <c r="G41" s="72" t="s">
        <v>1168</v>
      </c>
      <c r="H41" s="100">
        <v>81200129</v>
      </c>
      <c r="I41" s="101" t="s">
        <v>1180</v>
      </c>
      <c r="J41" s="72">
        <v>1</v>
      </c>
      <c r="K41" s="72" t="s">
        <v>1168</v>
      </c>
      <c r="L41" s="100">
        <v>81200135</v>
      </c>
      <c r="M41" s="101" t="s">
        <v>1181</v>
      </c>
      <c r="N41" s="72">
        <v>1</v>
      </c>
      <c r="O41" s="72" t="s">
        <v>1168</v>
      </c>
      <c r="P41" s="100">
        <v>81200141</v>
      </c>
      <c r="Q41" s="101" t="s">
        <v>1182</v>
      </c>
      <c r="R41" s="72">
        <v>1</v>
      </c>
      <c r="S41" s="72" t="s">
        <v>1168</v>
      </c>
      <c r="T41" s="100">
        <v>81200147</v>
      </c>
      <c r="U41" s="101" t="s">
        <v>1183</v>
      </c>
      <c r="V41" s="72">
        <v>1</v>
      </c>
      <c r="W41" s="72" t="s">
        <v>1168</v>
      </c>
      <c r="X41" s="100">
        <v>81200153</v>
      </c>
      <c r="Y41" s="101" t="s">
        <v>1184</v>
      </c>
      <c r="Z41" s="72">
        <v>1</v>
      </c>
      <c r="AA41" s="72" t="s">
        <v>1168</v>
      </c>
      <c r="AB41" s="100">
        <v>81200159</v>
      </c>
      <c r="AC41" s="101" t="s">
        <v>1185</v>
      </c>
      <c r="AD41" s="72">
        <v>1</v>
      </c>
      <c r="AE41" s="72" t="s">
        <v>1168</v>
      </c>
      <c r="AF41" s="100">
        <v>81200165</v>
      </c>
      <c r="AG41" s="101" t="s">
        <v>1186</v>
      </c>
      <c r="AH41" s="72">
        <v>1</v>
      </c>
    </row>
    <row r="42" spans="1:34" s="72" customFormat="1" ht="17.25" thickBot="1" x14ac:dyDescent="0.35">
      <c r="A42" s="29">
        <v>5140148</v>
      </c>
      <c r="B42" s="62" t="str">
        <f>VLOOKUP(A42,物品!$A:$B,2,FALSE)</f>
        <v>A+装备礼包</v>
      </c>
      <c r="C42" s="72" t="s">
        <v>1191</v>
      </c>
      <c r="D42" s="102">
        <v>7100037</v>
      </c>
      <c r="E42" s="102" t="s">
        <v>1192</v>
      </c>
      <c r="F42" s="72">
        <v>1</v>
      </c>
      <c r="G42" s="72" t="s">
        <v>1191</v>
      </c>
      <c r="H42" s="102">
        <v>7100038</v>
      </c>
      <c r="I42" s="102" t="s">
        <v>1193</v>
      </c>
      <c r="J42" s="72">
        <v>1</v>
      </c>
      <c r="K42" s="72" t="s">
        <v>1191</v>
      </c>
      <c r="L42" s="102">
        <v>7100039</v>
      </c>
      <c r="M42" s="102" t="s">
        <v>1194</v>
      </c>
      <c r="N42" s="72">
        <v>1</v>
      </c>
      <c r="O42" s="72" t="s">
        <v>1191</v>
      </c>
      <c r="P42" s="102">
        <v>7100040</v>
      </c>
      <c r="Q42" s="102" t="s">
        <v>1195</v>
      </c>
      <c r="R42" s="72">
        <v>1</v>
      </c>
      <c r="S42" s="72" t="s">
        <v>1191</v>
      </c>
      <c r="T42" s="102">
        <v>7100041</v>
      </c>
      <c r="U42" s="102" t="s">
        <v>1196</v>
      </c>
      <c r="V42" s="72">
        <v>1</v>
      </c>
      <c r="W42" s="72" t="s">
        <v>1191</v>
      </c>
      <c r="X42" s="102">
        <v>7100042</v>
      </c>
      <c r="Y42" s="102" t="s">
        <v>1197</v>
      </c>
      <c r="Z42" s="72">
        <v>1</v>
      </c>
    </row>
    <row r="43" spans="1:34" s="72" customFormat="1" ht="17.25" thickBot="1" x14ac:dyDescent="0.35">
      <c r="A43" s="29">
        <v>5140149</v>
      </c>
      <c r="B43" s="62" t="str">
        <f>VLOOKUP(A43,物品!$A:$B,2,FALSE)</f>
        <v>S装备礼包</v>
      </c>
      <c r="C43" s="72" t="s">
        <v>1191</v>
      </c>
      <c r="D43" s="102">
        <v>7100049</v>
      </c>
      <c r="E43" s="102" t="s">
        <v>1200</v>
      </c>
      <c r="F43" s="72">
        <v>1</v>
      </c>
      <c r="G43" s="72" t="s">
        <v>1191</v>
      </c>
      <c r="H43" s="102">
        <v>7100050</v>
      </c>
      <c r="I43" s="102" t="s">
        <v>1201</v>
      </c>
      <c r="J43" s="72">
        <v>1</v>
      </c>
      <c r="K43" s="72" t="s">
        <v>1191</v>
      </c>
      <c r="L43" s="102">
        <v>7100051</v>
      </c>
      <c r="M43" s="102" t="s">
        <v>1202</v>
      </c>
      <c r="N43" s="72">
        <v>1</v>
      </c>
      <c r="O43" s="72" t="s">
        <v>1191</v>
      </c>
      <c r="P43" s="102">
        <v>7100052</v>
      </c>
      <c r="Q43" s="102" t="s">
        <v>1203</v>
      </c>
      <c r="R43" s="72">
        <v>1</v>
      </c>
      <c r="S43" s="72" t="s">
        <v>1191</v>
      </c>
      <c r="T43" s="102">
        <v>7100053</v>
      </c>
      <c r="U43" s="102" t="s">
        <v>1204</v>
      </c>
      <c r="V43" s="72">
        <v>1</v>
      </c>
      <c r="W43" s="72" t="s">
        <v>1191</v>
      </c>
      <c r="X43" s="102">
        <v>7100054</v>
      </c>
      <c r="Y43" s="102" t="s">
        <v>1205</v>
      </c>
      <c r="Z43" s="72">
        <v>1</v>
      </c>
    </row>
    <row r="44" spans="1:34" s="72" customFormat="1" x14ac:dyDescent="0.3">
      <c r="A44" s="29">
        <v>5140150</v>
      </c>
      <c r="B44" s="62" t="str">
        <f>VLOOKUP(A44,物品!$A:$B,2,FALSE)</f>
        <v>S英雄礼包</v>
      </c>
      <c r="C44" s="72" t="s">
        <v>956</v>
      </c>
      <c r="D44" s="58">
        <v>5130904</v>
      </c>
      <c r="E44" s="59" t="s">
        <v>604</v>
      </c>
      <c r="F44" s="72">
        <v>30</v>
      </c>
      <c r="G44" s="72" t="s">
        <v>956</v>
      </c>
      <c r="H44" s="58">
        <v>5130074</v>
      </c>
      <c r="I44" s="68" t="s">
        <v>626</v>
      </c>
      <c r="J44" s="72">
        <v>30</v>
      </c>
      <c r="K44" s="72" t="s">
        <v>956</v>
      </c>
      <c r="L44" s="69">
        <v>5130944</v>
      </c>
      <c r="M44" s="68" t="s">
        <v>639</v>
      </c>
      <c r="N44" s="72">
        <v>30</v>
      </c>
      <c r="O44" s="72" t="s">
        <v>956</v>
      </c>
      <c r="P44" s="58">
        <v>5130654</v>
      </c>
      <c r="Q44" s="68" t="s">
        <v>620</v>
      </c>
      <c r="R44" s="72">
        <v>30</v>
      </c>
    </row>
    <row r="45" spans="1:34" s="72" customFormat="1" x14ac:dyDescent="0.3">
      <c r="A45" s="29">
        <v>5140151</v>
      </c>
      <c r="B45" s="62" t="str">
        <f>VLOOKUP(A45,物品!$A:$B,2,FALSE)</f>
        <v>S英雄星魄礼包</v>
      </c>
      <c r="C45" s="72" t="s">
        <v>956</v>
      </c>
      <c r="D45" s="58">
        <v>5130904</v>
      </c>
      <c r="E45" s="59" t="s">
        <v>604</v>
      </c>
      <c r="F45" s="72">
        <v>1</v>
      </c>
      <c r="G45" s="72" t="s">
        <v>956</v>
      </c>
      <c r="H45" s="58">
        <v>5130074</v>
      </c>
      <c r="I45" s="68" t="s">
        <v>626</v>
      </c>
      <c r="J45" s="72">
        <v>1</v>
      </c>
      <c r="K45" s="72" t="s">
        <v>956</v>
      </c>
      <c r="L45" s="69">
        <v>5130944</v>
      </c>
      <c r="M45" s="68" t="s">
        <v>639</v>
      </c>
      <c r="N45" s="72">
        <v>1</v>
      </c>
      <c r="O45" s="72" t="s">
        <v>956</v>
      </c>
      <c r="P45" s="58">
        <v>5130654</v>
      </c>
      <c r="Q45" s="68" t="s">
        <v>620</v>
      </c>
      <c r="R45" s="72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M13" sqref="M13"/>
    </sheetView>
  </sheetViews>
  <sheetFormatPr defaultRowHeight="13.5" x14ac:dyDescent="0.15"/>
  <cols>
    <col min="1" max="1" width="12.75" bestFit="1" customWidth="1"/>
    <col min="2" max="2" width="14.125" bestFit="1" customWidth="1"/>
    <col min="3" max="3" width="69.25" bestFit="1" customWidth="1"/>
    <col min="5" max="5" width="9.25" bestFit="1" customWidth="1"/>
    <col min="6" max="6" width="11.625" bestFit="1" customWidth="1"/>
    <col min="7" max="8" width="6.5" bestFit="1" customWidth="1"/>
    <col min="9" max="9" width="11" bestFit="1" customWidth="1"/>
  </cols>
  <sheetData>
    <row r="1" spans="1:9" x14ac:dyDescent="0.15">
      <c r="A1" t="s">
        <v>7</v>
      </c>
      <c r="B1" t="s">
        <v>1</v>
      </c>
      <c r="C1" t="s">
        <v>782</v>
      </c>
      <c r="D1" t="s">
        <v>783</v>
      </c>
      <c r="E1" t="s">
        <v>784</v>
      </c>
      <c r="F1" t="s">
        <v>785</v>
      </c>
      <c r="G1" t="s">
        <v>2</v>
      </c>
      <c r="H1" t="s">
        <v>786</v>
      </c>
      <c r="I1" s="1" t="s">
        <v>1162</v>
      </c>
    </row>
    <row r="2" spans="1:9" x14ac:dyDescent="0.15">
      <c r="A2" t="s">
        <v>19</v>
      </c>
      <c r="B2" t="s">
        <v>12</v>
      </c>
      <c r="C2" t="s">
        <v>787</v>
      </c>
      <c r="D2" t="s">
        <v>788</v>
      </c>
      <c r="E2" t="s">
        <v>13</v>
      </c>
      <c r="F2" t="s">
        <v>789</v>
      </c>
      <c r="G2" t="s">
        <v>14</v>
      </c>
      <c r="H2" t="s">
        <v>790</v>
      </c>
      <c r="I2" s="1" t="s">
        <v>1163</v>
      </c>
    </row>
    <row r="3" spans="1:9" x14ac:dyDescent="0.15">
      <c r="A3" t="s">
        <v>23</v>
      </c>
      <c r="B3" t="s">
        <v>791</v>
      </c>
      <c r="C3" t="s">
        <v>792</v>
      </c>
      <c r="E3">
        <v>5190001</v>
      </c>
      <c r="F3" t="s">
        <v>793</v>
      </c>
      <c r="G3">
        <v>1</v>
      </c>
      <c r="H3" t="s">
        <v>794</v>
      </c>
      <c r="I3">
        <v>800000</v>
      </c>
    </row>
    <row r="4" spans="1:9" x14ac:dyDescent="0.15">
      <c r="A4" t="s">
        <v>28</v>
      </c>
      <c r="B4" t="s">
        <v>36</v>
      </c>
      <c r="C4" t="s">
        <v>795</v>
      </c>
      <c r="E4">
        <v>5190002</v>
      </c>
      <c r="F4" t="s">
        <v>796</v>
      </c>
      <c r="G4">
        <v>1</v>
      </c>
      <c r="H4" t="s">
        <v>794</v>
      </c>
      <c r="I4">
        <v>500</v>
      </c>
    </row>
    <row r="5" spans="1:9" x14ac:dyDescent="0.15">
      <c r="A5" t="s">
        <v>797</v>
      </c>
      <c r="B5" t="s">
        <v>798</v>
      </c>
      <c r="C5" t="s">
        <v>799</v>
      </c>
      <c r="E5">
        <v>5190003</v>
      </c>
      <c r="F5" t="s">
        <v>800</v>
      </c>
      <c r="G5">
        <v>1</v>
      </c>
      <c r="H5" t="s">
        <v>794</v>
      </c>
      <c r="I5">
        <v>7000</v>
      </c>
    </row>
    <row r="6" spans="1:9" x14ac:dyDescent="0.15">
      <c r="A6" t="s">
        <v>801</v>
      </c>
      <c r="B6" t="s">
        <v>802</v>
      </c>
      <c r="C6" t="s">
        <v>803</v>
      </c>
      <c r="E6">
        <v>5190004</v>
      </c>
      <c r="F6" t="s">
        <v>804</v>
      </c>
      <c r="G6">
        <v>1</v>
      </c>
      <c r="H6" t="s">
        <v>794</v>
      </c>
    </row>
    <row r="7" spans="1:9" x14ac:dyDescent="0.15">
      <c r="A7" t="s">
        <v>272</v>
      </c>
      <c r="B7" t="s">
        <v>805</v>
      </c>
      <c r="C7" t="s">
        <v>806</v>
      </c>
      <c r="E7">
        <v>5190005</v>
      </c>
      <c r="F7" t="s">
        <v>807</v>
      </c>
      <c r="G7">
        <v>1</v>
      </c>
      <c r="H7" t="s">
        <v>794</v>
      </c>
      <c r="I7">
        <v>30000</v>
      </c>
    </row>
    <row r="8" spans="1:9" x14ac:dyDescent="0.15">
      <c r="A8" t="s">
        <v>808</v>
      </c>
      <c r="B8" t="s">
        <v>809</v>
      </c>
      <c r="C8" t="s">
        <v>810</v>
      </c>
      <c r="E8">
        <v>5190006</v>
      </c>
      <c r="F8" t="s">
        <v>811</v>
      </c>
      <c r="G8">
        <v>1</v>
      </c>
      <c r="H8" t="s">
        <v>794</v>
      </c>
      <c r="I8">
        <v>3000</v>
      </c>
    </row>
    <row r="9" spans="1:9" x14ac:dyDescent="0.15">
      <c r="A9" t="s">
        <v>26</v>
      </c>
      <c r="B9" t="s">
        <v>812</v>
      </c>
      <c r="C9" t="s">
        <v>813</v>
      </c>
      <c r="E9">
        <v>5190009</v>
      </c>
      <c r="F9" t="s">
        <v>814</v>
      </c>
      <c r="G9">
        <v>1</v>
      </c>
      <c r="H9" t="s">
        <v>794</v>
      </c>
    </row>
    <row r="10" spans="1:9" x14ac:dyDescent="0.15">
      <c r="A10" t="s">
        <v>815</v>
      </c>
      <c r="B10" t="s">
        <v>816</v>
      </c>
      <c r="C10" t="s">
        <v>817</v>
      </c>
      <c r="E10">
        <v>5190010</v>
      </c>
      <c r="F10" t="s">
        <v>818</v>
      </c>
      <c r="G10">
        <v>1</v>
      </c>
      <c r="H10" t="s">
        <v>794</v>
      </c>
    </row>
    <row r="11" spans="1:9" x14ac:dyDescent="0.15">
      <c r="A11" t="s">
        <v>819</v>
      </c>
      <c r="B11" t="s">
        <v>820</v>
      </c>
      <c r="C11" t="s">
        <v>821</v>
      </c>
      <c r="E11">
        <v>5190011</v>
      </c>
      <c r="F11" t="s">
        <v>822</v>
      </c>
      <c r="G11">
        <v>1</v>
      </c>
      <c r="H11" t="s">
        <v>794</v>
      </c>
      <c r="I11">
        <v>7000</v>
      </c>
    </row>
    <row r="12" spans="1:9" x14ac:dyDescent="0.15">
      <c r="A12" t="s">
        <v>823</v>
      </c>
      <c r="B12" t="s">
        <v>824</v>
      </c>
      <c r="C12" t="s">
        <v>825</v>
      </c>
      <c r="E12">
        <v>5190012</v>
      </c>
      <c r="F12" t="s">
        <v>826</v>
      </c>
      <c r="G12">
        <v>1</v>
      </c>
      <c r="H12" t="s">
        <v>794</v>
      </c>
      <c r="I12">
        <v>15000</v>
      </c>
    </row>
    <row r="13" spans="1:9" x14ac:dyDescent="0.15">
      <c r="A13" t="s">
        <v>827</v>
      </c>
      <c r="B13" t="s">
        <v>828</v>
      </c>
      <c r="C13" t="s">
        <v>829</v>
      </c>
      <c r="E13">
        <v>5190013</v>
      </c>
      <c r="F13" t="s">
        <v>830</v>
      </c>
      <c r="G13">
        <v>1</v>
      </c>
      <c r="H13" t="s">
        <v>794</v>
      </c>
      <c r="I13">
        <v>4500</v>
      </c>
    </row>
    <row r="14" spans="1:9" x14ac:dyDescent="0.15">
      <c r="A14" t="s">
        <v>831</v>
      </c>
      <c r="B14" t="s">
        <v>832</v>
      </c>
      <c r="C14" t="s">
        <v>833</v>
      </c>
      <c r="E14">
        <v>5190014</v>
      </c>
      <c r="F14" t="s">
        <v>834</v>
      </c>
      <c r="G14">
        <v>1</v>
      </c>
      <c r="H14" t="s">
        <v>794</v>
      </c>
    </row>
    <row r="15" spans="1:9" x14ac:dyDescent="0.15">
      <c r="A15" t="s">
        <v>835</v>
      </c>
      <c r="B15" t="s">
        <v>836</v>
      </c>
      <c r="C15" t="s">
        <v>837</v>
      </c>
      <c r="E15">
        <v>5160015</v>
      </c>
      <c r="F15" t="s">
        <v>838</v>
      </c>
      <c r="G15">
        <v>1</v>
      </c>
      <c r="H15" t="s">
        <v>794</v>
      </c>
    </row>
    <row r="16" spans="1:9" x14ac:dyDescent="0.15">
      <c r="A16" t="s">
        <v>839</v>
      </c>
      <c r="B16" t="s">
        <v>840</v>
      </c>
      <c r="C16" t="s">
        <v>841</v>
      </c>
      <c r="E16">
        <v>5190015</v>
      </c>
      <c r="F16" t="s">
        <v>842</v>
      </c>
      <c r="G16">
        <v>1</v>
      </c>
      <c r="H16" t="s">
        <v>794</v>
      </c>
    </row>
    <row r="17" spans="1:9" x14ac:dyDescent="0.15">
      <c r="A17" t="s">
        <v>843</v>
      </c>
      <c r="B17" t="s">
        <v>844</v>
      </c>
      <c r="C17" t="s">
        <v>845</v>
      </c>
      <c r="E17">
        <v>5190016</v>
      </c>
      <c r="F17" t="s">
        <v>846</v>
      </c>
      <c r="G17">
        <v>1</v>
      </c>
      <c r="H17" t="s">
        <v>794</v>
      </c>
    </row>
    <row r="18" spans="1:9" x14ac:dyDescent="0.15">
      <c r="A18" t="s">
        <v>847</v>
      </c>
      <c r="B18" t="s">
        <v>848</v>
      </c>
      <c r="C18" t="s">
        <v>849</v>
      </c>
      <c r="E18">
        <v>5190017</v>
      </c>
      <c r="F18" t="s">
        <v>850</v>
      </c>
      <c r="G18">
        <v>1</v>
      </c>
      <c r="H18" t="s">
        <v>794</v>
      </c>
      <c r="I18">
        <v>2000</v>
      </c>
    </row>
  </sheetData>
  <phoneticPr fontId="1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7" workbookViewId="0">
      <selection activeCell="N2" sqref="N2:O13"/>
    </sheetView>
  </sheetViews>
  <sheetFormatPr defaultColWidth="9" defaultRowHeight="16.5" x14ac:dyDescent="0.15"/>
  <cols>
    <col min="1" max="1" width="9" style="2"/>
    <col min="2" max="3" width="13.25" style="2" bestFit="1" customWidth="1"/>
    <col min="4" max="4" width="13" style="2" customWidth="1"/>
    <col min="5" max="16384" width="9" style="2"/>
  </cols>
  <sheetData>
    <row r="1" spans="1:14" x14ac:dyDescent="0.15">
      <c r="A1" s="2" t="s">
        <v>59</v>
      </c>
      <c r="B1" s="2" t="s">
        <v>60</v>
      </c>
      <c r="D1" s="15" t="s">
        <v>364</v>
      </c>
      <c r="E1" s="15" t="s">
        <v>365</v>
      </c>
      <c r="H1" s="2" t="s">
        <v>904</v>
      </c>
      <c r="I1" s="2" t="s">
        <v>907</v>
      </c>
      <c r="J1" s="2" t="s">
        <v>905</v>
      </c>
      <c r="K1" s="2" t="s">
        <v>906</v>
      </c>
    </row>
    <row r="2" spans="1:14" x14ac:dyDescent="0.15">
      <c r="A2" s="2">
        <v>1</v>
      </c>
      <c r="B2" s="2">
        <v>10</v>
      </c>
      <c r="C2" s="2">
        <v>1</v>
      </c>
      <c r="D2" s="15" t="s">
        <v>366</v>
      </c>
      <c r="E2" s="15">
        <v>1</v>
      </c>
      <c r="H2" s="47" t="s">
        <v>856</v>
      </c>
      <c r="I2" s="49" t="s">
        <v>908</v>
      </c>
      <c r="J2" s="49" t="s">
        <v>913</v>
      </c>
      <c r="K2" s="49" t="s">
        <v>915</v>
      </c>
      <c r="N2" s="49"/>
    </row>
    <row r="3" spans="1:14" x14ac:dyDescent="0.15">
      <c r="A3" s="2">
        <v>2</v>
      </c>
      <c r="B3" s="2">
        <v>10</v>
      </c>
      <c r="C3" s="2">
        <v>6</v>
      </c>
      <c r="D3" s="15" t="s">
        <v>367</v>
      </c>
      <c r="E3" s="15">
        <v>1</v>
      </c>
      <c r="H3" s="47" t="s">
        <v>857</v>
      </c>
      <c r="I3" s="49" t="s">
        <v>908</v>
      </c>
      <c r="J3" s="49" t="s">
        <v>913</v>
      </c>
      <c r="K3" s="49" t="s">
        <v>915</v>
      </c>
      <c r="N3" s="49"/>
    </row>
    <row r="4" spans="1:14" x14ac:dyDescent="0.15">
      <c r="A4" s="2">
        <v>3</v>
      </c>
      <c r="B4" s="2">
        <v>10</v>
      </c>
      <c r="C4" s="2">
        <v>7</v>
      </c>
      <c r="D4" s="15" t="s">
        <v>368</v>
      </c>
      <c r="E4" s="15">
        <v>1</v>
      </c>
      <c r="H4" s="47" t="s">
        <v>858</v>
      </c>
      <c r="I4" s="49" t="s">
        <v>908</v>
      </c>
      <c r="J4" s="49" t="s">
        <v>913</v>
      </c>
      <c r="K4" s="49" t="s">
        <v>917</v>
      </c>
      <c r="N4" s="49"/>
    </row>
    <row r="5" spans="1:14" x14ac:dyDescent="0.15">
      <c r="A5" s="2">
        <v>4</v>
      </c>
      <c r="B5" s="2">
        <v>10</v>
      </c>
      <c r="C5" s="2">
        <v>11</v>
      </c>
      <c r="D5" s="15" t="s">
        <v>358</v>
      </c>
      <c r="E5" s="15">
        <v>1</v>
      </c>
      <c r="H5" s="47" t="s">
        <v>859</v>
      </c>
      <c r="I5" s="49" t="s">
        <v>908</v>
      </c>
      <c r="J5" s="49" t="s">
        <v>914</v>
      </c>
      <c r="K5" s="49" t="s">
        <v>916</v>
      </c>
      <c r="N5" s="49"/>
    </row>
    <row r="6" spans="1:14" x14ac:dyDescent="0.15">
      <c r="C6" s="2">
        <v>12</v>
      </c>
      <c r="D6" s="15" t="s">
        <v>359</v>
      </c>
      <c r="E6" s="15">
        <v>1</v>
      </c>
      <c r="H6" s="47" t="s">
        <v>860</v>
      </c>
      <c r="I6" s="49" t="s">
        <v>908</v>
      </c>
      <c r="J6" s="49" t="s">
        <v>913</v>
      </c>
      <c r="K6" s="49" t="s">
        <v>918</v>
      </c>
    </row>
    <row r="7" spans="1:14" x14ac:dyDescent="0.15">
      <c r="A7" s="2" t="s">
        <v>319</v>
      </c>
      <c r="B7" s="2" t="s">
        <v>320</v>
      </c>
      <c r="C7" s="2">
        <v>16</v>
      </c>
      <c r="D7" s="15" t="s">
        <v>360</v>
      </c>
      <c r="E7" s="15">
        <v>200</v>
      </c>
      <c r="H7" s="47" t="s">
        <v>861</v>
      </c>
      <c r="I7" s="49" t="s">
        <v>908</v>
      </c>
      <c r="J7" s="49" t="s">
        <v>914</v>
      </c>
      <c r="K7" s="49" t="s">
        <v>917</v>
      </c>
    </row>
    <row r="8" spans="1:14" x14ac:dyDescent="0.15">
      <c r="A8" s="2">
        <v>1</v>
      </c>
      <c r="B8" s="2">
        <v>0</v>
      </c>
      <c r="C8" s="2">
        <v>17</v>
      </c>
      <c r="D8" s="15" t="s">
        <v>361</v>
      </c>
      <c r="E8" s="15">
        <v>400</v>
      </c>
      <c r="H8" s="47" t="s">
        <v>862</v>
      </c>
      <c r="I8" s="49" t="s">
        <v>908</v>
      </c>
      <c r="J8" s="49" t="s">
        <v>913</v>
      </c>
      <c r="K8" s="49" t="s">
        <v>916</v>
      </c>
    </row>
    <row r="9" spans="1:14" x14ac:dyDescent="0.3">
      <c r="A9" s="2">
        <v>2</v>
      </c>
      <c r="B9" s="2">
        <v>0</v>
      </c>
      <c r="C9" s="2">
        <v>18</v>
      </c>
      <c r="D9" s="15" t="s">
        <v>362</v>
      </c>
      <c r="E9" s="15">
        <v>600</v>
      </c>
      <c r="H9" s="48" t="s">
        <v>863</v>
      </c>
      <c r="I9" s="49" t="s">
        <v>908</v>
      </c>
      <c r="J9" s="49" t="s">
        <v>912</v>
      </c>
      <c r="K9" s="49" t="s">
        <v>916</v>
      </c>
    </row>
    <row r="10" spans="1:14" x14ac:dyDescent="0.3">
      <c r="A10" s="2">
        <v>3</v>
      </c>
      <c r="B10" s="2">
        <v>6</v>
      </c>
      <c r="H10" s="48" t="s">
        <v>864</v>
      </c>
      <c r="I10" s="49" t="s">
        <v>908</v>
      </c>
      <c r="J10" s="49" t="s">
        <v>912</v>
      </c>
      <c r="K10" s="49" t="s">
        <v>917</v>
      </c>
    </row>
    <row r="11" spans="1:14" x14ac:dyDescent="0.3">
      <c r="A11" s="2">
        <v>4</v>
      </c>
      <c r="B11" s="2">
        <v>20</v>
      </c>
      <c r="C11" s="2">
        <v>1</v>
      </c>
      <c r="D11" s="15" t="s">
        <v>366</v>
      </c>
      <c r="E11" s="15">
        <v>1</v>
      </c>
      <c r="H11" s="48" t="s">
        <v>865</v>
      </c>
      <c r="I11" s="49" t="s">
        <v>908</v>
      </c>
      <c r="J11" s="49" t="s">
        <v>913</v>
      </c>
      <c r="K11" s="49" t="s">
        <v>917</v>
      </c>
    </row>
    <row r="12" spans="1:14" x14ac:dyDescent="0.3">
      <c r="C12" s="2">
        <v>6</v>
      </c>
      <c r="D12" s="15" t="s">
        <v>367</v>
      </c>
      <c r="E12" s="15">
        <v>2</v>
      </c>
      <c r="H12" s="48" t="s">
        <v>866</v>
      </c>
      <c r="I12" s="49" t="s">
        <v>908</v>
      </c>
      <c r="J12" s="49" t="s">
        <v>912</v>
      </c>
      <c r="K12" s="49" t="s">
        <v>915</v>
      </c>
    </row>
    <row r="13" spans="1:14" x14ac:dyDescent="0.3">
      <c r="A13" s="2" t="s">
        <v>331</v>
      </c>
      <c r="B13" s="2" t="s">
        <v>332</v>
      </c>
      <c r="C13" s="2">
        <v>7</v>
      </c>
      <c r="D13" s="15" t="s">
        <v>368</v>
      </c>
      <c r="E13" s="15">
        <v>4</v>
      </c>
      <c r="H13" s="48" t="s">
        <v>867</v>
      </c>
      <c r="I13" s="49" t="s">
        <v>908</v>
      </c>
      <c r="J13" s="49" t="s">
        <v>912</v>
      </c>
      <c r="K13" s="49" t="s">
        <v>918</v>
      </c>
    </row>
    <row r="14" spans="1:14" x14ac:dyDescent="0.15">
      <c r="A14" s="2">
        <v>1</v>
      </c>
      <c r="B14" s="2">
        <v>1</v>
      </c>
      <c r="C14" s="2">
        <v>11</v>
      </c>
      <c r="D14" s="15" t="s">
        <v>363</v>
      </c>
      <c r="E14" s="15">
        <v>8</v>
      </c>
      <c r="H14" s="47" t="s">
        <v>868</v>
      </c>
      <c r="I14" s="49" t="s">
        <v>910</v>
      </c>
      <c r="J14" s="49" t="s">
        <v>912</v>
      </c>
      <c r="K14" s="49" t="s">
        <v>915</v>
      </c>
    </row>
    <row r="15" spans="1:14" x14ac:dyDescent="0.3">
      <c r="A15" s="2">
        <v>2</v>
      </c>
      <c r="B15" s="2">
        <v>4</v>
      </c>
      <c r="C15" s="2">
        <v>12</v>
      </c>
      <c r="D15" s="15" t="s">
        <v>369</v>
      </c>
      <c r="E15" s="15">
        <v>10</v>
      </c>
      <c r="H15" s="48" t="s">
        <v>869</v>
      </c>
      <c r="I15" s="49" t="s">
        <v>910</v>
      </c>
      <c r="J15" s="49" t="s">
        <v>913</v>
      </c>
      <c r="K15" s="49" t="s">
        <v>917</v>
      </c>
    </row>
    <row r="16" spans="1:14" x14ac:dyDescent="0.3">
      <c r="A16" s="2">
        <v>3</v>
      </c>
      <c r="B16" s="2">
        <v>9</v>
      </c>
      <c r="C16" s="2">
        <v>16</v>
      </c>
      <c r="D16" s="15" t="s">
        <v>370</v>
      </c>
      <c r="E16" s="15">
        <v>20</v>
      </c>
      <c r="H16" s="48" t="s">
        <v>870</v>
      </c>
      <c r="I16" s="49" t="s">
        <v>910</v>
      </c>
      <c r="J16" s="49" t="s">
        <v>912</v>
      </c>
      <c r="K16" s="49" t="s">
        <v>917</v>
      </c>
    </row>
    <row r="17" spans="1:11" x14ac:dyDescent="0.3">
      <c r="A17" s="2">
        <v>4</v>
      </c>
      <c r="B17" s="2">
        <v>20</v>
      </c>
      <c r="C17" s="2">
        <v>17</v>
      </c>
      <c r="D17" s="15" t="s">
        <v>371</v>
      </c>
      <c r="E17" s="15">
        <v>30</v>
      </c>
      <c r="H17" s="48" t="s">
        <v>871</v>
      </c>
      <c r="I17" s="49" t="s">
        <v>910</v>
      </c>
      <c r="J17" s="49" t="s">
        <v>912</v>
      </c>
      <c r="K17" s="49" t="s">
        <v>918</v>
      </c>
    </row>
    <row r="18" spans="1:11" x14ac:dyDescent="0.3">
      <c r="C18" s="2">
        <v>18</v>
      </c>
      <c r="D18" s="15" t="s">
        <v>372</v>
      </c>
      <c r="E18" s="15">
        <v>40</v>
      </c>
      <c r="H18" s="48" t="s">
        <v>872</v>
      </c>
      <c r="I18" s="49" t="s">
        <v>910</v>
      </c>
      <c r="J18" s="49" t="s">
        <v>912</v>
      </c>
      <c r="K18" s="49" t="s">
        <v>916</v>
      </c>
    </row>
    <row r="19" spans="1:11" x14ac:dyDescent="0.3">
      <c r="C19" s="2">
        <v>19</v>
      </c>
      <c r="D19" s="15" t="s">
        <v>373</v>
      </c>
      <c r="E19" s="15">
        <v>60</v>
      </c>
      <c r="H19" s="48" t="s">
        <v>873</v>
      </c>
      <c r="I19" s="49" t="s">
        <v>910</v>
      </c>
      <c r="J19" s="49" t="s">
        <v>913</v>
      </c>
      <c r="K19" s="49" t="s">
        <v>917</v>
      </c>
    </row>
    <row r="20" spans="1:11" x14ac:dyDescent="0.3">
      <c r="H20" s="48" t="s">
        <v>874</v>
      </c>
      <c r="I20" s="49" t="s">
        <v>910</v>
      </c>
      <c r="J20" s="49" t="s">
        <v>913</v>
      </c>
      <c r="K20" s="49" t="s">
        <v>915</v>
      </c>
    </row>
    <row r="21" spans="1:11" x14ac:dyDescent="0.3">
      <c r="H21" s="48" t="s">
        <v>875</v>
      </c>
      <c r="I21" s="49" t="s">
        <v>910</v>
      </c>
      <c r="J21" s="49" t="s">
        <v>913</v>
      </c>
      <c r="K21" s="49" t="s">
        <v>916</v>
      </c>
    </row>
    <row r="22" spans="1:11" x14ac:dyDescent="0.3">
      <c r="H22" s="48" t="s">
        <v>876</v>
      </c>
      <c r="I22" s="49" t="s">
        <v>910</v>
      </c>
      <c r="J22" s="49" t="s">
        <v>914</v>
      </c>
      <c r="K22" s="49" t="s">
        <v>916</v>
      </c>
    </row>
    <row r="23" spans="1:11" x14ac:dyDescent="0.3">
      <c r="H23" s="48" t="s">
        <v>877</v>
      </c>
      <c r="I23" s="49" t="s">
        <v>910</v>
      </c>
      <c r="J23" s="49" t="s">
        <v>913</v>
      </c>
      <c r="K23" s="49" t="s">
        <v>917</v>
      </c>
    </row>
    <row r="24" spans="1:11" x14ac:dyDescent="0.3">
      <c r="H24" s="48" t="s">
        <v>878</v>
      </c>
      <c r="I24" s="49" t="s">
        <v>910</v>
      </c>
      <c r="J24" s="49" t="s">
        <v>914</v>
      </c>
      <c r="K24" s="49" t="s">
        <v>917</v>
      </c>
    </row>
    <row r="25" spans="1:11" x14ac:dyDescent="0.3">
      <c r="H25" s="48" t="s">
        <v>879</v>
      </c>
      <c r="I25" s="49" t="s">
        <v>910</v>
      </c>
      <c r="J25" s="49" t="s">
        <v>913</v>
      </c>
      <c r="K25" s="49" t="s">
        <v>918</v>
      </c>
    </row>
    <row r="26" spans="1:11" x14ac:dyDescent="0.15">
      <c r="H26" s="47" t="s">
        <v>880</v>
      </c>
      <c r="I26" s="49" t="s">
        <v>909</v>
      </c>
      <c r="J26" s="49" t="s">
        <v>913</v>
      </c>
      <c r="K26" s="49" t="s">
        <v>916</v>
      </c>
    </row>
    <row r="27" spans="1:11" x14ac:dyDescent="0.3">
      <c r="H27" s="48" t="s">
        <v>881</v>
      </c>
      <c r="I27" s="49" t="s">
        <v>909</v>
      </c>
      <c r="J27" s="49" t="s">
        <v>912</v>
      </c>
      <c r="K27" s="49" t="s">
        <v>915</v>
      </c>
    </row>
    <row r="28" spans="1:11" x14ac:dyDescent="0.3">
      <c r="H28" s="48" t="s">
        <v>882</v>
      </c>
      <c r="I28" s="49" t="s">
        <v>909</v>
      </c>
      <c r="J28" s="49" t="s">
        <v>912</v>
      </c>
      <c r="K28" s="49" t="s">
        <v>916</v>
      </c>
    </row>
    <row r="29" spans="1:11" x14ac:dyDescent="0.3">
      <c r="H29" s="48" t="s">
        <v>883</v>
      </c>
      <c r="I29" s="49" t="s">
        <v>909</v>
      </c>
      <c r="J29" s="49" t="s">
        <v>912</v>
      </c>
      <c r="K29" s="49" t="s">
        <v>918</v>
      </c>
    </row>
    <row r="30" spans="1:11" x14ac:dyDescent="0.3">
      <c r="H30" s="48" t="s">
        <v>884</v>
      </c>
      <c r="I30" s="49" t="s">
        <v>909</v>
      </c>
      <c r="J30" s="49" t="s">
        <v>914</v>
      </c>
      <c r="K30" s="49" t="s">
        <v>916</v>
      </c>
    </row>
    <row r="31" spans="1:11" x14ac:dyDescent="0.3">
      <c r="H31" s="48" t="s">
        <v>885</v>
      </c>
      <c r="I31" s="49" t="s">
        <v>909</v>
      </c>
      <c r="J31" s="49" t="s">
        <v>913</v>
      </c>
      <c r="K31" s="49" t="s">
        <v>918</v>
      </c>
    </row>
    <row r="32" spans="1:11" x14ac:dyDescent="0.3">
      <c r="H32" s="48" t="s">
        <v>886</v>
      </c>
      <c r="I32" s="49" t="s">
        <v>909</v>
      </c>
      <c r="J32" s="49" t="s">
        <v>912</v>
      </c>
      <c r="K32" s="49" t="s">
        <v>917</v>
      </c>
    </row>
    <row r="33" spans="8:11" x14ac:dyDescent="0.3">
      <c r="H33" s="48" t="s">
        <v>887</v>
      </c>
      <c r="I33" s="49" t="s">
        <v>909</v>
      </c>
      <c r="J33" s="49" t="s">
        <v>913</v>
      </c>
      <c r="K33" s="49" t="s">
        <v>915</v>
      </c>
    </row>
    <row r="34" spans="8:11" x14ac:dyDescent="0.3">
      <c r="H34" s="48" t="s">
        <v>888</v>
      </c>
      <c r="I34" s="49" t="s">
        <v>909</v>
      </c>
      <c r="J34" s="49" t="s">
        <v>913</v>
      </c>
      <c r="K34" s="49" t="s">
        <v>915</v>
      </c>
    </row>
    <row r="35" spans="8:11" x14ac:dyDescent="0.3">
      <c r="H35" s="48" t="s">
        <v>889</v>
      </c>
      <c r="I35" s="49" t="s">
        <v>909</v>
      </c>
      <c r="J35" s="49" t="s">
        <v>914</v>
      </c>
      <c r="K35" s="49" t="s">
        <v>917</v>
      </c>
    </row>
    <row r="36" spans="8:11" x14ac:dyDescent="0.3">
      <c r="H36" s="48" t="s">
        <v>890</v>
      </c>
      <c r="I36" s="49" t="s">
        <v>909</v>
      </c>
      <c r="J36" s="49" t="s">
        <v>913</v>
      </c>
      <c r="K36" s="49" t="s">
        <v>918</v>
      </c>
    </row>
    <row r="37" spans="8:11" x14ac:dyDescent="0.3">
      <c r="H37" s="48" t="s">
        <v>891</v>
      </c>
      <c r="I37" s="49" t="s">
        <v>909</v>
      </c>
      <c r="J37" s="49" t="s">
        <v>913</v>
      </c>
      <c r="K37" s="49" t="s">
        <v>917</v>
      </c>
    </row>
    <row r="38" spans="8:11" x14ac:dyDescent="0.15">
      <c r="H38" s="47" t="s">
        <v>892</v>
      </c>
      <c r="I38" s="49" t="s">
        <v>911</v>
      </c>
      <c r="J38" s="49" t="s">
        <v>912</v>
      </c>
      <c r="K38" s="49" t="s">
        <v>917</v>
      </c>
    </row>
    <row r="39" spans="8:11" x14ac:dyDescent="0.3">
      <c r="H39" s="48" t="s">
        <v>893</v>
      </c>
      <c r="I39" s="49" t="s">
        <v>911</v>
      </c>
      <c r="J39" s="49" t="s">
        <v>913</v>
      </c>
      <c r="K39" s="49" t="s">
        <v>916</v>
      </c>
    </row>
    <row r="40" spans="8:11" x14ac:dyDescent="0.3">
      <c r="H40" s="48" t="s">
        <v>894</v>
      </c>
      <c r="I40" s="49" t="s">
        <v>911</v>
      </c>
      <c r="J40" s="49" t="s">
        <v>913</v>
      </c>
      <c r="K40" s="49" t="s">
        <v>918</v>
      </c>
    </row>
    <row r="41" spans="8:11" x14ac:dyDescent="0.3">
      <c r="H41" s="48" t="s">
        <v>895</v>
      </c>
      <c r="I41" s="49" t="s">
        <v>911</v>
      </c>
      <c r="J41" s="49" t="s">
        <v>912</v>
      </c>
      <c r="K41" s="49" t="s">
        <v>918</v>
      </c>
    </row>
    <row r="42" spans="8:11" x14ac:dyDescent="0.3">
      <c r="H42" s="48" t="s">
        <v>896</v>
      </c>
      <c r="I42" s="49" t="s">
        <v>911</v>
      </c>
      <c r="J42" s="49" t="s">
        <v>912</v>
      </c>
      <c r="K42" s="49" t="s">
        <v>917</v>
      </c>
    </row>
    <row r="43" spans="8:11" x14ac:dyDescent="0.3">
      <c r="H43" s="48" t="s">
        <v>897</v>
      </c>
      <c r="I43" s="49" t="s">
        <v>911</v>
      </c>
      <c r="J43" s="49" t="s">
        <v>913</v>
      </c>
      <c r="K43" s="49" t="s">
        <v>918</v>
      </c>
    </row>
    <row r="44" spans="8:11" x14ac:dyDescent="0.3">
      <c r="H44" s="48" t="s">
        <v>898</v>
      </c>
      <c r="I44" s="49" t="s">
        <v>911</v>
      </c>
      <c r="J44" s="49" t="s">
        <v>914</v>
      </c>
      <c r="K44" s="49" t="s">
        <v>916</v>
      </c>
    </row>
    <row r="45" spans="8:11" x14ac:dyDescent="0.3">
      <c r="H45" s="48" t="s">
        <v>899</v>
      </c>
      <c r="I45" s="49" t="s">
        <v>911</v>
      </c>
      <c r="J45" s="49" t="s">
        <v>914</v>
      </c>
      <c r="K45" s="49" t="s">
        <v>917</v>
      </c>
    </row>
    <row r="46" spans="8:11" x14ac:dyDescent="0.3">
      <c r="H46" s="48" t="s">
        <v>900</v>
      </c>
      <c r="I46" s="49" t="s">
        <v>911</v>
      </c>
      <c r="J46" s="49" t="s">
        <v>913</v>
      </c>
      <c r="K46" s="49" t="s">
        <v>915</v>
      </c>
    </row>
    <row r="47" spans="8:11" x14ac:dyDescent="0.3">
      <c r="H47" s="48" t="s">
        <v>901</v>
      </c>
      <c r="I47" s="49" t="s">
        <v>911</v>
      </c>
      <c r="J47" s="49" t="s">
        <v>912</v>
      </c>
      <c r="K47" s="49" t="s">
        <v>915</v>
      </c>
    </row>
    <row r="48" spans="8:11" x14ac:dyDescent="0.3">
      <c r="H48" s="48" t="s">
        <v>902</v>
      </c>
      <c r="I48" s="49" t="s">
        <v>911</v>
      </c>
      <c r="J48" s="49" t="s">
        <v>913</v>
      </c>
      <c r="K48" s="49" t="s">
        <v>915</v>
      </c>
    </row>
    <row r="49" spans="8:11" x14ac:dyDescent="0.3">
      <c r="H49" s="48" t="s">
        <v>903</v>
      </c>
      <c r="I49" s="49" t="s">
        <v>911</v>
      </c>
      <c r="J49" s="49" t="s">
        <v>913</v>
      </c>
      <c r="K49" s="49" t="s">
        <v>917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物品</vt:lpstr>
      <vt:lpstr>选择宝箱</vt:lpstr>
      <vt:lpstr>资源</vt:lpstr>
      <vt:lpstr>辅助</vt:lpstr>
      <vt:lpstr>魂石合成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liqingxu</dc:creator>
  <cp:lastModifiedBy>brianhong</cp:lastModifiedBy>
  <dcterms:created xsi:type="dcterms:W3CDTF">2006-09-16T00:00:00Z</dcterms:created>
  <dcterms:modified xsi:type="dcterms:W3CDTF">2016-11-03T07:17:27Z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