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xuliqing\branch\b_ol\ChaosDesigner\配置表格\loc\tha\"/>
    </mc:Choice>
  </mc:AlternateContent>
  <bookViews>
    <workbookView xWindow="0" yWindow="0" windowWidth="28800" windowHeight="11895" activeTab="1"/>
  </bookViews>
  <sheets>
    <sheet name="new_activity(活动)" sheetId="1" r:id="rId1"/>
    <sheet name="new_activity(条件子活动)" sheetId="2" r:id="rId2"/>
    <sheet name="new_activity(限购子活动)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C14" i="2"/>
  <c r="D13" i="2"/>
  <c r="C13" i="2"/>
  <c r="D12" i="2"/>
  <c r="C12" i="2"/>
  <c r="D11" i="2"/>
  <c r="C11" i="2"/>
  <c r="D10" i="2"/>
  <c r="C10" i="2"/>
  <c r="D33" i="2"/>
  <c r="C33" i="2"/>
  <c r="D32" i="2"/>
  <c r="C32" i="2"/>
  <c r="D31" i="2"/>
  <c r="C31" i="2"/>
  <c r="D30" i="2"/>
  <c r="C30" i="2"/>
  <c r="D29" i="2"/>
  <c r="C29" i="2"/>
  <c r="P16" i="4" l="1"/>
  <c r="P17" i="4"/>
  <c r="P18" i="4"/>
  <c r="P19" i="4"/>
  <c r="P20" i="4"/>
  <c r="P21" i="4"/>
  <c r="P22" i="4"/>
  <c r="P23" i="4"/>
  <c r="P24" i="4"/>
  <c r="M19" i="4"/>
  <c r="M20" i="4"/>
  <c r="M21" i="4"/>
  <c r="M22" i="4"/>
  <c r="M23" i="4"/>
  <c r="M24" i="4"/>
  <c r="M18" i="4"/>
  <c r="M17" i="4"/>
  <c r="D21" i="2" l="1"/>
  <c r="C21" i="2"/>
  <c r="C52" i="2" l="1"/>
  <c r="C53" i="2"/>
  <c r="C54" i="2"/>
  <c r="C55" i="2"/>
  <c r="C51" i="2"/>
  <c r="D52" i="2"/>
  <c r="D53" i="2"/>
  <c r="D54" i="2"/>
  <c r="D55" i="2"/>
  <c r="D51" i="2"/>
  <c r="D47" i="2"/>
  <c r="D48" i="2"/>
  <c r="D49" i="2"/>
  <c r="D50" i="2"/>
  <c r="D46" i="2"/>
  <c r="C4" i="2" l="1"/>
  <c r="C5" i="2"/>
  <c r="C6" i="2"/>
  <c r="C7" i="2"/>
  <c r="C8" i="2"/>
  <c r="C9" i="2"/>
  <c r="C15" i="2"/>
  <c r="C16" i="2"/>
  <c r="C17" i="2"/>
  <c r="C18" i="2"/>
  <c r="C19" i="2"/>
  <c r="C20" i="2"/>
  <c r="C22" i="2"/>
  <c r="C23" i="2"/>
  <c r="C24" i="2"/>
  <c r="C25" i="2"/>
  <c r="C26" i="2"/>
  <c r="C27" i="2"/>
  <c r="C28" i="2"/>
  <c r="C3" i="2"/>
  <c r="D3" i="2" l="1"/>
  <c r="D40" i="2"/>
  <c r="D39" i="2" l="1"/>
  <c r="D38" i="2"/>
  <c r="D37" i="2"/>
  <c r="D36" i="2"/>
  <c r="D35" i="2"/>
  <c r="D34" i="2"/>
  <c r="D28" i="2"/>
  <c r="D27" i="2"/>
  <c r="D26" i="2"/>
  <c r="D25" i="2"/>
  <c r="D24" i="2"/>
  <c r="D23" i="2"/>
  <c r="D22" i="2"/>
  <c r="D20" i="2"/>
  <c r="D19" i="2"/>
  <c r="D18" i="2"/>
  <c r="D17" i="2"/>
  <c r="D16" i="2"/>
  <c r="D15" i="2"/>
  <c r="D9" i="2"/>
  <c r="D8" i="2"/>
  <c r="D7" i="2"/>
  <c r="D6" i="2"/>
  <c r="D5" i="2"/>
  <c r="D4" i="2"/>
  <c r="O8" i="4" l="1"/>
  <c r="N8" i="4"/>
  <c r="M8" i="4"/>
  <c r="P8" i="4" l="1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P3" i="4" l="1"/>
  <c r="P7" i="4"/>
  <c r="P5" i="4"/>
  <c r="P11" i="4"/>
  <c r="P15" i="4"/>
  <c r="P6" i="4"/>
  <c r="P12" i="4"/>
  <c r="P4" i="4"/>
  <c r="P10" i="4"/>
  <c r="P14" i="4"/>
  <c r="P9" i="4"/>
  <c r="P13" i="4"/>
</calcChain>
</file>

<file path=xl/comments1.xml><?xml version="1.0" encoding="utf-8"?>
<comments xmlns="http://schemas.openxmlformats.org/spreadsheetml/2006/main">
  <authors>
    <author>yongshuaiwang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ID唯一
精彩活动界面中，按照ID从小到大，从低到高排序
（所有活动，包括非灵活配置的活动的ID，不可重复，统一纳入排序）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1：表示开启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必须填写生效的服务器
不填就全服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界面模板：
gift：分档条件领奖
mart：限购商城的界面模板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跳转界面的名称，找程序要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limit：活动持续一段时间
server_open：开服后持续X天。默认最后1天24点结束
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type_buy：购买类活动，数据在sheet限购子活动中填写。
Type_cond：条件类活动，数据在sheet条件子活动。</t>
        </r>
      </text>
    </comment>
  </commentList>
</comments>
</file>

<file path=xl/comments2.xml><?xml version="1.0" encoding="utf-8"?>
<comments xmlns="http://schemas.openxmlformats.org/spreadsheetml/2006/main">
  <authors>
    <author>yongshuaiwang</author>
    <author>bobxiong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从低到高，从上到下显示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diamond_acc_cost：活动期间的钻石累计消费
rmb_acc_cost：活动期间累计充值
team_gearscore：战力达到XXX</t>
        </r>
      </text>
    </comment>
    <comment ref="C2" authorId="1" shapeId="0">
      <text>
        <r>
          <rPr>
            <b/>
            <sz val="9"/>
            <color indexed="81"/>
            <rFont val="宋体"/>
            <family val="3"/>
            <charset val="134"/>
          </rPr>
          <t>bobxiong:
1.累计充值务必注意,这里填的不是分,是元</t>
        </r>
      </text>
    </comment>
    <comment ref="G2" authorId="1" shapeId="0">
      <text>
        <r>
          <rPr>
            <b/>
            <sz val="9"/>
            <color indexed="81"/>
            <rFont val="宋体"/>
            <family val="3"/>
            <charset val="134"/>
          </rPr>
          <t>bobxiong:</t>
        </r>
        <r>
          <rPr>
            <sz val="9"/>
            <color indexed="81"/>
            <rFont val="宋体"/>
            <family val="3"/>
            <charset val="134"/>
          </rPr>
          <t xml:space="preserve">
1.累计充值务必注意,这里填的是元,不是分</t>
        </r>
      </text>
    </comment>
  </commentList>
</comments>
</file>

<file path=xl/comments3.xml><?xml version="1.0" encoding="utf-8"?>
<comments xmlns="http://schemas.openxmlformats.org/spreadsheetml/2006/main">
  <authors>
    <author>yongshuaiwang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限制购买多少次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物品原价</t>
        </r>
      </text>
    </comment>
  </commentList>
</comments>
</file>

<file path=xl/sharedStrings.xml><?xml version="1.0" encoding="utf-8"?>
<sst xmlns="http://schemas.openxmlformats.org/spreadsheetml/2006/main" count="749" uniqueCount="359">
  <si>
    <t>编号</t>
    <phoneticPr fontId="2" type="noConversion"/>
  </si>
  <si>
    <t>id</t>
    <phoneticPr fontId="2" type="noConversion"/>
  </si>
  <si>
    <t>名称</t>
    <phoneticPr fontId="2" type="noConversion"/>
  </si>
  <si>
    <t>name</t>
    <phoneticPr fontId="2" type="noConversion"/>
  </si>
  <si>
    <t>编号</t>
    <phoneticPr fontId="2" type="noConversion"/>
  </si>
  <si>
    <t>名称</t>
    <phoneticPr fontId="2" type="noConversion"/>
  </si>
  <si>
    <t>id</t>
    <phoneticPr fontId="2" type="noConversion"/>
  </si>
  <si>
    <t>name</t>
    <phoneticPr fontId="2" type="noConversion"/>
  </si>
  <si>
    <t>条件1</t>
    <phoneticPr fontId="2" type="noConversion"/>
  </si>
  <si>
    <t>条件1参数1</t>
    <phoneticPr fontId="2" type="noConversion"/>
  </si>
  <si>
    <t>cond1parm1</t>
    <phoneticPr fontId="2" type="noConversion"/>
  </si>
  <si>
    <t>open</t>
    <phoneticPr fontId="2" type="noConversion"/>
  </si>
  <si>
    <t>cond1</t>
    <phoneticPr fontId="2" type="noConversion"/>
  </si>
  <si>
    <t>开启条件1</t>
    <phoneticPr fontId="2" type="noConversion"/>
  </si>
  <si>
    <t>开启条件1参数1</t>
    <phoneticPr fontId="2" type="noConversion"/>
  </si>
  <si>
    <t>开启条件1参数2</t>
    <phoneticPr fontId="2" type="noConversion"/>
  </si>
  <si>
    <t>cond1parm1</t>
    <phoneticPr fontId="2" type="noConversion"/>
  </si>
  <si>
    <t>cond1parm2</t>
    <phoneticPr fontId="2" type="noConversion"/>
  </si>
  <si>
    <t>总开关</t>
    <phoneticPr fontId="2" type="noConversion"/>
  </si>
  <si>
    <t>图标</t>
    <phoneticPr fontId="2" type="noConversion"/>
  </si>
  <si>
    <t>icon</t>
    <phoneticPr fontId="2" type="noConversion"/>
  </si>
  <si>
    <t>条件描述</t>
    <phoneticPr fontId="2" type="noConversion"/>
  </si>
  <si>
    <t>开启服务器列表</t>
    <phoneticPr fontId="2" type="noConversion"/>
  </si>
  <si>
    <t>serverlist</t>
    <phoneticPr fontId="2" type="noConversion"/>
  </si>
  <si>
    <t>顺序</t>
    <phoneticPr fontId="2" type="noConversion"/>
  </si>
  <si>
    <t>seq</t>
    <phoneticPr fontId="2" type="noConversion"/>
  </si>
  <si>
    <t>ui_type</t>
    <phoneticPr fontId="2" type="noConversion"/>
  </si>
  <si>
    <t>ui模版</t>
    <phoneticPr fontId="2" type="noConversion"/>
  </si>
  <si>
    <t>奖励数量1</t>
    <phoneticPr fontId="3" type="noConversion"/>
  </si>
  <si>
    <t>奖励类型2</t>
    <phoneticPr fontId="3" type="noConversion"/>
  </si>
  <si>
    <t>奖励ID2</t>
    <phoneticPr fontId="3" type="noConversion"/>
  </si>
  <si>
    <t>奖励数量2</t>
    <phoneticPr fontId="3" type="noConversion"/>
  </si>
  <si>
    <t>奖励类型3</t>
    <phoneticPr fontId="3" type="noConversion"/>
  </si>
  <si>
    <t>奖励ID3</t>
    <phoneticPr fontId="3" type="noConversion"/>
  </si>
  <si>
    <t>奖励数量3</t>
    <phoneticPr fontId="3" type="noConversion"/>
  </si>
  <si>
    <t>奖励类型4</t>
    <phoneticPr fontId="3" type="noConversion"/>
  </si>
  <si>
    <t>奖励ID4</t>
    <phoneticPr fontId="3" type="noConversion"/>
  </si>
  <si>
    <t>奖励数量4</t>
    <phoneticPr fontId="3" type="noConversion"/>
  </si>
  <si>
    <t>reward1num</t>
    <phoneticPr fontId="3" type="noConversion"/>
  </si>
  <si>
    <t>reward2type</t>
    <phoneticPr fontId="3" type="noConversion"/>
  </si>
  <si>
    <t>reward2id</t>
    <phoneticPr fontId="3" type="noConversion"/>
  </si>
  <si>
    <t>reward2num</t>
    <phoneticPr fontId="3" type="noConversion"/>
  </si>
  <si>
    <t>reward3type</t>
    <phoneticPr fontId="3" type="noConversion"/>
  </si>
  <si>
    <t>reward3id</t>
    <phoneticPr fontId="3" type="noConversion"/>
  </si>
  <si>
    <t>reward3num</t>
    <phoneticPr fontId="3" type="noConversion"/>
  </si>
  <si>
    <t>reward4type</t>
    <phoneticPr fontId="3" type="noConversion"/>
  </si>
  <si>
    <t>reward4id</t>
    <phoneticPr fontId="3" type="noConversion"/>
  </si>
  <si>
    <t>reward4num</t>
    <phoneticPr fontId="3" type="noConversion"/>
  </si>
  <si>
    <t>奖励类型1</t>
    <phoneticPr fontId="3" type="noConversion"/>
  </si>
  <si>
    <t>奖励ID1</t>
    <phoneticPr fontId="3" type="noConversion"/>
  </si>
  <si>
    <t>reward1type</t>
    <phoneticPr fontId="3" type="noConversion"/>
  </si>
  <si>
    <t>reward1id</t>
    <phoneticPr fontId="3" type="noConversion"/>
  </si>
  <si>
    <t>item</t>
  </si>
  <si>
    <t>time_type</t>
    <phoneticPr fontId="2" type="noConversion"/>
  </si>
  <si>
    <t>team_gearscore</t>
  </si>
  <si>
    <t>type</t>
    <phoneticPr fontId="2" type="noConversion"/>
  </si>
  <si>
    <t>活动类型</t>
    <phoneticPr fontId="2" type="noConversion"/>
  </si>
  <si>
    <t>描述</t>
    <phoneticPr fontId="2" type="noConversion"/>
  </si>
  <si>
    <t>desc</t>
    <phoneticPr fontId="2" type="noConversion"/>
  </si>
  <si>
    <t>desc</t>
    <phoneticPr fontId="2" type="noConversion"/>
  </si>
  <si>
    <t>限购物品类型</t>
    <phoneticPr fontId="3" type="noConversion"/>
  </si>
  <si>
    <t>限购物品ID</t>
    <phoneticPr fontId="3" type="noConversion"/>
  </si>
  <si>
    <t>goods_type</t>
    <phoneticPr fontId="3" type="noConversion"/>
  </si>
  <si>
    <t>goods_id</t>
    <phoneticPr fontId="3" type="noConversion"/>
  </si>
  <si>
    <t>buy_id</t>
    <phoneticPr fontId="2" type="noConversion"/>
  </si>
  <si>
    <t>buy_num</t>
    <phoneticPr fontId="2" type="noConversion"/>
  </si>
  <si>
    <t>开启时间类型</t>
    <phoneticPr fontId="2" type="noConversion"/>
  </si>
  <si>
    <t>跳转功能</t>
    <phoneticPr fontId="2" type="noConversion"/>
  </si>
  <si>
    <t>ui_navi_to</t>
    <phoneticPr fontId="2" type="noConversion"/>
  </si>
  <si>
    <t>buy_old_num</t>
    <phoneticPr fontId="2" type="noConversion"/>
  </si>
  <si>
    <t>buy_type</t>
    <phoneticPr fontId="2" type="noConversion"/>
  </si>
  <si>
    <t>神力结晶</t>
  </si>
  <si>
    <t>碳烤牛排</t>
  </si>
  <si>
    <t>鸡尾酒</t>
  </si>
  <si>
    <t>史诗附魔粉尘</t>
  </si>
  <si>
    <t>diamond</t>
  </si>
  <si>
    <t>奖励名称1</t>
    <phoneticPr fontId="2" type="noConversion"/>
  </si>
  <si>
    <t>奖励名称2</t>
    <phoneticPr fontId="2" type="noConversion"/>
  </si>
  <si>
    <t>黄金宝箱</t>
  </si>
  <si>
    <t>equip</t>
  </si>
  <si>
    <t>残酷倒钩</t>
  </si>
  <si>
    <t>花仙子星魄</t>
  </si>
  <si>
    <t>relic</t>
  </si>
  <si>
    <t>地动法球</t>
  </si>
  <si>
    <t>黄金钥匙</t>
  </si>
  <si>
    <t>征召石</t>
  </si>
  <si>
    <t>刷新券</t>
  </si>
  <si>
    <t>史诗圣物精华</t>
  </si>
  <si>
    <t>能量圣水</t>
  </si>
  <si>
    <t>大地卷轴</t>
  </si>
  <si>
    <t>奖励名称3</t>
    <phoneticPr fontId="2" type="noConversion"/>
  </si>
  <si>
    <t>奖励名称4</t>
    <phoneticPr fontId="2" type="noConversion"/>
  </si>
  <si>
    <t>中士坠饰</t>
  </si>
  <si>
    <t>普通附魔粉尘</t>
  </si>
  <si>
    <t>琥珀风帽碎片</t>
  </si>
  <si>
    <t>中士利刃</t>
  </si>
  <si>
    <t>优良附魔粉尘</t>
  </si>
  <si>
    <t>中士戒指</t>
  </si>
  <si>
    <t>精致附魔粉尘</t>
  </si>
  <si>
    <t>光荣胸甲</t>
  </si>
  <si>
    <t>灰链护腿</t>
  </si>
  <si>
    <t>inner_num</t>
    <phoneticPr fontId="2" type="noConversion"/>
  </si>
  <si>
    <t>event_ui_txt_word_rep_19</t>
  </si>
  <si>
    <t>limit</t>
  </si>
  <si>
    <t>限购物品总数量
(自动计算)</t>
    <phoneticPr fontId="2" type="noConversion"/>
  </si>
  <si>
    <t>商品(打包后)折扣价
(策划填)</t>
    <phoneticPr fontId="2" type="noConversion"/>
  </si>
  <si>
    <t>单个物品原价
务必保证是整数
(自动计算)</t>
    <phoneticPr fontId="2" type="noConversion"/>
  </si>
  <si>
    <t>单个物品折扣价
务必保证是整数
(自动计算)</t>
    <phoneticPr fontId="2" type="noConversion"/>
  </si>
  <si>
    <t>goods_num</t>
    <phoneticPr fontId="2" type="noConversion"/>
  </si>
  <si>
    <t>折扣
无需care整数
(自动计算)</t>
    <phoneticPr fontId="2" type="noConversion"/>
  </si>
  <si>
    <t>type_goods_switch</t>
  </si>
  <si>
    <t>可以购买次数
(策划填)</t>
    <phoneticPr fontId="2" type="noConversion"/>
  </si>
  <si>
    <t>货币类型
(策划填)</t>
    <phoneticPr fontId="2" type="noConversion"/>
  </si>
  <si>
    <t>商品(打包后)原价
(策划填)</t>
    <phoneticPr fontId="2" type="noConversion"/>
  </si>
  <si>
    <t>兑换类型id
(策划填)</t>
    <phoneticPr fontId="2" type="noConversion"/>
  </si>
  <si>
    <t>每一个商品内物品数量
即打包一起卖的个数
(策划填)</t>
    <phoneticPr fontId="2" type="noConversion"/>
  </si>
  <si>
    <t>史诗宝珠</t>
  </si>
  <si>
    <t>活动类型参数</t>
  </si>
  <si>
    <t>type_parm</t>
  </si>
  <si>
    <t>normal_chap_acc</t>
    <phoneticPr fontId="2" type="noConversion"/>
  </si>
  <si>
    <t>advance_chap_acc</t>
    <phoneticPr fontId="2" type="noConversion"/>
  </si>
  <si>
    <t>活动说明
(用于福利活动限时内容)</t>
    <phoneticPr fontId="2" type="noConversion"/>
  </si>
  <si>
    <t>desc</t>
    <phoneticPr fontId="2" type="noConversion"/>
  </si>
  <si>
    <t>item</t>
    <phoneticPr fontId="2" type="noConversion"/>
  </si>
  <si>
    <t>equip</t>
    <phoneticPr fontId="2" type="noConversion"/>
  </si>
  <si>
    <t>event_ui_txt_word_rep_26</t>
  </si>
  <si>
    <t>event_ui_txt_word_rep_27</t>
  </si>
  <si>
    <t>event_ui_txt_word_rep_16</t>
  </si>
  <si>
    <t>event_ui_txt_word_rep_18</t>
  </si>
  <si>
    <t>精致附魔粉尘</t>
    <phoneticPr fontId="2" type="noConversion"/>
  </si>
  <si>
    <t>史诗星魄礼盒</t>
  </si>
  <si>
    <t>普通宝珠</t>
    <phoneticPr fontId="2" type="noConversion"/>
  </si>
  <si>
    <t>优良宝珠</t>
  </si>
  <si>
    <t>精致宝珠</t>
  </si>
  <si>
    <t>铭刻石</t>
  </si>
  <si>
    <t>type_festival</t>
  </si>
  <si>
    <t>节日活动之主城装饰</t>
  </si>
  <si>
    <t>神力结晶</t>
    <phoneticPr fontId="2" type="noConversion"/>
  </si>
  <si>
    <t>event_ui_txt_word_rep_08</t>
  </si>
  <si>
    <t>login_day_1</t>
  </si>
  <si>
    <t>login_day_2</t>
  </si>
  <si>
    <t>login_day_3</t>
  </si>
  <si>
    <t>login_day_4</t>
  </si>
  <si>
    <t>月亮女神星魄</t>
  </si>
  <si>
    <t>能量圣水</t>
    <phoneticPr fontId="2" type="noConversion"/>
  </si>
  <si>
    <t>开启时间参数3</t>
  </si>
  <si>
    <t>开启时间参数4</t>
  </si>
  <si>
    <t>time_parm3</t>
  </si>
  <si>
    <t>time_parm4</t>
  </si>
  <si>
    <t>interval</t>
    <phoneticPr fontId="2" type="noConversion"/>
  </si>
  <si>
    <t>mart</t>
    <phoneticPr fontId="2" type="noConversion"/>
  </si>
  <si>
    <t>limit</t>
    <phoneticPr fontId="2" type="noConversion"/>
  </si>
  <si>
    <t>type_buy</t>
    <phoneticPr fontId="2" type="noConversion"/>
  </si>
  <si>
    <t>mart</t>
    <phoneticPr fontId="2" type="noConversion"/>
  </si>
  <si>
    <t>limit</t>
    <phoneticPr fontId="2" type="noConversion"/>
  </si>
  <si>
    <t>mart</t>
    <phoneticPr fontId="2" type="noConversion"/>
  </si>
  <si>
    <t>type_buy</t>
    <phoneticPr fontId="2" type="noConversion"/>
  </si>
  <si>
    <t>limit</t>
    <phoneticPr fontId="2" type="noConversion"/>
  </si>
  <si>
    <t>event_ui_txt_word_rep_05</t>
    <phoneticPr fontId="2" type="noConversion"/>
  </si>
  <si>
    <t>gift</t>
    <phoneticPr fontId="2" type="noConversion"/>
  </si>
  <si>
    <t>market_mall</t>
    <phoneticPr fontId="2" type="noConversion"/>
  </si>
  <si>
    <t>type_cond</t>
    <phoneticPr fontId="2" type="noConversion"/>
  </si>
  <si>
    <t>event_ui_txt_word_rep_04</t>
    <phoneticPr fontId="2" type="noConversion"/>
  </si>
  <si>
    <t>gift</t>
    <phoneticPr fontId="2" type="noConversion"/>
  </si>
  <si>
    <t>vip_panel</t>
    <phoneticPr fontId="2" type="noConversion"/>
  </si>
  <si>
    <t>server_open</t>
    <phoneticPr fontId="2" type="noConversion"/>
  </si>
  <si>
    <t>type_cond</t>
    <phoneticPr fontId="2" type="noConversion"/>
  </si>
  <si>
    <t>event_ui_txt_word_rep_04</t>
    <phoneticPr fontId="2" type="noConversion"/>
  </si>
  <si>
    <t>gift</t>
    <phoneticPr fontId="2" type="noConversion"/>
  </si>
  <si>
    <t>vip_panel</t>
    <phoneticPr fontId="2" type="noConversion"/>
  </si>
  <si>
    <t>event_ui_txt_word_rep_14</t>
    <phoneticPr fontId="2" type="noConversion"/>
  </si>
  <si>
    <t>vip_panel</t>
    <phoneticPr fontId="2" type="noConversion"/>
  </si>
  <si>
    <t>event_ui_txt_word_rep_06</t>
    <phoneticPr fontId="2" type="noConversion"/>
  </si>
  <si>
    <t>type_shero</t>
    <phoneticPr fontId="2" type="noConversion"/>
  </si>
  <si>
    <t>event_ui_txt_word_rep_25</t>
    <phoneticPr fontId="2" type="noConversion"/>
  </si>
  <si>
    <t>dcnt_chap_normal</t>
    <phoneticPr fontId="2" type="noConversion"/>
  </si>
  <si>
    <t>dcnt_chap_advance</t>
    <phoneticPr fontId="2" type="noConversion"/>
  </si>
  <si>
    <t>dcnt_relic_raid</t>
    <phoneticPr fontId="2" type="noConversion"/>
  </si>
  <si>
    <t>竞技场排名奖励双倍</t>
    <phoneticPr fontId="2" type="noConversion"/>
  </si>
  <si>
    <t>event_ui_txt_word_rep_16</t>
    <phoneticPr fontId="2" type="noConversion"/>
  </si>
  <si>
    <t>board</t>
    <phoneticPr fontId="2" type="noConversion"/>
  </si>
  <si>
    <t>type_arena_reward</t>
    <phoneticPr fontId="2" type="noConversion"/>
  </si>
  <si>
    <t>秘境探险排名奖励双倍</t>
    <phoneticPr fontId="2" type="noConversion"/>
  </si>
  <si>
    <t>board</t>
    <phoneticPr fontId="2" type="noConversion"/>
  </si>
  <si>
    <t>type_secret_reward</t>
    <phoneticPr fontId="2" type="noConversion"/>
  </si>
  <si>
    <t>event_ui_txt_word_rep_20</t>
    <phoneticPr fontId="2" type="noConversion"/>
  </si>
  <si>
    <t>节日活动之放春节烟花</t>
    <phoneticPr fontId="2" type="noConversion"/>
  </si>
  <si>
    <t>festival/square.event.fireworksnewyear</t>
    <phoneticPr fontId="2" type="noConversion"/>
  </si>
  <si>
    <t>festival/square.event.springfestival</t>
    <phoneticPr fontId="2" type="noConversion"/>
  </si>
  <si>
    <t>节日活动之放情人节烟花</t>
    <phoneticPr fontId="2" type="noConversion"/>
  </si>
  <si>
    <t>festival/square.event.fireworksvd</t>
    <phoneticPr fontId="2" type="noConversion"/>
  </si>
  <si>
    <t>亚美蝶星魄</t>
    <phoneticPr fontId="2" type="noConversion"/>
  </si>
  <si>
    <t>亚美蝶星魄</t>
    <phoneticPr fontId="2" type="noConversion"/>
  </si>
  <si>
    <t>亚美蝶星魄</t>
    <phoneticPr fontId="2" type="noConversion"/>
  </si>
  <si>
    <t>神力结晶</t>
    <phoneticPr fontId="2" type="noConversion"/>
  </si>
  <si>
    <t>item</t>
    <phoneticPr fontId="2" type="noConversion"/>
  </si>
  <si>
    <t>item</t>
    <phoneticPr fontId="2" type="noConversion"/>
  </si>
  <si>
    <t>relic</t>
    <phoneticPr fontId="2" type="noConversion"/>
  </si>
  <si>
    <t>item</t>
    <phoneticPr fontId="2" type="noConversion"/>
  </si>
  <si>
    <t>史诗圣物精华</t>
    <phoneticPr fontId="2" type="noConversion"/>
  </si>
  <si>
    <t>team_gearscore</t>
    <phoneticPr fontId="2" type="noConversion"/>
  </si>
  <si>
    <t>normal_chap_acc</t>
    <phoneticPr fontId="2" type="noConversion"/>
  </si>
  <si>
    <t>普通附魔粉尘</t>
    <phoneticPr fontId="2" type="noConversion"/>
  </si>
  <si>
    <t>普通附魔粉尘</t>
    <phoneticPr fontId="2" type="noConversion"/>
  </si>
  <si>
    <t>优良附魔粉尘</t>
    <phoneticPr fontId="2" type="noConversion"/>
  </si>
  <si>
    <t>史诗碎片礼盒</t>
    <phoneticPr fontId="2" type="noConversion"/>
  </si>
  <si>
    <t>advance_chap_acc</t>
    <phoneticPr fontId="2" type="noConversion"/>
  </si>
  <si>
    <t>神力结晶</t>
    <phoneticPr fontId="2" type="noConversion"/>
  </si>
  <si>
    <t>raid_acc</t>
    <phoneticPr fontId="2" type="noConversion"/>
  </si>
  <si>
    <t>普通宝珠</t>
    <phoneticPr fontId="2" type="noConversion"/>
  </si>
  <si>
    <t>item</t>
    <phoneticPr fontId="2" type="noConversion"/>
  </si>
  <si>
    <t xml:space="preserve"> 名称备注</t>
    <phoneticPr fontId="2" type="noConversion"/>
  </si>
  <si>
    <t>限购商城：限时抢购</t>
    <phoneticPr fontId="2" type="noConversion"/>
  </si>
  <si>
    <t>限购商城：英雄礼包</t>
    <phoneticPr fontId="2" type="noConversion"/>
  </si>
  <si>
    <t>限购商城：豪华礼包</t>
    <phoneticPr fontId="2" type="noConversion"/>
  </si>
  <si>
    <t xml:space="preserve">累计消费钻石有礼 </t>
    <phoneticPr fontId="2" type="noConversion"/>
  </si>
  <si>
    <t xml:space="preserve">累计充值有礼 </t>
    <phoneticPr fontId="2" type="noConversion"/>
  </si>
  <si>
    <t>开服冲战力</t>
    <phoneticPr fontId="2" type="noConversion"/>
  </si>
  <si>
    <t>传奇征召之剑圣美酒商店</t>
    <phoneticPr fontId="2" type="noConversion"/>
  </si>
  <si>
    <t>传奇征召之剑圣征召功能</t>
    <phoneticPr fontId="2" type="noConversion"/>
  </si>
  <si>
    <t>普通冒险累计通关</t>
    <phoneticPr fontId="2" type="noConversion"/>
  </si>
  <si>
    <t>精英冒险累计通关</t>
    <phoneticPr fontId="2" type="noConversion"/>
  </si>
  <si>
    <t>圣物抢夺累计通关</t>
    <phoneticPr fontId="2" type="noConversion"/>
  </si>
  <si>
    <t>充值福利（每周4）</t>
    <phoneticPr fontId="2" type="noConversion"/>
  </si>
  <si>
    <t>充值福利（每周5）</t>
  </si>
  <si>
    <t>充值福利（每周6）</t>
  </si>
  <si>
    <t>充值福利（每周7）</t>
  </si>
  <si>
    <t>充值福利（每周1）</t>
    <phoneticPr fontId="2" type="noConversion"/>
  </si>
  <si>
    <t>充值福利（每周2）</t>
    <phoneticPr fontId="2" type="noConversion"/>
  </si>
  <si>
    <t>充值福利（每周3）</t>
    <phoneticPr fontId="2" type="noConversion"/>
  </si>
  <si>
    <t>签到豪礼3.28~3.31</t>
    <phoneticPr fontId="2" type="noConversion"/>
  </si>
  <si>
    <t>开启时间参数1</t>
  </si>
  <si>
    <t>开启时间参数2</t>
  </si>
  <si>
    <t>time_parm1</t>
  </si>
  <si>
    <t>time_parm2</t>
  </si>
  <si>
    <t>2020-01-20,00:00:00</t>
  </si>
  <si>
    <t>2016-01-28,00:05:00</t>
  </si>
  <si>
    <t>2016-02-14,00:00:00</t>
  </si>
  <si>
    <t>普通冒险完成15次</t>
    <phoneticPr fontId="2" type="noConversion"/>
  </si>
  <si>
    <t>普通冒险完成30次</t>
    <phoneticPr fontId="2" type="noConversion"/>
  </si>
  <si>
    <t>普通冒险完成45次</t>
    <phoneticPr fontId="2" type="noConversion"/>
  </si>
  <si>
    <t>普通冒险完成60次</t>
    <phoneticPr fontId="2" type="noConversion"/>
  </si>
  <si>
    <t>普通冒险完成75次</t>
    <phoneticPr fontId="2" type="noConversion"/>
  </si>
  <si>
    <t>登录第一天</t>
    <phoneticPr fontId="2" type="noConversion"/>
  </si>
  <si>
    <t>登录第二天</t>
    <phoneticPr fontId="2" type="noConversion"/>
  </si>
  <si>
    <t>登录第三天</t>
    <phoneticPr fontId="2" type="noConversion"/>
  </si>
  <si>
    <t>登录第四天</t>
    <phoneticPr fontId="2" type="noConversion"/>
  </si>
  <si>
    <t>中文备注</t>
    <phoneticPr fontId="2" type="noConversion"/>
  </si>
  <si>
    <t>中文备注</t>
    <phoneticPr fontId="2" type="noConversion"/>
  </si>
  <si>
    <t>限购商城：限时抢购</t>
  </si>
  <si>
    <t xml:space="preserve">累计消费钻石有礼 </t>
  </si>
  <si>
    <t>ยอดใช้ Diamond สะสม</t>
  </si>
  <si>
    <t>ไอเทมมอลล์ : แพ็กเกจพิเศษ</t>
  </si>
  <si>
    <t>ไอเทมมอลล์ : แพ็กเพจฮีโร่</t>
  </si>
  <si>
    <t>ไอเทมมอลล์ : จำกัดการซื้อ</t>
  </si>
  <si>
    <t>สะสมยอดเติมเงิน</t>
  </si>
  <si>
    <t>สวัสดิการเติมเงิน (สัปดาห์ที่ 1)</t>
  </si>
  <si>
    <t>สวัสดิการเติมเงิน (สัปดาห์ที่ 2)</t>
  </si>
  <si>
    <t>สวัสดิการเติมเงิน (สัปดาห์ที่ 3)</t>
  </si>
  <si>
    <t>สวัสดิการเติมเงิน (สัปดาห์ที่ 4)</t>
  </si>
  <si>
    <t>สวัสดิการเติมเงิน (สัปดาห์ที่ 5)</t>
  </si>
  <si>
    <t>สวัสดิการเติมเงิน (สัปดาห์ที่ 6)</t>
  </si>
  <si>
    <t>สวัสดิการเติมเงิน (สัปดาห์ที่ 7)</t>
  </si>
  <si>
    <t>เปิดบริการเซิร์ฟเวอร์</t>
  </si>
  <si>
    <t>传奇征召之剑圣美酒商店</t>
  </si>
  <si>
    <t>สะสมยอดการผจญภัยด่าน Elite</t>
  </si>
  <si>
    <t>สะสมจำนวนครั้งในการปล้นของวิเศษ</t>
  </si>
  <si>
    <t>รางวัลอันดับการประลอง</t>
  </si>
  <si>
    <t>รางวัลอันดับการออกสำรวจ</t>
  </si>
  <si>
    <t>กิจกรรมวันตรุษจีน</t>
  </si>
  <si>
    <t>ประดับประดาเมือง</t>
  </si>
  <si>
    <t>กิจกรรมวันวาเลนไทน์</t>
  </si>
  <si>
    <t>สะสมยอดการผจญภัยด่านทั่วไป</t>
  </si>
  <si>
    <t>ร้านเหล้าช่วงพิเศษ "ลุ้นรับฮีโร่ระดับตำนสน"</t>
  </si>
  <si>
    <t>เปิดฟังก์ชั่นลุ้นรับฮีโร่ระดับตำนาน</t>
  </si>
  <si>
    <t>签到豪礼3.28~3.31</t>
  </si>
  <si>
    <t>ลงทะเบียน 3.28 ~ 3.31</t>
  </si>
  <si>
    <t>ผ่านด่านทั่วไป 15 ครั้ง</t>
  </si>
  <si>
    <t>ผ่านด่านทั่วไป 45 ครั้ง</t>
  </si>
  <si>
    <t>ผ่านด่านทั่วไป 60 ครั้ง</t>
  </si>
  <si>
    <t>ผ่านด่านทั่วไป 75 ครั้ง</t>
  </si>
  <si>
    <t>ล็อกอินวันที่ 1</t>
  </si>
  <si>
    <t>ล็อกอินวันที่ 2</t>
  </si>
  <si>
    <t>ล็อกอินวันที่ 3</t>
  </si>
  <si>
    <t>ล็อกอินวันที่ 4</t>
  </si>
  <si>
    <t>ผงลงอาคมตำนาน*5</t>
  </si>
  <si>
    <t>มุกตำนาน*5</t>
  </si>
  <si>
    <t>ธาตุวิเศษตำนาน*1</t>
  </si>
  <si>
    <t>ค๊อกเทล*4</t>
  </si>
  <si>
    <t>ผลึกพลังเทพ*10</t>
  </si>
  <si>
    <t>จิตดาวฮาเดส*30</t>
  </si>
  <si>
    <t>กล่องจิตดาวตำนาน*1</t>
  </si>
  <si>
    <t>ห่อเลื่อนขั้นชั้นสูง*3</t>
  </si>
  <si>
    <t>น้ำทิพย์พลัง*1</t>
  </si>
  <si>
    <t>ไข่ทองคำใหญ่*5</t>
  </si>
  <si>
    <t>ค๊อกเทล*2</t>
  </si>
  <si>
    <t>คูปองรีเฟรช*10</t>
  </si>
  <si>
    <t>เศษพลองวิเศษ*1</t>
  </si>
  <si>
    <r>
      <rPr>
        <sz val="10"/>
        <color theme="1"/>
        <rFont val="Arial Unicode MS"/>
        <family val="2"/>
        <charset val="134"/>
      </rPr>
      <t>ในช่วงระยะเวลากิจกรรมจะได้รับรางวัลเป็น</t>
    </r>
    <r>
      <rPr>
        <sz val="10"/>
        <color theme="1"/>
        <rFont val="微软雅黑"/>
        <family val="2"/>
        <charset val="134"/>
      </rPr>
      <t xml:space="preserve"> 2 </t>
    </r>
    <r>
      <rPr>
        <sz val="10"/>
        <color theme="1"/>
        <rFont val="Arial Unicode MS"/>
        <family val="2"/>
        <charset val="134"/>
      </rPr>
      <t>เท่าโดยของรางวัลจะถูกส่งไปทางจดหมายหลังจากเวลา</t>
    </r>
    <r>
      <rPr>
        <sz val="10"/>
        <color theme="1"/>
        <rFont val="微软雅黑"/>
        <family val="2"/>
        <charset val="134"/>
      </rPr>
      <t xml:space="preserve"> 24.00</t>
    </r>
    <r>
      <rPr>
        <sz val="10"/>
        <color theme="1"/>
        <rFont val="Arial Unicode MS"/>
        <family val="2"/>
        <charset val="134"/>
      </rPr>
      <t>น</t>
    </r>
    <r>
      <rPr>
        <sz val="10"/>
        <color theme="1"/>
        <rFont val="微软雅黑"/>
        <family val="2"/>
        <charset val="134"/>
      </rPr>
      <t>.</t>
    </r>
    <phoneticPr fontId="2" type="noConversion"/>
  </si>
  <si>
    <r>
      <rPr>
        <sz val="10"/>
        <color theme="1"/>
        <rFont val="Arial Unicode MS"/>
        <family val="2"/>
        <charset val="134"/>
      </rPr>
      <t>รับรางวัลและชื่อเสียงเป็น</t>
    </r>
    <r>
      <rPr>
        <sz val="10"/>
        <color theme="1"/>
        <rFont val="微软雅黑"/>
        <family val="2"/>
        <charset val="134"/>
      </rPr>
      <t xml:space="preserve">  2 </t>
    </r>
    <r>
      <rPr>
        <sz val="10"/>
        <color theme="1"/>
        <rFont val="Arial Unicode MS"/>
        <family val="2"/>
        <charset val="134"/>
      </rPr>
      <t>เท่า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Arial Unicode MS"/>
        <family val="2"/>
        <charset val="134"/>
      </rPr>
      <t>ในช่วงระยะเวลากิจกรรมข้อควรรู้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Arial Unicode MS"/>
        <family val="2"/>
        <charset val="134"/>
      </rPr>
      <t>สรุปผลในเวลา</t>
    </r>
    <r>
      <rPr>
        <sz val="10"/>
        <color theme="1"/>
        <rFont val="微软雅黑"/>
        <family val="2"/>
        <charset val="134"/>
      </rPr>
      <t xml:space="preserve"> 22:00</t>
    </r>
    <r>
      <rPr>
        <sz val="10"/>
        <color theme="1"/>
        <rFont val="Arial Unicode MS"/>
        <family val="2"/>
        <charset val="134"/>
      </rPr>
      <t>น</t>
    </r>
    <r>
      <rPr>
        <sz val="10"/>
        <color theme="1"/>
        <rFont val="微软雅黑"/>
        <family val="2"/>
        <charset val="134"/>
      </rPr>
      <t>.</t>
    </r>
    <r>
      <rPr>
        <sz val="10"/>
        <color theme="1"/>
        <rFont val="Arial Unicode MS"/>
        <family val="2"/>
        <charset val="134"/>
      </rPr>
      <t>ผู้เล่นที่ติดอันดับ</t>
    </r>
    <r>
      <rPr>
        <sz val="10"/>
        <color theme="1"/>
        <rFont val="微软雅黑"/>
        <family val="2"/>
        <charset val="134"/>
      </rPr>
      <t xml:space="preserve"> 2000 </t>
    </r>
    <r>
      <rPr>
        <sz val="10"/>
        <color theme="1"/>
        <rFont val="Arial Unicode MS"/>
        <family val="2"/>
        <charset val="134"/>
      </rPr>
      <t>ขึ้นไป</t>
    </r>
    <r>
      <rPr>
        <sz val="10"/>
        <color theme="1"/>
        <rFont val="微软雅黑"/>
        <family val="2"/>
        <charset val="134"/>
      </rPr>
      <t>\n</t>
    </r>
    <r>
      <rPr>
        <sz val="10"/>
        <color theme="1"/>
        <rFont val="Arial Unicode MS"/>
        <family val="2"/>
        <charset val="134"/>
      </rPr>
      <t>จะได้รับรางวัลทุก</t>
    </r>
    <r>
      <rPr>
        <sz val="10"/>
        <color theme="1"/>
        <rFont val="微软雅黑"/>
        <family val="2"/>
        <charset val="134"/>
      </rPr>
      <t xml:space="preserve">12:00/18:00/21:00 </t>
    </r>
    <r>
      <rPr>
        <sz val="10"/>
        <color theme="1"/>
        <rFont val="Arial Unicode MS"/>
        <family val="2"/>
        <charset val="134"/>
      </rPr>
      <t>โดยจะได้รับรางวัลทางจดหมาย</t>
    </r>
    <phoneticPr fontId="2" type="noConversion"/>
  </si>
  <si>
    <t>2017-04-05,00:00:00</t>
    <phoneticPr fontId="2" type="noConversion"/>
  </si>
  <si>
    <t>2017-04-05,00:00:00</t>
    <phoneticPr fontId="2" type="noConversion"/>
  </si>
  <si>
    <t>2017-04-05,00:00:00</t>
    <phoneticPr fontId="2" type="noConversion"/>
  </si>
  <si>
    <t>2017-01-05,01:00:00</t>
    <phoneticPr fontId="2" type="noConversion"/>
  </si>
  <si>
    <t>2017-04-10,00:00:00</t>
    <phoneticPr fontId="2" type="noConversion"/>
  </si>
  <si>
    <t>2017-12-30,00:00:00</t>
    <phoneticPr fontId="2" type="noConversion"/>
  </si>
  <si>
    <t>2017-12-30,00:00:00</t>
    <phoneticPr fontId="2" type="noConversion"/>
  </si>
  <si>
    <t>2017-04-05,00:00:00</t>
    <phoneticPr fontId="2" type="noConversion"/>
  </si>
  <si>
    <t>2017-03-31,00:00:00</t>
    <phoneticPr fontId="2" type="noConversion"/>
  </si>
  <si>
    <t>2017-12-30,00:00:00</t>
    <phoneticPr fontId="2" type="noConversion"/>
  </si>
  <si>
    <t>2016-04-11,00:00:00</t>
    <phoneticPr fontId="2" type="noConversion"/>
  </si>
  <si>
    <t>vip_exp_acc_cost</t>
    <phoneticPr fontId="2" type="noConversion"/>
  </si>
  <si>
    <t>diamond_acc_cost</t>
  </si>
  <si>
    <r>
      <rPr>
        <sz val="11"/>
        <color theme="1"/>
        <rFont val="Arial Unicode MS"/>
        <family val="2"/>
        <charset val="134"/>
      </rPr>
      <t>ผ่านด่านทั่วไป</t>
    </r>
    <r>
      <rPr>
        <sz val="11"/>
        <color theme="1"/>
        <rFont val="微软雅黑"/>
        <family val="2"/>
        <charset val="134"/>
      </rPr>
      <t xml:space="preserve"> 30 </t>
    </r>
    <r>
      <rPr>
        <sz val="11"/>
        <color theme="1"/>
        <rFont val="Arial Unicode MS"/>
        <family val="2"/>
        <charset val="134"/>
      </rPr>
      <t>ครั้ง</t>
    </r>
    <phoneticPr fontId="2" type="noConversion"/>
  </si>
  <si>
    <r>
      <rPr>
        <sz val="11"/>
        <color theme="1"/>
        <rFont val="Arial Unicode MS"/>
        <family val="2"/>
        <charset val="134"/>
      </rPr>
      <t>ผ่านด่าน</t>
    </r>
    <r>
      <rPr>
        <sz val="11"/>
        <color theme="1"/>
        <rFont val="微软雅黑"/>
        <family val="2"/>
        <charset val="134"/>
      </rPr>
      <t xml:space="preserve"> Elite 3 </t>
    </r>
    <r>
      <rPr>
        <sz val="11"/>
        <color theme="1"/>
        <rFont val="Arial Unicode MS"/>
        <family val="2"/>
        <charset val="134"/>
      </rPr>
      <t>ครั้ง</t>
    </r>
    <phoneticPr fontId="2" type="noConversion"/>
  </si>
  <si>
    <r>
      <rPr>
        <sz val="11"/>
        <color theme="1"/>
        <rFont val="Arial Unicode MS"/>
        <family val="2"/>
        <charset val="134"/>
      </rPr>
      <t>ผ่านด่าน</t>
    </r>
    <r>
      <rPr>
        <sz val="11"/>
        <color theme="1"/>
        <rFont val="微软雅黑"/>
        <family val="2"/>
        <charset val="134"/>
      </rPr>
      <t xml:space="preserve"> Elite 6 </t>
    </r>
    <r>
      <rPr>
        <sz val="11"/>
        <color theme="1"/>
        <rFont val="Arial Unicode MS"/>
        <family val="2"/>
        <charset val="134"/>
      </rPr>
      <t>ครั้ง</t>
    </r>
    <phoneticPr fontId="2" type="noConversion"/>
  </si>
  <si>
    <r>
      <rPr>
        <sz val="11"/>
        <color theme="1"/>
        <rFont val="Arial Unicode MS"/>
        <family val="2"/>
        <charset val="134"/>
      </rPr>
      <t>ผ่านด่าน</t>
    </r>
    <r>
      <rPr>
        <sz val="11"/>
        <color theme="1"/>
        <rFont val="微软雅黑"/>
        <family val="2"/>
        <charset val="134"/>
      </rPr>
      <t xml:space="preserve"> Elite 13 </t>
    </r>
    <r>
      <rPr>
        <sz val="11"/>
        <color theme="1"/>
        <rFont val="Arial Unicode MS"/>
        <family val="2"/>
        <charset val="134"/>
      </rPr>
      <t>ครั้ง</t>
    </r>
    <phoneticPr fontId="2" type="noConversion"/>
  </si>
  <si>
    <r>
      <rPr>
        <sz val="11"/>
        <color theme="1"/>
        <rFont val="Arial Unicode MS"/>
        <family val="2"/>
        <charset val="134"/>
      </rPr>
      <t>ผ่านด่าน</t>
    </r>
    <r>
      <rPr>
        <sz val="11"/>
        <color theme="1"/>
        <rFont val="微软雅黑"/>
        <family val="2"/>
        <charset val="134"/>
      </rPr>
      <t xml:space="preserve"> Elite 16 </t>
    </r>
    <r>
      <rPr>
        <sz val="11"/>
        <color theme="1"/>
        <rFont val="Arial Unicode MS"/>
        <family val="2"/>
        <charset val="134"/>
      </rPr>
      <t>ครั้ง</t>
    </r>
    <phoneticPr fontId="2" type="noConversion"/>
  </si>
  <si>
    <r>
      <rPr>
        <sz val="11"/>
        <color theme="1"/>
        <rFont val="Arial Unicode MS"/>
        <family val="2"/>
        <charset val="134"/>
      </rPr>
      <t>พลังต่อสู้</t>
    </r>
    <r>
      <rPr>
        <sz val="11"/>
        <color theme="1"/>
        <rFont val="微软雅黑"/>
        <family val="2"/>
        <charset val="134"/>
      </rPr>
      <t xml:space="preserve"> 20000</t>
    </r>
    <phoneticPr fontId="2" type="noConversion"/>
  </si>
  <si>
    <r>
      <rPr>
        <sz val="11"/>
        <color theme="1"/>
        <rFont val="Arial Unicode MS"/>
        <family val="2"/>
        <charset val="134"/>
      </rPr>
      <t>พลังต่อสู้</t>
    </r>
    <r>
      <rPr>
        <sz val="11"/>
        <color theme="1"/>
        <rFont val="微软雅黑"/>
        <family val="2"/>
        <charset val="134"/>
      </rPr>
      <t xml:space="preserve"> 40000</t>
    </r>
    <phoneticPr fontId="2" type="noConversion"/>
  </si>
  <si>
    <r>
      <rPr>
        <sz val="11"/>
        <color theme="1"/>
        <rFont val="Arial Unicode MS"/>
        <family val="2"/>
        <charset val="134"/>
      </rPr>
      <t>พลังต่อสู้</t>
    </r>
    <r>
      <rPr>
        <sz val="11"/>
        <color theme="1"/>
        <rFont val="微软雅黑"/>
        <family val="2"/>
        <charset val="134"/>
      </rPr>
      <t xml:space="preserve"> 65000</t>
    </r>
    <phoneticPr fontId="2" type="noConversion"/>
  </si>
  <si>
    <r>
      <rPr>
        <sz val="11"/>
        <color theme="1"/>
        <rFont val="Arial Unicode MS"/>
        <family val="2"/>
        <charset val="134"/>
      </rPr>
      <t>พลังต่อสู้</t>
    </r>
    <r>
      <rPr>
        <sz val="11"/>
        <color theme="1"/>
        <rFont val="微软雅黑"/>
        <family val="2"/>
        <charset val="134"/>
      </rPr>
      <t xml:space="preserve"> 80000</t>
    </r>
    <phoneticPr fontId="2" type="noConversion"/>
  </si>
  <si>
    <r>
      <rPr>
        <sz val="11"/>
        <color theme="1"/>
        <rFont val="Arial Unicode MS"/>
        <family val="2"/>
        <charset val="134"/>
      </rPr>
      <t>พลังต่อสู้</t>
    </r>
    <r>
      <rPr>
        <sz val="11"/>
        <color theme="1"/>
        <rFont val="微软雅黑"/>
        <family val="2"/>
        <charset val="134"/>
      </rPr>
      <t xml:space="preserve"> 95000</t>
    </r>
    <phoneticPr fontId="2" type="noConversion"/>
  </si>
  <si>
    <r>
      <rPr>
        <sz val="11"/>
        <color theme="1"/>
        <rFont val="Arial Unicode MS"/>
        <family val="2"/>
        <charset val="134"/>
      </rPr>
      <t>พลังต่อสู้</t>
    </r>
    <r>
      <rPr>
        <sz val="11"/>
        <color theme="1"/>
        <rFont val="微软雅黑"/>
        <family val="2"/>
        <charset val="134"/>
      </rPr>
      <t xml:space="preserve"> 105000</t>
    </r>
    <phoneticPr fontId="2" type="noConversion"/>
  </si>
  <si>
    <r>
      <rPr>
        <sz val="11"/>
        <color theme="1"/>
        <rFont val="Arial Unicode MS"/>
        <family val="2"/>
        <charset val="134"/>
      </rPr>
      <t>พลังต่อสู้</t>
    </r>
    <r>
      <rPr>
        <sz val="11"/>
        <color theme="1"/>
        <rFont val="微软雅黑"/>
        <family val="2"/>
        <charset val="134"/>
      </rPr>
      <t xml:space="preserve"> 125000</t>
    </r>
    <phoneticPr fontId="2" type="noConversion"/>
  </si>
  <si>
    <r>
      <rPr>
        <sz val="11"/>
        <color theme="1"/>
        <rFont val="Arial Unicode MS"/>
        <family val="2"/>
        <charset val="134"/>
      </rPr>
      <t>ผ่านด่าน</t>
    </r>
    <r>
      <rPr>
        <sz val="11"/>
        <color theme="1"/>
        <rFont val="微软雅黑"/>
        <family val="2"/>
        <charset val="134"/>
      </rPr>
      <t xml:space="preserve"> Elite 9 </t>
    </r>
    <r>
      <rPr>
        <sz val="11"/>
        <color theme="1"/>
        <rFont val="Arial Unicode MS"/>
        <family val="2"/>
        <charset val="134"/>
      </rPr>
      <t>ครั้ง</t>
    </r>
    <phoneticPr fontId="2" type="noConversion"/>
  </si>
  <si>
    <r>
      <rPr>
        <sz val="10"/>
        <color theme="1"/>
        <rFont val="Arial Unicode MS"/>
        <family val="2"/>
        <charset val="134"/>
      </rPr>
      <t>สะสมยอดเติมเงิน</t>
    </r>
    <r>
      <rPr>
        <sz val="10"/>
        <color theme="1"/>
        <rFont val="微软雅黑"/>
        <family val="2"/>
        <charset val="134"/>
      </rPr>
      <t xml:space="preserve"> (3 </t>
    </r>
    <r>
      <rPr>
        <sz val="10"/>
        <color theme="1"/>
        <rFont val="Arial Unicode MS"/>
        <family val="2"/>
        <charset val="134"/>
      </rPr>
      <t>วัน</t>
    </r>
    <r>
      <rPr>
        <sz val="10"/>
        <color theme="1"/>
        <rFont val="微软雅黑"/>
        <family val="2"/>
        <charset val="134"/>
      </rPr>
      <t>)</t>
    </r>
    <phoneticPr fontId="2" type="noConversion"/>
  </si>
  <si>
    <t>累计充值（开服3天内）</t>
    <phoneticPr fontId="2" type="noConversion"/>
  </si>
  <si>
    <t>大金蛋</t>
  </si>
  <si>
    <t>泰坦胸甲</t>
  </si>
  <si>
    <t>血焰项圈</t>
  </si>
  <si>
    <t>2016-05-24,00:00:00</t>
    <phoneticPr fontId="2" type="noConversion"/>
  </si>
  <si>
    <t>2016-05-30,00:00:00</t>
    <phoneticPr fontId="2" type="noConversion"/>
  </si>
  <si>
    <t>item</t>
    <phoneticPr fontId="2" type="noConversion"/>
  </si>
  <si>
    <t>diamond</t>
    <phoneticPr fontId="2" type="noConversion"/>
  </si>
  <si>
    <t>หินเลื่อนขั้น*10</t>
    <phoneticPr fontId="2" type="noConversion"/>
  </si>
  <si>
    <t>หินศักดิ์สิทธิ์ลึกลับ*10</t>
    <phoneticPr fontId="2" type="noConversion"/>
  </si>
  <si>
    <t>ผงลงอาคมตำนาน*1</t>
    <phoneticPr fontId="2" type="noConversion"/>
  </si>
  <si>
    <t>น้ำแร่พลัง*1</t>
    <phoneticPr fontId="2" type="noConversion"/>
  </si>
  <si>
    <t>เศษจี้จู่โจม*1</t>
    <phoneticPr fontId="2" type="noConversion"/>
  </si>
  <si>
    <t>เศษแหวนจู่โจม*1</t>
    <phoneticPr fontId="2" type="noConversion"/>
  </si>
  <si>
    <t>เศษจี้เลือดมังกร*1</t>
    <phoneticPr fontId="2" type="noConversion"/>
  </si>
  <si>
    <t>เศษแหวนเลือดมังกร*1</t>
    <phoneticPr fontId="2" type="noConversion"/>
  </si>
  <si>
    <t>传奇征召之超能大白美酒商店</t>
    <phoneticPr fontId="2" type="noConversion"/>
  </si>
  <si>
    <t>传奇征召之超能大白征召功能</t>
    <phoneticPr fontId="2" type="noConversion"/>
  </si>
  <si>
    <t>2016-05-24,00:00:00</t>
    <phoneticPr fontId="2" type="noConversion"/>
  </si>
  <si>
    <t>2016-06-1,00:00:00</t>
    <phoneticPr fontId="2" type="noConversion"/>
  </si>
  <si>
    <t>item</t>
    <phoneticPr fontId="3" type="noConversion"/>
  </si>
  <si>
    <t>能量泉水</t>
  </si>
  <si>
    <t>item</t>
    <phoneticPr fontId="3" type="noConversion"/>
  </si>
  <si>
    <t>item</t>
    <phoneticPr fontId="3" type="noConversion"/>
  </si>
  <si>
    <t>item</t>
    <phoneticPr fontId="3" type="noConversion"/>
  </si>
  <si>
    <t>2016-06-17,00:00:00</t>
    <phoneticPr fontId="2" type="noConversion"/>
  </si>
  <si>
    <t>2016-06-4,00:00:00</t>
    <phoneticPr fontId="2" type="noConversion"/>
  </si>
  <si>
    <t>2016-06-20,01:00:00</t>
    <phoneticPr fontId="2" type="noConversion"/>
  </si>
  <si>
    <t>进阶石</t>
  </si>
  <si>
    <t>神圣秘石</t>
  </si>
  <si>
    <t>2016-05-27,00:00:00</t>
    <phoneticPr fontId="2" type="noConversion"/>
  </si>
  <si>
    <t>2020-01-20,00:00:00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</si>
</sst>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Tahoma"/>
      <family val="2"/>
    </font>
    <font>
      <sz val="10"/>
      <name val="微软雅黑"/>
      <family val="2"/>
      <charset val="134"/>
    </font>
    <font>
      <sz val="10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0"/>
      <color theme="8" tint="-0.49998474074526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>
      <alignment vertical="center"/>
    </xf>
    <xf numFmtId="0" fontId="11" fillId="0" borderId="0" xfId="0" applyFont="1" applyFill="1" applyAlignment="1">
      <alignment horizontal="center" vertical="center"/>
    </xf>
    <xf numFmtId="0" fontId="9" fillId="0" borderId="0" xfId="0" applyFont="1" applyFill="1" applyAlignment="1"/>
    <xf numFmtId="49" fontId="9" fillId="0" borderId="0" xfId="0" applyNumberFormat="1" applyFont="1" applyFill="1" applyAlignment="1">
      <alignment horizontal="center" vertical="center" wrapText="1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超链接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CC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3"/>
  <sheetViews>
    <sheetView zoomScale="85" zoomScaleNormal="85" workbookViewId="0">
      <pane ySplit="1" topLeftCell="A2" activePane="bottomLeft" state="frozen"/>
      <selection activeCell="F1" sqref="F1"/>
      <selection pane="bottomLeft" activeCell="I29" sqref="I29"/>
    </sheetView>
  </sheetViews>
  <sheetFormatPr defaultColWidth="9" defaultRowHeight="16.5" x14ac:dyDescent="0.15"/>
  <cols>
    <col min="1" max="1" width="9" style="13"/>
    <col min="2" max="2" width="48.25" style="13" customWidth="1"/>
    <col min="3" max="4" width="30" style="13" customWidth="1"/>
    <col min="5" max="5" width="7.375" style="13" bestFit="1" customWidth="1"/>
    <col min="6" max="6" width="43.125" style="14" customWidth="1"/>
    <col min="7" max="7" width="27.125" style="13" bestFit="1" customWidth="1"/>
    <col min="8" max="8" width="9.375" style="13" bestFit="1" customWidth="1"/>
    <col min="9" max="9" width="26.375" style="13" bestFit="1" customWidth="1"/>
    <col min="10" max="10" width="13.25" style="13" bestFit="1" customWidth="1"/>
    <col min="11" max="11" width="22" style="15" customWidth="1"/>
    <col min="12" max="12" width="23.75" style="15" customWidth="1"/>
    <col min="13" max="14" width="12.125" style="15" customWidth="1"/>
    <col min="15" max="17" width="12.125" style="13" customWidth="1"/>
    <col min="18" max="18" width="20.375" style="13" bestFit="1" customWidth="1"/>
    <col min="19" max="19" width="39" style="13" customWidth="1"/>
    <col min="20" max="20" width="181.5" style="13" customWidth="1"/>
    <col min="21" max="16384" width="9" style="13"/>
  </cols>
  <sheetData>
    <row r="1" spans="1:20" s="9" customFormat="1" ht="27.6" customHeight="1" x14ac:dyDescent="0.15">
      <c r="A1" s="6" t="s">
        <v>0</v>
      </c>
      <c r="B1" s="6" t="s">
        <v>2</v>
      </c>
      <c r="C1" s="6" t="s">
        <v>248</v>
      </c>
      <c r="D1" s="6" t="s">
        <v>211</v>
      </c>
      <c r="E1" s="6" t="s">
        <v>18</v>
      </c>
      <c r="F1" s="7" t="s">
        <v>22</v>
      </c>
      <c r="G1" s="6" t="s">
        <v>19</v>
      </c>
      <c r="H1" s="6" t="s">
        <v>27</v>
      </c>
      <c r="I1" s="6" t="s">
        <v>67</v>
      </c>
      <c r="J1" s="6" t="s">
        <v>66</v>
      </c>
      <c r="K1" s="6" t="s">
        <v>231</v>
      </c>
      <c r="L1" s="6" t="s">
        <v>232</v>
      </c>
      <c r="M1" s="6" t="s">
        <v>145</v>
      </c>
      <c r="N1" s="6" t="s">
        <v>146</v>
      </c>
      <c r="O1" s="6" t="s">
        <v>13</v>
      </c>
      <c r="P1" s="6" t="s">
        <v>14</v>
      </c>
      <c r="Q1" s="6" t="s">
        <v>15</v>
      </c>
      <c r="R1" s="6" t="s">
        <v>56</v>
      </c>
      <c r="S1" s="6" t="s">
        <v>117</v>
      </c>
      <c r="T1" s="8" t="s">
        <v>121</v>
      </c>
    </row>
    <row r="2" spans="1:20" s="9" customFormat="1" x14ac:dyDescent="0.15">
      <c r="A2" s="6" t="s">
        <v>1</v>
      </c>
      <c r="B2" s="6" t="s">
        <v>3</v>
      </c>
      <c r="C2" s="6"/>
      <c r="D2" s="6"/>
      <c r="E2" s="6" t="s">
        <v>11</v>
      </c>
      <c r="F2" s="7" t="s">
        <v>23</v>
      </c>
      <c r="G2" s="6" t="s">
        <v>20</v>
      </c>
      <c r="H2" s="6" t="s">
        <v>26</v>
      </c>
      <c r="I2" s="6" t="s">
        <v>68</v>
      </c>
      <c r="J2" s="6" t="s">
        <v>53</v>
      </c>
      <c r="K2" s="6" t="s">
        <v>233</v>
      </c>
      <c r="L2" s="6" t="s">
        <v>234</v>
      </c>
      <c r="M2" s="6" t="s">
        <v>147</v>
      </c>
      <c r="N2" s="6" t="s">
        <v>148</v>
      </c>
      <c r="O2" s="6" t="s">
        <v>12</v>
      </c>
      <c r="P2" s="6" t="s">
        <v>16</v>
      </c>
      <c r="Q2" s="6" t="s">
        <v>17</v>
      </c>
      <c r="R2" s="6" t="s">
        <v>55</v>
      </c>
      <c r="S2" s="6" t="s">
        <v>118</v>
      </c>
      <c r="T2" s="6" t="s">
        <v>122</v>
      </c>
    </row>
    <row r="3" spans="1:20" s="9" customFormat="1" x14ac:dyDescent="0.15">
      <c r="A3" s="6">
        <v>400</v>
      </c>
      <c r="B3" s="36" t="s">
        <v>254</v>
      </c>
      <c r="C3" s="6" t="s">
        <v>249</v>
      </c>
      <c r="D3" s="6" t="s">
        <v>212</v>
      </c>
      <c r="E3" s="6">
        <v>0</v>
      </c>
      <c r="F3" s="7"/>
      <c r="G3" s="6" t="s">
        <v>138</v>
      </c>
      <c r="H3" s="6" t="s">
        <v>150</v>
      </c>
      <c r="I3" s="6"/>
      <c r="J3" s="6" t="s">
        <v>151</v>
      </c>
      <c r="K3" s="10" t="s">
        <v>310</v>
      </c>
      <c r="L3" s="10" t="s">
        <v>300</v>
      </c>
      <c r="O3" s="6"/>
      <c r="P3" s="6"/>
      <c r="Q3" s="6"/>
      <c r="R3" s="6" t="s">
        <v>152</v>
      </c>
      <c r="S3" s="6"/>
      <c r="T3" s="6"/>
    </row>
    <row r="4" spans="1:20" s="9" customFormat="1" x14ac:dyDescent="0.15">
      <c r="A4" s="6">
        <v>401</v>
      </c>
      <c r="B4" s="36" t="s">
        <v>253</v>
      </c>
      <c r="C4" s="6" t="s">
        <v>213</v>
      </c>
      <c r="D4" s="6" t="s">
        <v>213</v>
      </c>
      <c r="E4" s="6">
        <v>0</v>
      </c>
      <c r="F4" s="7"/>
      <c r="G4" s="6" t="s">
        <v>102</v>
      </c>
      <c r="H4" s="6" t="s">
        <v>155</v>
      </c>
      <c r="I4" s="6"/>
      <c r="J4" s="6" t="s">
        <v>151</v>
      </c>
      <c r="K4" s="10" t="s">
        <v>310</v>
      </c>
      <c r="L4" s="10" t="s">
        <v>301</v>
      </c>
      <c r="O4" s="6"/>
      <c r="P4" s="6"/>
      <c r="Q4" s="6"/>
      <c r="R4" s="6" t="s">
        <v>152</v>
      </c>
      <c r="S4" s="6"/>
      <c r="T4" s="6"/>
    </row>
    <row r="5" spans="1:20" s="9" customFormat="1" x14ac:dyDescent="0.15">
      <c r="A5" s="6">
        <v>402</v>
      </c>
      <c r="B5" s="36" t="s">
        <v>252</v>
      </c>
      <c r="C5" s="6" t="s">
        <v>214</v>
      </c>
      <c r="D5" s="6" t="s">
        <v>214</v>
      </c>
      <c r="E5" s="6">
        <v>0</v>
      </c>
      <c r="F5" s="7"/>
      <c r="G5" s="6" t="s">
        <v>128</v>
      </c>
      <c r="H5" s="6" t="s">
        <v>153</v>
      </c>
      <c r="I5" s="6"/>
      <c r="J5" s="6" t="s">
        <v>157</v>
      </c>
      <c r="K5" s="10" t="s">
        <v>310</v>
      </c>
      <c r="L5" s="10" t="s">
        <v>302</v>
      </c>
      <c r="O5" s="6"/>
      <c r="P5" s="6"/>
      <c r="Q5" s="6"/>
      <c r="R5" s="6" t="s">
        <v>156</v>
      </c>
      <c r="S5" s="6"/>
      <c r="T5" s="6"/>
    </row>
    <row r="6" spans="1:20" s="21" customFormat="1" x14ac:dyDescent="0.15">
      <c r="A6" s="17">
        <v>403</v>
      </c>
      <c r="B6" s="18" t="s">
        <v>254</v>
      </c>
      <c r="C6" s="17" t="s">
        <v>249</v>
      </c>
      <c r="D6" s="17" t="s">
        <v>212</v>
      </c>
      <c r="E6" s="17">
        <v>1</v>
      </c>
      <c r="F6" s="19"/>
      <c r="G6" s="17" t="s">
        <v>138</v>
      </c>
      <c r="H6" s="17" t="s">
        <v>150</v>
      </c>
      <c r="I6" s="17"/>
      <c r="J6" s="17" t="s">
        <v>151</v>
      </c>
      <c r="K6" s="20" t="s">
        <v>331</v>
      </c>
      <c r="L6" s="20" t="s">
        <v>332</v>
      </c>
      <c r="O6" s="17"/>
      <c r="P6" s="17"/>
      <c r="Q6" s="17"/>
      <c r="R6" s="17" t="s">
        <v>152</v>
      </c>
      <c r="S6" s="17"/>
      <c r="T6" s="17"/>
    </row>
    <row r="7" spans="1:20" s="9" customFormat="1" x14ac:dyDescent="0.15">
      <c r="A7" s="6">
        <v>600</v>
      </c>
      <c r="B7" s="37" t="s">
        <v>251</v>
      </c>
      <c r="C7" s="6" t="s">
        <v>250</v>
      </c>
      <c r="D7" s="6" t="s">
        <v>215</v>
      </c>
      <c r="E7" s="6">
        <v>0</v>
      </c>
      <c r="F7" s="6"/>
      <c r="G7" s="6" t="s">
        <v>158</v>
      </c>
      <c r="H7" s="6" t="s">
        <v>159</v>
      </c>
      <c r="I7" s="6" t="s">
        <v>160</v>
      </c>
      <c r="J7" s="6" t="s">
        <v>151</v>
      </c>
      <c r="K7" s="10" t="s">
        <v>310</v>
      </c>
      <c r="L7" s="6" t="s">
        <v>303</v>
      </c>
      <c r="O7" s="6"/>
      <c r="P7" s="6"/>
      <c r="Q7" s="6"/>
      <c r="R7" s="6" t="s">
        <v>161</v>
      </c>
      <c r="S7" s="6"/>
      <c r="T7" s="6"/>
    </row>
    <row r="8" spans="1:20" s="21" customFormat="1" x14ac:dyDescent="0.15">
      <c r="A8" s="17">
        <v>601</v>
      </c>
      <c r="B8" s="22" t="s">
        <v>251</v>
      </c>
      <c r="C8" s="17" t="s">
        <v>250</v>
      </c>
      <c r="D8" s="17" t="s">
        <v>215</v>
      </c>
      <c r="E8" s="17">
        <v>1</v>
      </c>
      <c r="F8" s="17"/>
      <c r="G8" s="17" t="s">
        <v>158</v>
      </c>
      <c r="H8" s="17" t="s">
        <v>159</v>
      </c>
      <c r="I8" s="17" t="s">
        <v>160</v>
      </c>
      <c r="J8" s="17" t="s">
        <v>151</v>
      </c>
      <c r="K8" s="20" t="s">
        <v>352</v>
      </c>
      <c r="L8" s="17" t="s">
        <v>354</v>
      </c>
      <c r="O8" s="17"/>
      <c r="P8" s="17"/>
      <c r="Q8" s="17"/>
      <c r="R8" s="17" t="s">
        <v>161</v>
      </c>
      <c r="S8" s="17"/>
      <c r="T8" s="17"/>
    </row>
    <row r="9" spans="1:20" s="11" customFormat="1" x14ac:dyDescent="0.35">
      <c r="A9" s="6">
        <v>700</v>
      </c>
      <c r="B9" s="37" t="s">
        <v>326</v>
      </c>
      <c r="C9" s="6" t="s">
        <v>327</v>
      </c>
      <c r="D9" s="6" t="s">
        <v>327</v>
      </c>
      <c r="E9" s="6">
        <v>1</v>
      </c>
      <c r="F9" s="6"/>
      <c r="G9" s="6" t="s">
        <v>162</v>
      </c>
      <c r="H9" s="6" t="s">
        <v>163</v>
      </c>
      <c r="I9" s="6" t="s">
        <v>164</v>
      </c>
      <c r="J9" s="6" t="s">
        <v>165</v>
      </c>
      <c r="K9" s="6">
        <v>3</v>
      </c>
      <c r="L9" s="6"/>
      <c r="O9" s="6"/>
      <c r="P9" s="6"/>
      <c r="Q9" s="6"/>
      <c r="R9" s="6" t="s">
        <v>166</v>
      </c>
      <c r="S9" s="6"/>
      <c r="T9" s="6"/>
    </row>
    <row r="10" spans="1:20" s="9" customFormat="1" x14ac:dyDescent="0.15">
      <c r="A10" s="6">
        <v>701</v>
      </c>
      <c r="B10" s="37" t="s">
        <v>255</v>
      </c>
      <c r="C10" s="6" t="s">
        <v>216</v>
      </c>
      <c r="D10" s="6" t="s">
        <v>216</v>
      </c>
      <c r="E10" s="6">
        <v>0</v>
      </c>
      <c r="F10" s="12"/>
      <c r="G10" s="6" t="s">
        <v>167</v>
      </c>
      <c r="H10" s="6" t="s">
        <v>168</v>
      </c>
      <c r="I10" s="6" t="s">
        <v>169</v>
      </c>
      <c r="J10" s="6" t="s">
        <v>157</v>
      </c>
      <c r="K10" s="10" t="s">
        <v>310</v>
      </c>
      <c r="L10" s="10" t="s">
        <v>304</v>
      </c>
      <c r="O10" s="6"/>
      <c r="P10" s="6"/>
      <c r="Q10" s="6"/>
      <c r="R10" s="6" t="s">
        <v>161</v>
      </c>
      <c r="S10" s="6"/>
      <c r="T10" s="6"/>
    </row>
    <row r="11" spans="1:20" s="21" customFormat="1" x14ac:dyDescent="0.15">
      <c r="A11" s="17">
        <v>702</v>
      </c>
      <c r="B11" s="22" t="s">
        <v>255</v>
      </c>
      <c r="C11" s="17" t="s">
        <v>216</v>
      </c>
      <c r="D11" s="17" t="s">
        <v>216</v>
      </c>
      <c r="E11" s="17">
        <v>1</v>
      </c>
      <c r="F11" s="23"/>
      <c r="G11" s="17" t="s">
        <v>162</v>
      </c>
      <c r="H11" s="17" t="s">
        <v>159</v>
      </c>
      <c r="I11" s="17" t="s">
        <v>164</v>
      </c>
      <c r="J11" s="17" t="s">
        <v>151</v>
      </c>
      <c r="K11" s="20" t="s">
        <v>346</v>
      </c>
      <c r="L11" s="20" t="s">
        <v>353</v>
      </c>
      <c r="O11" s="17"/>
      <c r="P11" s="17"/>
      <c r="Q11" s="17"/>
      <c r="R11" s="17" t="s">
        <v>161</v>
      </c>
      <c r="S11" s="17"/>
      <c r="T11" s="17"/>
    </row>
    <row r="12" spans="1:20" s="9" customFormat="1" x14ac:dyDescent="0.15">
      <c r="A12" s="6">
        <v>758</v>
      </c>
      <c r="B12" s="36" t="s">
        <v>256</v>
      </c>
      <c r="C12" s="6" t="s">
        <v>227</v>
      </c>
      <c r="D12" s="6" t="s">
        <v>227</v>
      </c>
      <c r="E12" s="6">
        <v>0</v>
      </c>
      <c r="F12" s="7"/>
      <c r="G12" s="6" t="s">
        <v>170</v>
      </c>
      <c r="H12" s="6" t="s">
        <v>163</v>
      </c>
      <c r="I12" s="6" t="s">
        <v>171</v>
      </c>
      <c r="J12" s="6" t="s">
        <v>149</v>
      </c>
      <c r="K12" s="10" t="s">
        <v>310</v>
      </c>
      <c r="L12" s="10" t="s">
        <v>305</v>
      </c>
      <c r="M12" s="9">
        <v>1</v>
      </c>
      <c r="N12" s="9">
        <v>6</v>
      </c>
      <c r="O12" s="6"/>
      <c r="P12" s="6"/>
      <c r="Q12" s="6"/>
      <c r="R12" s="6" t="s">
        <v>166</v>
      </c>
      <c r="S12" s="6"/>
      <c r="T12" s="6"/>
    </row>
    <row r="13" spans="1:20" s="9" customFormat="1" x14ac:dyDescent="0.15">
      <c r="A13" s="6">
        <v>759</v>
      </c>
      <c r="B13" s="36" t="s">
        <v>257</v>
      </c>
      <c r="C13" s="6" t="s">
        <v>228</v>
      </c>
      <c r="D13" s="6" t="s">
        <v>228</v>
      </c>
      <c r="E13" s="6">
        <v>0</v>
      </c>
      <c r="F13" s="7"/>
      <c r="G13" s="6" t="s">
        <v>170</v>
      </c>
      <c r="H13" s="6" t="s">
        <v>163</v>
      </c>
      <c r="I13" s="6" t="s">
        <v>171</v>
      </c>
      <c r="J13" s="6" t="s">
        <v>149</v>
      </c>
      <c r="K13" s="10" t="s">
        <v>310</v>
      </c>
      <c r="L13" s="10" t="s">
        <v>305</v>
      </c>
      <c r="M13" s="9">
        <v>1</v>
      </c>
      <c r="N13" s="9">
        <v>6</v>
      </c>
      <c r="O13" s="6"/>
      <c r="P13" s="6"/>
      <c r="Q13" s="6"/>
      <c r="R13" s="6" t="s">
        <v>166</v>
      </c>
      <c r="S13" s="6"/>
      <c r="T13" s="6"/>
    </row>
    <row r="14" spans="1:20" s="9" customFormat="1" x14ac:dyDescent="0.15">
      <c r="A14" s="6">
        <v>760</v>
      </c>
      <c r="B14" s="36" t="s">
        <v>258</v>
      </c>
      <c r="C14" s="6" t="s">
        <v>229</v>
      </c>
      <c r="D14" s="6" t="s">
        <v>229</v>
      </c>
      <c r="E14" s="6">
        <v>0</v>
      </c>
      <c r="F14" s="7"/>
      <c r="G14" s="6" t="s">
        <v>170</v>
      </c>
      <c r="H14" s="6" t="s">
        <v>163</v>
      </c>
      <c r="I14" s="6" t="s">
        <v>171</v>
      </c>
      <c r="J14" s="6" t="s">
        <v>149</v>
      </c>
      <c r="K14" s="10" t="s">
        <v>310</v>
      </c>
      <c r="L14" s="10" t="s">
        <v>306</v>
      </c>
      <c r="M14" s="9">
        <v>1</v>
      </c>
      <c r="N14" s="9">
        <v>6</v>
      </c>
      <c r="O14" s="6"/>
      <c r="P14" s="6"/>
      <c r="Q14" s="6"/>
      <c r="R14" s="6" t="s">
        <v>166</v>
      </c>
      <c r="S14" s="6"/>
      <c r="T14" s="6"/>
    </row>
    <row r="15" spans="1:20" s="9" customFormat="1" x14ac:dyDescent="0.15">
      <c r="A15" s="6">
        <v>754</v>
      </c>
      <c r="B15" s="36" t="s">
        <v>259</v>
      </c>
      <c r="C15" s="6" t="s">
        <v>223</v>
      </c>
      <c r="D15" s="6" t="s">
        <v>223</v>
      </c>
      <c r="E15" s="6">
        <v>0</v>
      </c>
      <c r="F15" s="7"/>
      <c r="G15" s="6" t="s">
        <v>170</v>
      </c>
      <c r="H15" s="6" t="s">
        <v>163</v>
      </c>
      <c r="I15" s="6" t="s">
        <v>171</v>
      </c>
      <c r="J15" s="6" t="s">
        <v>149</v>
      </c>
      <c r="K15" s="10" t="s">
        <v>310</v>
      </c>
      <c r="L15" s="10" t="s">
        <v>305</v>
      </c>
      <c r="M15" s="9">
        <v>1</v>
      </c>
      <c r="N15" s="9">
        <v>6</v>
      </c>
      <c r="O15" s="6"/>
      <c r="P15" s="6"/>
      <c r="Q15" s="6"/>
      <c r="R15" s="6" t="s">
        <v>166</v>
      </c>
      <c r="S15" s="6"/>
      <c r="T15" s="6"/>
    </row>
    <row r="16" spans="1:20" s="9" customFormat="1" x14ac:dyDescent="0.15">
      <c r="A16" s="6">
        <v>755</v>
      </c>
      <c r="B16" s="36" t="s">
        <v>260</v>
      </c>
      <c r="C16" s="6" t="s">
        <v>224</v>
      </c>
      <c r="D16" s="6" t="s">
        <v>224</v>
      </c>
      <c r="E16" s="6">
        <v>0</v>
      </c>
      <c r="F16" s="7"/>
      <c r="G16" s="6" t="s">
        <v>170</v>
      </c>
      <c r="H16" s="6" t="s">
        <v>163</v>
      </c>
      <c r="I16" s="6" t="s">
        <v>171</v>
      </c>
      <c r="J16" s="6" t="s">
        <v>149</v>
      </c>
      <c r="K16" s="10" t="s">
        <v>310</v>
      </c>
      <c r="L16" s="10" t="s">
        <v>305</v>
      </c>
      <c r="M16" s="9">
        <v>1</v>
      </c>
      <c r="N16" s="9">
        <v>6</v>
      </c>
      <c r="O16" s="6"/>
      <c r="P16" s="6"/>
      <c r="Q16" s="6"/>
      <c r="R16" s="6" t="s">
        <v>166</v>
      </c>
      <c r="S16" s="6"/>
      <c r="T16" s="6"/>
    </row>
    <row r="17" spans="1:20" s="9" customFormat="1" x14ac:dyDescent="0.15">
      <c r="A17" s="6">
        <v>756</v>
      </c>
      <c r="B17" s="36" t="s">
        <v>261</v>
      </c>
      <c r="C17" s="6" t="s">
        <v>225</v>
      </c>
      <c r="D17" s="6" t="s">
        <v>225</v>
      </c>
      <c r="E17" s="6">
        <v>0</v>
      </c>
      <c r="F17" s="7"/>
      <c r="G17" s="6" t="s">
        <v>170</v>
      </c>
      <c r="H17" s="6" t="s">
        <v>163</v>
      </c>
      <c r="I17" s="6" t="s">
        <v>171</v>
      </c>
      <c r="J17" s="6" t="s">
        <v>149</v>
      </c>
      <c r="K17" s="10" t="s">
        <v>310</v>
      </c>
      <c r="L17" s="10" t="s">
        <v>305</v>
      </c>
      <c r="M17" s="9">
        <v>1</v>
      </c>
      <c r="N17" s="9">
        <v>6</v>
      </c>
      <c r="O17" s="6"/>
      <c r="P17" s="6"/>
      <c r="Q17" s="6"/>
      <c r="R17" s="6" t="s">
        <v>166</v>
      </c>
      <c r="S17" s="6"/>
      <c r="T17" s="6"/>
    </row>
    <row r="18" spans="1:20" s="9" customFormat="1" x14ac:dyDescent="0.15">
      <c r="A18" s="6">
        <v>757</v>
      </c>
      <c r="B18" s="36" t="s">
        <v>262</v>
      </c>
      <c r="C18" s="6" t="s">
        <v>226</v>
      </c>
      <c r="D18" s="6" t="s">
        <v>226</v>
      </c>
      <c r="E18" s="6">
        <v>0</v>
      </c>
      <c r="F18" s="7"/>
      <c r="G18" s="6" t="s">
        <v>170</v>
      </c>
      <c r="H18" s="6" t="s">
        <v>163</v>
      </c>
      <c r="I18" s="6" t="s">
        <v>171</v>
      </c>
      <c r="J18" s="6" t="s">
        <v>149</v>
      </c>
      <c r="K18" s="10" t="s">
        <v>310</v>
      </c>
      <c r="L18" s="10" t="s">
        <v>305</v>
      </c>
      <c r="M18" s="9">
        <v>1</v>
      </c>
      <c r="N18" s="9">
        <v>6</v>
      </c>
      <c r="O18" s="6"/>
      <c r="P18" s="6"/>
      <c r="Q18" s="6"/>
      <c r="R18" s="6" t="s">
        <v>166</v>
      </c>
      <c r="S18" s="6"/>
      <c r="T18" s="6"/>
    </row>
    <row r="19" spans="1:20" s="9" customFormat="1" x14ac:dyDescent="0.15">
      <c r="A19" s="6">
        <v>900</v>
      </c>
      <c r="B19" s="37" t="s">
        <v>263</v>
      </c>
      <c r="C19" s="6" t="s">
        <v>217</v>
      </c>
      <c r="D19" s="6" t="s">
        <v>217</v>
      </c>
      <c r="E19" s="6">
        <v>1</v>
      </c>
      <c r="F19" s="7"/>
      <c r="G19" s="6" t="s">
        <v>172</v>
      </c>
      <c r="H19" s="6" t="s">
        <v>163</v>
      </c>
      <c r="I19" s="6"/>
      <c r="J19" s="6" t="s">
        <v>165</v>
      </c>
      <c r="K19" s="6">
        <v>7</v>
      </c>
      <c r="L19" s="6"/>
      <c r="O19" s="6"/>
      <c r="P19" s="6"/>
      <c r="Q19" s="6"/>
      <c r="R19" s="6" t="s">
        <v>161</v>
      </c>
      <c r="S19" s="6"/>
      <c r="T19" s="6"/>
    </row>
    <row r="20" spans="1:20" s="11" customFormat="1" x14ac:dyDescent="0.35">
      <c r="A20" s="6">
        <v>1000</v>
      </c>
      <c r="B20" s="36" t="s">
        <v>273</v>
      </c>
      <c r="C20" s="6" t="s">
        <v>264</v>
      </c>
      <c r="D20" s="6" t="s">
        <v>218</v>
      </c>
      <c r="E20" s="6">
        <v>0</v>
      </c>
      <c r="F20" s="6"/>
      <c r="G20" s="6"/>
      <c r="H20" s="6"/>
      <c r="I20" s="6"/>
      <c r="J20" s="6" t="s">
        <v>103</v>
      </c>
      <c r="K20" s="10" t="s">
        <v>310</v>
      </c>
      <c r="L20" s="6" t="s">
        <v>235</v>
      </c>
      <c r="O20" s="6"/>
      <c r="P20" s="6"/>
      <c r="Q20" s="6"/>
      <c r="R20" s="6" t="s">
        <v>110</v>
      </c>
      <c r="S20" s="6">
        <v>5130824</v>
      </c>
      <c r="T20" s="6"/>
    </row>
    <row r="21" spans="1:20" s="9" customFormat="1" x14ac:dyDescent="0.15">
      <c r="A21" s="6">
        <v>1100</v>
      </c>
      <c r="B21" s="36" t="s">
        <v>274</v>
      </c>
      <c r="C21" s="6" t="s">
        <v>219</v>
      </c>
      <c r="D21" s="6" t="s">
        <v>219</v>
      </c>
      <c r="E21" s="6">
        <v>0</v>
      </c>
      <c r="F21" s="6"/>
      <c r="G21" s="6"/>
      <c r="H21" s="6"/>
      <c r="I21" s="6"/>
      <c r="J21" s="6" t="s">
        <v>151</v>
      </c>
      <c r="K21" s="10" t="s">
        <v>310</v>
      </c>
      <c r="L21" s="10" t="s">
        <v>307</v>
      </c>
      <c r="O21" s="6"/>
      <c r="P21" s="6"/>
      <c r="Q21" s="6"/>
      <c r="R21" s="6" t="s">
        <v>173</v>
      </c>
      <c r="S21" s="6">
        <v>212402</v>
      </c>
      <c r="T21" s="6"/>
    </row>
    <row r="22" spans="1:20" s="21" customFormat="1" x14ac:dyDescent="0.35">
      <c r="A22" s="17">
        <v>1001</v>
      </c>
      <c r="B22" s="18" t="s">
        <v>273</v>
      </c>
      <c r="C22" s="17" t="s">
        <v>343</v>
      </c>
      <c r="D22" s="17" t="s">
        <v>343</v>
      </c>
      <c r="E22" s="17">
        <v>1</v>
      </c>
      <c r="F22" s="17"/>
      <c r="G22" s="17"/>
      <c r="H22" s="17"/>
      <c r="I22" s="17"/>
      <c r="J22" s="17" t="s">
        <v>103</v>
      </c>
      <c r="K22" s="20" t="s">
        <v>357</v>
      </c>
      <c r="L22" s="17" t="s">
        <v>358</v>
      </c>
      <c r="M22" s="24"/>
      <c r="N22" s="24"/>
      <c r="O22" s="17"/>
      <c r="P22" s="17"/>
      <c r="Q22" s="17"/>
      <c r="R22" s="17" t="s">
        <v>110</v>
      </c>
      <c r="S22" s="17">
        <v>5130824</v>
      </c>
      <c r="T22" s="17"/>
    </row>
    <row r="23" spans="1:20" s="21" customFormat="1" x14ac:dyDescent="0.15">
      <c r="A23" s="17">
        <v>1101</v>
      </c>
      <c r="B23" s="18" t="s">
        <v>274</v>
      </c>
      <c r="C23" s="17" t="s">
        <v>344</v>
      </c>
      <c r="D23" s="17" t="s">
        <v>344</v>
      </c>
      <c r="E23" s="17">
        <v>1</v>
      </c>
      <c r="F23" s="17"/>
      <c r="G23" s="17"/>
      <c r="H23" s="17"/>
      <c r="I23" s="17"/>
      <c r="J23" s="17" t="s">
        <v>151</v>
      </c>
      <c r="K23" s="20" t="s">
        <v>345</v>
      </c>
      <c r="L23" s="20" t="s">
        <v>357</v>
      </c>
      <c r="O23" s="17"/>
      <c r="P23" s="17"/>
      <c r="Q23" s="17"/>
      <c r="R23" s="17" t="s">
        <v>173</v>
      </c>
      <c r="S23" s="17">
        <v>211406</v>
      </c>
      <c r="T23" s="17"/>
    </row>
    <row r="24" spans="1:20" s="9" customFormat="1" x14ac:dyDescent="0.15">
      <c r="A24" s="6">
        <v>1200</v>
      </c>
      <c r="B24" s="36" t="s">
        <v>272</v>
      </c>
      <c r="C24" s="6" t="s">
        <v>220</v>
      </c>
      <c r="D24" s="6" t="s">
        <v>220</v>
      </c>
      <c r="E24" s="6">
        <v>0</v>
      </c>
      <c r="F24" s="7"/>
      <c r="G24" s="6" t="s">
        <v>174</v>
      </c>
      <c r="H24" s="6" t="s">
        <v>163</v>
      </c>
      <c r="I24" s="6" t="s">
        <v>175</v>
      </c>
      <c r="J24" s="6" t="s">
        <v>151</v>
      </c>
      <c r="K24" s="10" t="s">
        <v>310</v>
      </c>
      <c r="L24" s="10" t="s">
        <v>300</v>
      </c>
      <c r="O24" s="6"/>
      <c r="P24" s="6"/>
      <c r="Q24" s="6"/>
      <c r="R24" s="6" t="s">
        <v>161</v>
      </c>
      <c r="S24" s="6"/>
      <c r="T24" s="6"/>
    </row>
    <row r="25" spans="1:20" s="9" customFormat="1" ht="28.9" customHeight="1" x14ac:dyDescent="0.15">
      <c r="A25" s="6">
        <v>1201</v>
      </c>
      <c r="B25" s="36" t="s">
        <v>265</v>
      </c>
      <c r="C25" s="6" t="s">
        <v>221</v>
      </c>
      <c r="D25" s="6" t="s">
        <v>221</v>
      </c>
      <c r="E25" s="6">
        <v>0</v>
      </c>
      <c r="F25" s="7"/>
      <c r="G25" s="6" t="s">
        <v>125</v>
      </c>
      <c r="H25" s="6" t="s">
        <v>163</v>
      </c>
      <c r="I25" s="6" t="s">
        <v>176</v>
      </c>
      <c r="J25" s="6" t="s">
        <v>151</v>
      </c>
      <c r="K25" s="10" t="s">
        <v>310</v>
      </c>
      <c r="L25" s="10" t="s">
        <v>300</v>
      </c>
      <c r="O25" s="6"/>
      <c r="P25" s="6"/>
      <c r="Q25" s="6"/>
      <c r="R25" s="6" t="s">
        <v>166</v>
      </c>
      <c r="S25" s="6"/>
      <c r="T25" s="6"/>
    </row>
    <row r="26" spans="1:20" s="9" customFormat="1" x14ac:dyDescent="0.15">
      <c r="A26" s="6">
        <v>1202</v>
      </c>
      <c r="B26" s="36" t="s">
        <v>266</v>
      </c>
      <c r="C26" s="6" t="s">
        <v>222</v>
      </c>
      <c r="D26" s="6" t="s">
        <v>222</v>
      </c>
      <c r="E26" s="6">
        <v>0</v>
      </c>
      <c r="F26" s="7"/>
      <c r="G26" s="6" t="s">
        <v>126</v>
      </c>
      <c r="H26" s="6" t="s">
        <v>168</v>
      </c>
      <c r="I26" s="6" t="s">
        <v>177</v>
      </c>
      <c r="J26" s="6" t="s">
        <v>151</v>
      </c>
      <c r="K26" s="10" t="s">
        <v>310</v>
      </c>
      <c r="L26" s="10" t="s">
        <v>305</v>
      </c>
      <c r="O26" s="6"/>
      <c r="P26" s="6"/>
      <c r="Q26" s="6"/>
      <c r="R26" s="6" t="s">
        <v>166</v>
      </c>
      <c r="S26" s="6"/>
      <c r="T26" s="6"/>
    </row>
    <row r="27" spans="1:20" s="9" customFormat="1" ht="32.450000000000003" customHeight="1" x14ac:dyDescent="0.15">
      <c r="A27" s="6">
        <v>1300</v>
      </c>
      <c r="B27" s="37" t="s">
        <v>267</v>
      </c>
      <c r="C27" s="6" t="s">
        <v>178</v>
      </c>
      <c r="D27" s="6" t="s">
        <v>178</v>
      </c>
      <c r="E27" s="6">
        <v>0</v>
      </c>
      <c r="F27" s="7"/>
      <c r="G27" s="6" t="s">
        <v>179</v>
      </c>
      <c r="H27" s="6" t="s">
        <v>180</v>
      </c>
      <c r="I27" s="6"/>
      <c r="J27" s="6" t="s">
        <v>154</v>
      </c>
      <c r="K27" s="10" t="s">
        <v>310</v>
      </c>
      <c r="L27" s="10" t="s">
        <v>305</v>
      </c>
      <c r="O27" s="6"/>
      <c r="P27" s="6"/>
      <c r="Q27" s="6"/>
      <c r="R27" s="6" t="s">
        <v>181</v>
      </c>
      <c r="S27" s="6">
        <v>2</v>
      </c>
      <c r="T27" s="38" t="s">
        <v>299</v>
      </c>
    </row>
    <row r="28" spans="1:20" s="9" customFormat="1" x14ac:dyDescent="0.15">
      <c r="A28" s="6">
        <v>1301</v>
      </c>
      <c r="B28" s="37" t="s">
        <v>268</v>
      </c>
      <c r="C28" s="6" t="s">
        <v>182</v>
      </c>
      <c r="D28" s="6" t="s">
        <v>182</v>
      </c>
      <c r="E28" s="6">
        <v>0</v>
      </c>
      <c r="F28" s="7"/>
      <c r="G28" s="6" t="s">
        <v>127</v>
      </c>
      <c r="H28" s="6" t="s">
        <v>183</v>
      </c>
      <c r="I28" s="6"/>
      <c r="J28" s="6" t="s">
        <v>154</v>
      </c>
      <c r="K28" s="10" t="s">
        <v>310</v>
      </c>
      <c r="L28" s="10" t="s">
        <v>305</v>
      </c>
      <c r="O28" s="6"/>
      <c r="P28" s="6"/>
      <c r="Q28" s="6"/>
      <c r="R28" s="6" t="s">
        <v>184</v>
      </c>
      <c r="S28" s="6">
        <v>2</v>
      </c>
      <c r="T28" s="38" t="s">
        <v>298</v>
      </c>
    </row>
    <row r="29" spans="1:20" s="9" customFormat="1" x14ac:dyDescent="0.15">
      <c r="A29" s="6">
        <v>1400</v>
      </c>
      <c r="B29" s="36" t="s">
        <v>276</v>
      </c>
      <c r="C29" s="6" t="s">
        <v>275</v>
      </c>
      <c r="D29" s="6" t="s">
        <v>230</v>
      </c>
      <c r="E29" s="6">
        <v>0</v>
      </c>
      <c r="F29" s="7"/>
      <c r="G29" s="6" t="s">
        <v>185</v>
      </c>
      <c r="H29" s="6" t="s">
        <v>159</v>
      </c>
      <c r="I29" s="6"/>
      <c r="J29" s="6" t="s">
        <v>154</v>
      </c>
      <c r="K29" s="10" t="s">
        <v>310</v>
      </c>
      <c r="L29" s="10" t="s">
        <v>308</v>
      </c>
      <c r="O29" s="6"/>
      <c r="P29" s="6"/>
      <c r="Q29" s="6"/>
      <c r="R29" s="6" t="s">
        <v>161</v>
      </c>
      <c r="S29" s="6"/>
      <c r="T29" s="6"/>
    </row>
    <row r="30" spans="1:20" s="9" customFormat="1" x14ac:dyDescent="0.15">
      <c r="A30" s="6">
        <v>9000</v>
      </c>
      <c r="B30" s="36" t="s">
        <v>269</v>
      </c>
      <c r="C30" s="6" t="s">
        <v>186</v>
      </c>
      <c r="D30" s="6" t="s">
        <v>186</v>
      </c>
      <c r="E30" s="6">
        <v>0</v>
      </c>
      <c r="F30" s="7"/>
      <c r="G30" s="6"/>
      <c r="H30" s="6"/>
      <c r="I30" s="6"/>
      <c r="J30" s="6" t="s">
        <v>103</v>
      </c>
      <c r="K30" s="10" t="s">
        <v>310</v>
      </c>
      <c r="L30" s="10" t="s">
        <v>305</v>
      </c>
      <c r="O30" s="6"/>
      <c r="P30" s="6"/>
      <c r="Q30" s="6"/>
      <c r="R30" s="6" t="s">
        <v>135</v>
      </c>
      <c r="S30" s="6" t="s">
        <v>187</v>
      </c>
      <c r="T30" s="6"/>
    </row>
    <row r="31" spans="1:20" s="9" customFormat="1" x14ac:dyDescent="0.15">
      <c r="A31" s="6">
        <v>9001</v>
      </c>
      <c r="B31" s="36" t="s">
        <v>270</v>
      </c>
      <c r="C31" s="6" t="s">
        <v>136</v>
      </c>
      <c r="D31" s="6" t="s">
        <v>136</v>
      </c>
      <c r="E31" s="6">
        <v>0</v>
      </c>
      <c r="F31" s="7"/>
      <c r="G31" s="6"/>
      <c r="H31" s="6"/>
      <c r="I31" s="6"/>
      <c r="J31" s="6" t="s">
        <v>103</v>
      </c>
      <c r="K31" s="6" t="s">
        <v>236</v>
      </c>
      <c r="L31" s="10" t="s">
        <v>309</v>
      </c>
      <c r="O31" s="6"/>
      <c r="P31" s="6"/>
      <c r="Q31" s="6"/>
      <c r="R31" s="6" t="s">
        <v>135</v>
      </c>
      <c r="S31" s="6" t="s">
        <v>188</v>
      </c>
      <c r="T31" s="6"/>
    </row>
    <row r="32" spans="1:20" s="9" customFormat="1" x14ac:dyDescent="0.15">
      <c r="A32" s="6">
        <v>9002</v>
      </c>
      <c r="B32" s="36" t="s">
        <v>271</v>
      </c>
      <c r="C32" s="6" t="s">
        <v>189</v>
      </c>
      <c r="D32" s="6" t="s">
        <v>189</v>
      </c>
      <c r="E32" s="6">
        <v>0</v>
      </c>
      <c r="F32" s="7"/>
      <c r="G32" s="6"/>
      <c r="H32" s="6"/>
      <c r="I32" s="6"/>
      <c r="J32" s="6" t="s">
        <v>103</v>
      </c>
      <c r="K32" s="6" t="s">
        <v>237</v>
      </c>
      <c r="L32" s="10" t="s">
        <v>305</v>
      </c>
      <c r="O32" s="6"/>
      <c r="P32" s="6"/>
      <c r="Q32" s="6"/>
      <c r="R32" s="6" t="s">
        <v>135</v>
      </c>
      <c r="S32" s="6" t="s">
        <v>190</v>
      </c>
      <c r="T32" s="6"/>
    </row>
    <row r="33" spans="2:2" x14ac:dyDescent="0.15">
      <c r="B33" s="16"/>
    </row>
  </sheetData>
  <phoneticPr fontId="2" type="noConversion"/>
  <conditionalFormatting sqref="E1:E5 E9:E10 E20:E1048576">
    <cfRule type="cellIs" dxfId="4" priority="143" operator="equal">
      <formula>0</formula>
    </cfRule>
  </conditionalFormatting>
  <conditionalFormatting sqref="E12:E19">
    <cfRule type="cellIs" dxfId="3" priority="75" operator="equal">
      <formula>0</formula>
    </cfRule>
  </conditionalFormatting>
  <conditionalFormatting sqref="E12:E19">
    <cfRule type="cellIs" dxfId="2" priority="74" operator="equal">
      <formula>0</formula>
    </cfRule>
  </conditionalFormatting>
  <conditionalFormatting sqref="E6">
    <cfRule type="cellIs" dxfId="1" priority="2" operator="equal">
      <formula>0</formula>
    </cfRule>
  </conditionalFormatting>
  <conditionalFormatting sqref="E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1"/>
  <sheetViews>
    <sheetView tabSelected="1" zoomScale="85" zoomScaleNormal="85" workbookViewId="0">
      <pane ySplit="1" topLeftCell="A2" activePane="bottomLeft" state="frozen"/>
      <selection pane="bottomLeft" activeCell="C34" sqref="C34"/>
    </sheetView>
  </sheetViews>
  <sheetFormatPr defaultColWidth="9" defaultRowHeight="16.5" x14ac:dyDescent="0.15"/>
  <cols>
    <col min="1" max="2" width="9" style="1"/>
    <col min="3" max="3" width="46.875" style="1" bestFit="1" customWidth="1"/>
    <col min="4" max="4" width="46.875" style="1" customWidth="1"/>
    <col min="5" max="5" width="13.375" style="1" customWidth="1"/>
    <col min="6" max="6" width="19.375" style="1" bestFit="1" customWidth="1"/>
    <col min="7" max="7" width="18.625" style="1" bestFit="1" customWidth="1"/>
    <col min="8" max="8" width="13.75" style="1" bestFit="1" customWidth="1"/>
    <col min="9" max="9" width="11.125" style="1" bestFit="1" customWidth="1"/>
    <col min="10" max="10" width="13.875" style="1" bestFit="1" customWidth="1"/>
    <col min="11" max="11" width="13.625" style="3" bestFit="1" customWidth="1"/>
    <col min="12" max="12" width="13.75" style="1" bestFit="1" customWidth="1"/>
    <col min="13" max="13" width="11.125" style="1" bestFit="1" customWidth="1"/>
    <col min="14" max="14" width="13.25" style="1" bestFit="1" customWidth="1"/>
    <col min="15" max="15" width="13.625" style="1" bestFit="1" customWidth="1"/>
    <col min="16" max="16" width="13.75" style="1" bestFit="1" customWidth="1"/>
    <col min="17" max="17" width="11.125" style="1" bestFit="1" customWidth="1"/>
    <col min="18" max="18" width="13.25" style="1" bestFit="1" customWidth="1"/>
    <col min="19" max="19" width="13.625" style="1" bestFit="1" customWidth="1"/>
    <col min="20" max="20" width="13.75" style="1" bestFit="1" customWidth="1"/>
    <col min="21" max="21" width="11.125" style="1" bestFit="1" customWidth="1"/>
    <col min="22" max="22" width="11.125" style="1" customWidth="1"/>
    <col min="23" max="23" width="13.625" style="1" bestFit="1" customWidth="1"/>
    <col min="24" max="16384" width="9" style="1"/>
  </cols>
  <sheetData>
    <row r="1" spans="1:23" s="2" customFormat="1" x14ac:dyDescent="0.15">
      <c r="A1" s="2" t="s">
        <v>4</v>
      </c>
      <c r="B1" s="2" t="s">
        <v>24</v>
      </c>
      <c r="C1" s="2" t="s">
        <v>5</v>
      </c>
      <c r="D1" s="2" t="s">
        <v>247</v>
      </c>
      <c r="E1" s="2" t="s">
        <v>21</v>
      </c>
      <c r="F1" s="2" t="s">
        <v>8</v>
      </c>
      <c r="G1" s="2" t="s">
        <v>9</v>
      </c>
      <c r="H1" s="2" t="s">
        <v>48</v>
      </c>
      <c r="I1" s="2" t="s">
        <v>49</v>
      </c>
      <c r="J1" s="2" t="s">
        <v>76</v>
      </c>
      <c r="K1" s="4" t="s">
        <v>28</v>
      </c>
      <c r="L1" s="2" t="s">
        <v>29</v>
      </c>
      <c r="M1" s="2" t="s">
        <v>30</v>
      </c>
      <c r="N1" s="2" t="s">
        <v>77</v>
      </c>
      <c r="O1" s="2" t="s">
        <v>31</v>
      </c>
      <c r="P1" s="2" t="s">
        <v>32</v>
      </c>
      <c r="Q1" s="2" t="s">
        <v>33</v>
      </c>
      <c r="R1" s="2" t="s">
        <v>90</v>
      </c>
      <c r="S1" s="2" t="s">
        <v>34</v>
      </c>
      <c r="T1" s="2" t="s">
        <v>35</v>
      </c>
      <c r="U1" s="2" t="s">
        <v>36</v>
      </c>
      <c r="V1" s="2" t="s">
        <v>91</v>
      </c>
      <c r="W1" s="2" t="s">
        <v>37</v>
      </c>
    </row>
    <row r="2" spans="1:23" s="2" customFormat="1" x14ac:dyDescent="0.15">
      <c r="A2" s="2" t="s">
        <v>6</v>
      </c>
      <c r="B2" s="2" t="s">
        <v>25</v>
      </c>
      <c r="C2" s="2" t="s">
        <v>7</v>
      </c>
      <c r="E2" s="2" t="s">
        <v>59</v>
      </c>
      <c r="F2" s="2" t="s">
        <v>12</v>
      </c>
      <c r="G2" s="2" t="s">
        <v>10</v>
      </c>
      <c r="H2" s="2" t="s">
        <v>50</v>
      </c>
      <c r="I2" s="2" t="s">
        <v>51</v>
      </c>
      <c r="K2" s="4" t="s">
        <v>38</v>
      </c>
      <c r="L2" s="2" t="s">
        <v>39</v>
      </c>
      <c r="M2" s="2" t="s">
        <v>40</v>
      </c>
      <c r="O2" s="2" t="s">
        <v>41</v>
      </c>
      <c r="P2" s="2" t="s">
        <v>42</v>
      </c>
      <c r="Q2" s="2" t="s">
        <v>43</v>
      </c>
      <c r="S2" s="2" t="s">
        <v>44</v>
      </c>
      <c r="T2" s="2" t="s">
        <v>45</v>
      </c>
      <c r="U2" s="2" t="s">
        <v>46</v>
      </c>
      <c r="W2" s="2" t="s">
        <v>47</v>
      </c>
    </row>
    <row r="3" spans="1:23" s="2" customFormat="1" x14ac:dyDescent="0.3">
      <c r="A3" s="2">
        <v>600</v>
      </c>
      <c r="B3" s="2">
        <v>1</v>
      </c>
      <c r="C3" s="4" t="str">
        <f>"ใช้จ่ายสะสม&lt;&amp;image:5190002_s&gt;&lt;&amp;/&gt;"&amp;G3</f>
        <v>ใช้จ่ายสะสม&lt;&amp;image:5190002_s&gt;&lt;&amp;/&gt;300</v>
      </c>
      <c r="D3" s="4" t="str">
        <f>"累计充值&lt;&amp;image:5190015_s&gt;&lt;&amp;/&gt;"&amp;H3</f>
        <v>累计充值&lt;&amp;image:5190015_s&gt;&lt;&amp;/&gt;item</v>
      </c>
      <c r="F3" s="2" t="s">
        <v>312</v>
      </c>
      <c r="G3" s="2">
        <v>300</v>
      </c>
      <c r="H3" s="2" t="s">
        <v>52</v>
      </c>
      <c r="I3" s="2">
        <v>5120886</v>
      </c>
      <c r="J3" s="2" t="s">
        <v>134</v>
      </c>
      <c r="K3" s="4">
        <v>10</v>
      </c>
      <c r="U3" s="30"/>
      <c r="V3" s="30"/>
    </row>
    <row r="4" spans="1:23" s="2" customFormat="1" x14ac:dyDescent="0.3">
      <c r="A4" s="2">
        <v>600</v>
      </c>
      <c r="B4" s="2">
        <v>2</v>
      </c>
      <c r="C4" s="4" t="str">
        <f t="shared" ref="C4:C28" si="0">"ใช้จ่ายสะสม&lt;&amp;image:5190002_s&gt;&lt;&amp;/&gt;"&amp;G4</f>
        <v>ใช้จ่ายสะสม&lt;&amp;image:5190002_s&gt;&lt;&amp;/&gt;500</v>
      </c>
      <c r="D4" s="4" t="str">
        <f t="shared" ref="D4:D9" si="1">"累计充值&lt;&amp;image:5190015_s&gt;&lt;&amp;/&gt;"&amp;H4</f>
        <v>累计充值&lt;&amp;image:5190015_s&gt;&lt;&amp;/&gt;item</v>
      </c>
      <c r="F4" s="2" t="s">
        <v>312</v>
      </c>
      <c r="G4" s="2">
        <v>500</v>
      </c>
      <c r="H4" s="2" t="s">
        <v>52</v>
      </c>
      <c r="I4" s="2">
        <v>5130674</v>
      </c>
      <c r="J4" s="2" t="s">
        <v>191</v>
      </c>
      <c r="K4" s="4">
        <v>10</v>
      </c>
      <c r="U4" s="30"/>
      <c r="V4" s="30"/>
    </row>
    <row r="5" spans="1:23" s="2" customFormat="1" x14ac:dyDescent="0.3">
      <c r="A5" s="2">
        <v>600</v>
      </c>
      <c r="B5" s="2">
        <v>3</v>
      </c>
      <c r="C5" s="4" t="str">
        <f t="shared" si="0"/>
        <v>ใช้จ่ายสะสม&lt;&amp;image:5190002_s&gt;&lt;&amp;/&gt;1000</v>
      </c>
      <c r="D5" s="4" t="str">
        <f t="shared" si="1"/>
        <v>累计充值&lt;&amp;image:5190015_s&gt;&lt;&amp;/&gt;item</v>
      </c>
      <c r="F5" s="2" t="s">
        <v>312</v>
      </c>
      <c r="G5" s="2">
        <v>1000</v>
      </c>
      <c r="H5" s="2" t="s">
        <v>52</v>
      </c>
      <c r="I5" s="2">
        <v>5130884</v>
      </c>
      <c r="J5" s="2" t="s">
        <v>143</v>
      </c>
      <c r="K5" s="4">
        <v>10</v>
      </c>
      <c r="U5" s="30"/>
      <c r="V5" s="30"/>
    </row>
    <row r="6" spans="1:23" s="2" customFormat="1" x14ac:dyDescent="0.3">
      <c r="A6" s="2">
        <v>600</v>
      </c>
      <c r="B6" s="2">
        <v>4</v>
      </c>
      <c r="C6" s="4" t="str">
        <f t="shared" si="0"/>
        <v>ใช้จ่ายสะสม&lt;&amp;image:5190002_s&gt;&lt;&amp;/&gt;5000</v>
      </c>
      <c r="D6" s="4" t="str">
        <f t="shared" si="1"/>
        <v>累计充值&lt;&amp;image:5190015_s&gt;&lt;&amp;/&gt;item</v>
      </c>
      <c r="F6" s="2" t="s">
        <v>312</v>
      </c>
      <c r="G6" s="2">
        <v>5000</v>
      </c>
      <c r="H6" s="2" t="s">
        <v>52</v>
      </c>
      <c r="I6" s="2">
        <v>5130674</v>
      </c>
      <c r="J6" s="2" t="s">
        <v>192</v>
      </c>
      <c r="K6" s="4">
        <v>10</v>
      </c>
      <c r="L6" s="2" t="s">
        <v>52</v>
      </c>
      <c r="M6" s="2">
        <v>5130884</v>
      </c>
      <c r="N6" s="2" t="s">
        <v>143</v>
      </c>
      <c r="O6" s="4">
        <v>10</v>
      </c>
      <c r="U6" s="30"/>
      <c r="V6" s="30"/>
    </row>
    <row r="7" spans="1:23" s="2" customFormat="1" x14ac:dyDescent="0.3">
      <c r="A7" s="2">
        <v>600</v>
      </c>
      <c r="B7" s="2">
        <v>5</v>
      </c>
      <c r="C7" s="4" t="str">
        <f t="shared" si="0"/>
        <v>ใช้จ่ายสะสม&lt;&amp;image:5190002_s&gt;&lt;&amp;/&gt;10000</v>
      </c>
      <c r="D7" s="4" t="str">
        <f t="shared" si="1"/>
        <v>累计充值&lt;&amp;image:5190015_s&gt;&lt;&amp;/&gt;item</v>
      </c>
      <c r="F7" s="2" t="s">
        <v>312</v>
      </c>
      <c r="G7" s="2">
        <v>10000</v>
      </c>
      <c r="H7" s="2" t="s">
        <v>52</v>
      </c>
      <c r="I7" s="2">
        <v>5130884</v>
      </c>
      <c r="J7" s="2" t="s">
        <v>143</v>
      </c>
      <c r="K7" s="4">
        <v>30</v>
      </c>
      <c r="L7" s="2" t="s">
        <v>52</v>
      </c>
      <c r="M7" s="2">
        <v>5100015</v>
      </c>
      <c r="N7" s="2" t="s">
        <v>144</v>
      </c>
      <c r="O7" s="2">
        <v>10</v>
      </c>
      <c r="U7" s="30"/>
      <c r="V7" s="30"/>
    </row>
    <row r="8" spans="1:23" s="2" customFormat="1" x14ac:dyDescent="0.3">
      <c r="A8" s="2">
        <v>600</v>
      </c>
      <c r="B8" s="2">
        <v>6</v>
      </c>
      <c r="C8" s="4" t="str">
        <f t="shared" si="0"/>
        <v>ใช้จ่ายสะสม&lt;&amp;image:5190002_s&gt;&lt;&amp;/&gt;20000</v>
      </c>
      <c r="D8" s="4" t="str">
        <f t="shared" si="1"/>
        <v>累计充值&lt;&amp;image:5190015_s&gt;&lt;&amp;/&gt;item</v>
      </c>
      <c r="F8" s="2" t="s">
        <v>312</v>
      </c>
      <c r="G8" s="2">
        <v>20000</v>
      </c>
      <c r="H8" s="2" t="s">
        <v>52</v>
      </c>
      <c r="I8" s="2">
        <v>5130674</v>
      </c>
      <c r="J8" s="2" t="s">
        <v>192</v>
      </c>
      <c r="K8" s="4">
        <v>30</v>
      </c>
      <c r="L8" s="2" t="s">
        <v>52</v>
      </c>
      <c r="M8" s="2">
        <v>5120881</v>
      </c>
      <c r="N8" s="2" t="s">
        <v>87</v>
      </c>
      <c r="O8" s="2">
        <v>5</v>
      </c>
      <c r="U8" s="30"/>
      <c r="V8" s="30"/>
    </row>
    <row r="9" spans="1:23" s="2" customFormat="1" x14ac:dyDescent="0.3">
      <c r="A9" s="2">
        <v>600</v>
      </c>
      <c r="B9" s="2">
        <v>7</v>
      </c>
      <c r="C9" s="4" t="str">
        <f t="shared" si="0"/>
        <v>ใช้จ่ายสะสม&lt;&amp;image:5190002_s&gt;&lt;&amp;/&gt;30000</v>
      </c>
      <c r="D9" s="4" t="str">
        <f t="shared" si="1"/>
        <v>累计充值&lt;&amp;image:5190015_s&gt;&lt;&amp;/&gt;item</v>
      </c>
      <c r="F9" s="2" t="s">
        <v>312</v>
      </c>
      <c r="G9" s="2">
        <v>30000</v>
      </c>
      <c r="H9" s="2" t="s">
        <v>52</v>
      </c>
      <c r="I9" s="2">
        <v>5130674</v>
      </c>
      <c r="J9" s="2" t="s">
        <v>193</v>
      </c>
      <c r="K9" s="4">
        <v>40</v>
      </c>
      <c r="L9" s="2" t="s">
        <v>52</v>
      </c>
      <c r="M9" s="2">
        <v>5130884</v>
      </c>
      <c r="N9" s="2" t="s">
        <v>143</v>
      </c>
      <c r="O9" s="4">
        <v>40</v>
      </c>
      <c r="U9" s="30"/>
      <c r="V9" s="30"/>
    </row>
    <row r="10" spans="1:23" s="28" customFormat="1" x14ac:dyDescent="0.3">
      <c r="A10" s="28">
        <v>601</v>
      </c>
      <c r="B10" s="28">
        <v>1</v>
      </c>
      <c r="C10" s="26" t="str">
        <f>"ใช้จ่ายสะสม&lt;&amp;image:5190002_s&gt;&lt;&amp;/&gt;"&amp;G10</f>
        <v>ใช้จ่ายสะสม&lt;&amp;image:5190002_s&gt;&lt;&amp;/&gt;200</v>
      </c>
      <c r="D10" s="26" t="str">
        <f>"累计充值&lt;&amp;image:5190015_s&gt;&lt;&amp;/&gt;"&amp;H10</f>
        <v>累计充值&lt;&amp;image:5190015_s&gt;&lt;&amp;/&gt;item</v>
      </c>
      <c r="F10" s="28" t="s">
        <v>312</v>
      </c>
      <c r="G10" s="28">
        <v>200</v>
      </c>
      <c r="H10" s="29" t="s">
        <v>347</v>
      </c>
      <c r="I10" s="29">
        <v>5120031</v>
      </c>
      <c r="J10" s="29" t="s">
        <v>355</v>
      </c>
      <c r="K10" s="29">
        <v>100</v>
      </c>
      <c r="L10" s="29" t="s">
        <v>347</v>
      </c>
      <c r="M10" s="29">
        <v>5120811</v>
      </c>
      <c r="N10" s="29" t="s">
        <v>356</v>
      </c>
      <c r="O10" s="28">
        <v>40</v>
      </c>
      <c r="U10" s="25"/>
      <c r="V10" s="25"/>
    </row>
    <row r="11" spans="1:23" s="28" customFormat="1" x14ac:dyDescent="0.3">
      <c r="A11" s="28">
        <v>601</v>
      </c>
      <c r="B11" s="28">
        <v>2</v>
      </c>
      <c r="C11" s="26" t="str">
        <f t="shared" ref="C11:C14" si="2">"ใช้จ่ายสะสม&lt;&amp;image:5190002_s&gt;&lt;&amp;/&gt;"&amp;G11</f>
        <v>ใช้จ่ายสะสม&lt;&amp;image:5190002_s&gt;&lt;&amp;/&gt;1000</v>
      </c>
      <c r="D11" s="26" t="str">
        <f t="shared" ref="D11:D14" si="3">"累计充值&lt;&amp;image:5190015_s&gt;&lt;&amp;/&gt;"&amp;H11</f>
        <v>累计充值&lt;&amp;image:5190015_s&gt;&lt;&amp;/&gt;item</v>
      </c>
      <c r="F11" s="28" t="s">
        <v>312</v>
      </c>
      <c r="G11" s="28">
        <v>1000</v>
      </c>
      <c r="H11" s="29" t="s">
        <v>349</v>
      </c>
      <c r="I11" s="29">
        <v>5120031</v>
      </c>
      <c r="J11" s="29" t="s">
        <v>355</v>
      </c>
      <c r="K11" s="29">
        <v>300</v>
      </c>
      <c r="L11" s="29" t="s">
        <v>347</v>
      </c>
      <c r="M11" s="29">
        <v>5120811</v>
      </c>
      <c r="N11" s="29" t="s">
        <v>356</v>
      </c>
      <c r="O11" s="28">
        <v>120</v>
      </c>
      <c r="U11" s="25"/>
      <c r="V11" s="25"/>
    </row>
    <row r="12" spans="1:23" s="28" customFormat="1" x14ac:dyDescent="0.3">
      <c r="A12" s="28">
        <v>601</v>
      </c>
      <c r="B12" s="28">
        <v>3</v>
      </c>
      <c r="C12" s="26" t="str">
        <f t="shared" si="2"/>
        <v>ใช้จ่ายสะสม&lt;&amp;image:5190002_s&gt;&lt;&amp;/&gt;4000</v>
      </c>
      <c r="D12" s="26" t="str">
        <f t="shared" si="3"/>
        <v>累计充值&lt;&amp;image:5190015_s&gt;&lt;&amp;/&gt;item</v>
      </c>
      <c r="F12" s="28" t="s">
        <v>312</v>
      </c>
      <c r="G12" s="28">
        <v>4000</v>
      </c>
      <c r="H12" s="29" t="s">
        <v>347</v>
      </c>
      <c r="I12" s="29">
        <v>5120031</v>
      </c>
      <c r="J12" s="29" t="s">
        <v>355</v>
      </c>
      <c r="K12" s="29">
        <v>600</v>
      </c>
      <c r="L12" s="29" t="s">
        <v>347</v>
      </c>
      <c r="M12" s="29">
        <v>5120811</v>
      </c>
      <c r="N12" s="29" t="s">
        <v>356</v>
      </c>
      <c r="O12" s="28">
        <v>240</v>
      </c>
      <c r="U12" s="25"/>
      <c r="V12" s="25"/>
    </row>
    <row r="13" spans="1:23" s="28" customFormat="1" x14ac:dyDescent="0.3">
      <c r="A13" s="28">
        <v>601</v>
      </c>
      <c r="B13" s="28">
        <v>4</v>
      </c>
      <c r="C13" s="26" t="str">
        <f t="shared" si="2"/>
        <v>ใช้จ่ายสะสม&lt;&amp;image:5190002_s&gt;&lt;&amp;/&gt;10000</v>
      </c>
      <c r="D13" s="26" t="str">
        <f t="shared" si="3"/>
        <v>累计充值&lt;&amp;image:5190015_s&gt;&lt;&amp;/&gt;item</v>
      </c>
      <c r="F13" s="28" t="s">
        <v>312</v>
      </c>
      <c r="G13" s="28">
        <v>10000</v>
      </c>
      <c r="H13" s="29" t="s">
        <v>347</v>
      </c>
      <c r="I13" s="29">
        <v>5120031</v>
      </c>
      <c r="J13" s="29" t="s">
        <v>355</v>
      </c>
      <c r="K13" s="29">
        <v>1000</v>
      </c>
      <c r="L13" s="29" t="s">
        <v>347</v>
      </c>
      <c r="M13" s="29">
        <v>5120811</v>
      </c>
      <c r="N13" s="29" t="s">
        <v>356</v>
      </c>
      <c r="O13" s="26">
        <v>400</v>
      </c>
      <c r="U13" s="25"/>
      <c r="V13" s="25"/>
    </row>
    <row r="14" spans="1:23" s="28" customFormat="1" x14ac:dyDescent="0.3">
      <c r="A14" s="28">
        <v>601</v>
      </c>
      <c r="B14" s="28">
        <v>5</v>
      </c>
      <c r="C14" s="26" t="str">
        <f t="shared" si="2"/>
        <v>ใช้จ่ายสะสม&lt;&amp;image:5190002_s&gt;&lt;&amp;/&gt;20000</v>
      </c>
      <c r="D14" s="26" t="str">
        <f t="shared" si="3"/>
        <v>累计充值&lt;&amp;image:5190015_s&gt;&lt;&amp;/&gt;item</v>
      </c>
      <c r="F14" s="28" t="s">
        <v>312</v>
      </c>
      <c r="G14" s="28">
        <v>20000</v>
      </c>
      <c r="H14" s="29" t="s">
        <v>347</v>
      </c>
      <c r="I14" s="29">
        <v>5120031</v>
      </c>
      <c r="J14" s="29" t="s">
        <v>355</v>
      </c>
      <c r="K14" s="29">
        <v>2000</v>
      </c>
      <c r="L14" s="29" t="s">
        <v>347</v>
      </c>
      <c r="M14" s="29">
        <v>5120811</v>
      </c>
      <c r="N14" s="29" t="s">
        <v>356</v>
      </c>
      <c r="O14" s="28">
        <v>500</v>
      </c>
      <c r="U14" s="25"/>
      <c r="V14" s="25"/>
    </row>
    <row r="15" spans="1:23" s="2" customFormat="1" x14ac:dyDescent="0.15">
      <c r="A15" s="2">
        <v>700</v>
      </c>
      <c r="B15" s="2">
        <v>1</v>
      </c>
      <c r="C15" s="4" t="str">
        <f t="shared" si="0"/>
        <v>ใช้จ่ายสะสม&lt;&amp;image:5190002_s&gt;&lt;&amp;/&gt;60</v>
      </c>
      <c r="D15" s="4" t="str">
        <f>"累计充值&lt;&amp;image:5190015_s&gt;&lt;&amp;/&gt;"&amp;H15</f>
        <v>累计充值&lt;&amp;image:5190015_s&gt;&lt;&amp;/&gt;item</v>
      </c>
      <c r="F15" s="2" t="s">
        <v>311</v>
      </c>
      <c r="G15" s="31">
        <v>60</v>
      </c>
      <c r="H15" s="32" t="s">
        <v>52</v>
      </c>
      <c r="I15" s="32">
        <v>5140104</v>
      </c>
      <c r="J15" s="32" t="s">
        <v>78</v>
      </c>
      <c r="K15" s="32">
        <v>5</v>
      </c>
      <c r="L15" s="32" t="s">
        <v>52</v>
      </c>
      <c r="M15" s="32">
        <v>5120204</v>
      </c>
      <c r="N15" s="32" t="s">
        <v>84</v>
      </c>
      <c r="O15" s="32">
        <v>5</v>
      </c>
      <c r="P15" s="32"/>
      <c r="Q15" s="32"/>
      <c r="R15" s="32"/>
      <c r="S15" s="32"/>
    </row>
    <row r="16" spans="1:23" s="2" customFormat="1" x14ac:dyDescent="0.15">
      <c r="A16" s="2">
        <v>700</v>
      </c>
      <c r="B16" s="2">
        <v>2</v>
      </c>
      <c r="C16" s="4" t="str">
        <f t="shared" si="0"/>
        <v>ใช้จ่ายสะสม&lt;&amp;image:5190002_s&gt;&lt;&amp;/&gt;300</v>
      </c>
      <c r="D16" s="4" t="str">
        <f t="shared" ref="D16:D22" si="4">"累计充值&lt;&amp;image:5190015_s&gt;&lt;&amp;/&gt;"&amp;H16</f>
        <v>累计充值&lt;&amp;image:5190015_s&gt;&lt;&amp;/&gt;item</v>
      </c>
      <c r="F16" s="2" t="s">
        <v>311</v>
      </c>
      <c r="G16" s="31">
        <v>300</v>
      </c>
      <c r="H16" s="32" t="s">
        <v>52</v>
      </c>
      <c r="I16" s="32">
        <v>5140104</v>
      </c>
      <c r="J16" s="32" t="s">
        <v>78</v>
      </c>
      <c r="K16" s="32">
        <v>10</v>
      </c>
      <c r="L16" s="32" t="s">
        <v>52</v>
      </c>
      <c r="M16" s="32">
        <v>5120204</v>
      </c>
      <c r="N16" s="32" t="s">
        <v>84</v>
      </c>
      <c r="O16" s="32">
        <v>10</v>
      </c>
      <c r="P16" s="32" t="s">
        <v>52</v>
      </c>
      <c r="Q16" s="32">
        <v>5100033</v>
      </c>
      <c r="R16" s="32" t="s">
        <v>72</v>
      </c>
      <c r="S16" s="32">
        <v>2</v>
      </c>
    </row>
    <row r="17" spans="1:19" s="2" customFormat="1" x14ac:dyDescent="0.15">
      <c r="A17" s="2">
        <v>700</v>
      </c>
      <c r="B17" s="2">
        <v>3</v>
      </c>
      <c r="C17" s="4" t="str">
        <f t="shared" si="0"/>
        <v>ใช้จ่ายสะสม&lt;&amp;image:5190002_s&gt;&lt;&amp;/&gt;900</v>
      </c>
      <c r="D17" s="4" t="str">
        <f t="shared" si="4"/>
        <v>累计充值&lt;&amp;image:5190015_s&gt;&lt;&amp;/&gt;equip</v>
      </c>
      <c r="F17" s="2" t="s">
        <v>311</v>
      </c>
      <c r="G17" s="31">
        <v>900</v>
      </c>
      <c r="H17" s="32" t="s">
        <v>79</v>
      </c>
      <c r="I17" s="32">
        <v>7100031</v>
      </c>
      <c r="J17" s="32" t="s">
        <v>80</v>
      </c>
      <c r="K17" s="32">
        <v>1</v>
      </c>
      <c r="L17" s="32" t="s">
        <v>52</v>
      </c>
      <c r="M17" s="32">
        <v>5120887</v>
      </c>
      <c r="N17" s="32" t="s">
        <v>74</v>
      </c>
      <c r="O17" s="32">
        <v>1</v>
      </c>
      <c r="P17" s="32"/>
      <c r="Q17" s="32"/>
      <c r="R17" s="32"/>
      <c r="S17" s="32"/>
    </row>
    <row r="18" spans="1:19" s="2" customFormat="1" x14ac:dyDescent="0.15">
      <c r="A18" s="2">
        <v>700</v>
      </c>
      <c r="B18" s="2">
        <v>4</v>
      </c>
      <c r="C18" s="4" t="str">
        <f t="shared" si="0"/>
        <v>ใช้จ่ายสะสม&lt;&amp;image:5190002_s&gt;&lt;&amp;/&gt;1800</v>
      </c>
      <c r="D18" s="4" t="str">
        <f t="shared" si="4"/>
        <v>累计充值&lt;&amp;image:5190015_s&gt;&lt;&amp;/&gt;item</v>
      </c>
      <c r="F18" s="2" t="s">
        <v>311</v>
      </c>
      <c r="G18" s="31">
        <v>1800</v>
      </c>
      <c r="H18" s="32" t="s">
        <v>52</v>
      </c>
      <c r="I18" s="32">
        <v>5100035</v>
      </c>
      <c r="J18" s="32" t="s">
        <v>73</v>
      </c>
      <c r="K18" s="32">
        <v>3</v>
      </c>
      <c r="L18" s="32" t="s">
        <v>52</v>
      </c>
      <c r="M18" s="32">
        <v>5120885</v>
      </c>
      <c r="N18" s="32" t="s">
        <v>116</v>
      </c>
      <c r="O18" s="32">
        <v>5</v>
      </c>
      <c r="P18" s="32" t="s">
        <v>52</v>
      </c>
      <c r="Q18" s="32">
        <v>5150035</v>
      </c>
      <c r="R18" s="32" t="s">
        <v>328</v>
      </c>
      <c r="S18" s="32">
        <v>15</v>
      </c>
    </row>
    <row r="19" spans="1:19" s="2" customFormat="1" x14ac:dyDescent="0.15">
      <c r="A19" s="2">
        <v>700</v>
      </c>
      <c r="B19" s="2">
        <v>5</v>
      </c>
      <c r="C19" s="4" t="str">
        <f t="shared" si="0"/>
        <v>ใช้จ่ายสะสม&lt;&amp;image:5190002_s&gt;&lt;&amp;/&gt;3800</v>
      </c>
      <c r="D19" s="4" t="str">
        <f t="shared" si="4"/>
        <v>累计充值&lt;&amp;image:5190015_s&gt;&lt;&amp;/&gt;item</v>
      </c>
      <c r="F19" s="2" t="s">
        <v>311</v>
      </c>
      <c r="G19" s="31">
        <v>3800</v>
      </c>
      <c r="H19" s="32" t="s">
        <v>52</v>
      </c>
      <c r="I19" s="32">
        <v>5190007</v>
      </c>
      <c r="J19" s="32" t="s">
        <v>71</v>
      </c>
      <c r="K19" s="32">
        <v>100</v>
      </c>
      <c r="L19" s="32" t="s">
        <v>52</v>
      </c>
      <c r="M19" s="32">
        <v>5120887</v>
      </c>
      <c r="N19" s="32" t="s">
        <v>74</v>
      </c>
      <c r="O19" s="32">
        <v>5</v>
      </c>
      <c r="P19" s="32"/>
      <c r="Q19" s="32"/>
      <c r="R19" s="32"/>
      <c r="S19" s="32"/>
    </row>
    <row r="20" spans="1:19" s="2" customFormat="1" x14ac:dyDescent="0.15">
      <c r="A20" s="2">
        <v>700</v>
      </c>
      <c r="B20" s="2">
        <v>6</v>
      </c>
      <c r="C20" s="4" t="str">
        <f t="shared" si="0"/>
        <v>ใช้จ่ายสะสม&lt;&amp;image:5190002_s&gt;&lt;&amp;/&gt;6800</v>
      </c>
      <c r="D20" s="4" t="str">
        <f t="shared" si="4"/>
        <v>累计充值&lt;&amp;image:5190015_s&gt;&lt;&amp;/&gt;equip</v>
      </c>
      <c r="F20" s="2" t="s">
        <v>311</v>
      </c>
      <c r="G20" s="31">
        <v>6800</v>
      </c>
      <c r="H20" s="32" t="s">
        <v>79</v>
      </c>
      <c r="I20" s="32">
        <v>7100039</v>
      </c>
      <c r="J20" s="32" t="s">
        <v>329</v>
      </c>
      <c r="K20" s="32">
        <v>1</v>
      </c>
      <c r="L20" s="32" t="s">
        <v>52</v>
      </c>
      <c r="M20" s="32">
        <v>5100033</v>
      </c>
      <c r="N20" s="32" t="s">
        <v>72</v>
      </c>
      <c r="O20" s="32">
        <v>2</v>
      </c>
      <c r="P20" s="32"/>
      <c r="Q20" s="32"/>
      <c r="R20" s="32"/>
      <c r="S20" s="32"/>
    </row>
    <row r="21" spans="1:19" s="2" customFormat="1" x14ac:dyDescent="0.15">
      <c r="A21" s="2">
        <v>700</v>
      </c>
      <c r="B21" s="2">
        <v>7</v>
      </c>
      <c r="C21" s="4" t="str">
        <f t="shared" si="0"/>
        <v>ใช้จ่ายสะสม&lt;&amp;image:5190002_s&gt;&lt;&amp;/&gt;14600</v>
      </c>
      <c r="D21" s="4" t="str">
        <f t="shared" si="4"/>
        <v>累计充值&lt;&amp;image:5190015_s&gt;&lt;&amp;/&gt;equip</v>
      </c>
      <c r="F21" s="2" t="s">
        <v>311</v>
      </c>
      <c r="G21" s="31">
        <v>14600</v>
      </c>
      <c r="H21" s="32" t="s">
        <v>79</v>
      </c>
      <c r="I21" s="32">
        <v>7100041</v>
      </c>
      <c r="J21" s="32" t="s">
        <v>330</v>
      </c>
      <c r="K21" s="32">
        <v>1</v>
      </c>
      <c r="L21" s="32" t="s">
        <v>52</v>
      </c>
      <c r="M21" s="32">
        <v>5150035</v>
      </c>
      <c r="N21" s="32" t="s">
        <v>328</v>
      </c>
      <c r="O21" s="32">
        <v>25</v>
      </c>
      <c r="P21" s="32" t="s">
        <v>52</v>
      </c>
      <c r="Q21" s="32">
        <v>5100033</v>
      </c>
      <c r="R21" s="32" t="s">
        <v>72</v>
      </c>
      <c r="S21" s="32">
        <v>2</v>
      </c>
    </row>
    <row r="22" spans="1:19" s="2" customFormat="1" x14ac:dyDescent="0.3">
      <c r="A22" s="30">
        <v>701</v>
      </c>
      <c r="B22" s="30">
        <v>1</v>
      </c>
      <c r="C22" s="4" t="str">
        <f t="shared" si="0"/>
        <v>ใช้จ่ายสะสม&lt;&amp;image:5190002_s&gt;&lt;&amp;/&gt;60</v>
      </c>
      <c r="D22" s="4" t="str">
        <f t="shared" si="4"/>
        <v>累计充值&lt;&amp;image:5190015_s&gt;&lt;&amp;/&gt;item</v>
      </c>
      <c r="E22" s="33"/>
      <c r="F22" s="2" t="s">
        <v>311</v>
      </c>
      <c r="G22" s="2">
        <v>60</v>
      </c>
      <c r="H22" s="2" t="s">
        <v>123</v>
      </c>
      <c r="I22" s="2">
        <v>5140104</v>
      </c>
      <c r="J22" s="34" t="s">
        <v>78</v>
      </c>
      <c r="K22" s="34">
        <v>5</v>
      </c>
      <c r="L22" s="2" t="s">
        <v>52</v>
      </c>
      <c r="M22" s="2">
        <v>5120204</v>
      </c>
      <c r="N22" s="2" t="s">
        <v>84</v>
      </c>
      <c r="O22" s="2">
        <v>5</v>
      </c>
    </row>
    <row r="23" spans="1:19" s="2" customFormat="1" x14ac:dyDescent="0.3">
      <c r="A23" s="30">
        <v>701</v>
      </c>
      <c r="B23" s="30">
        <v>2</v>
      </c>
      <c r="C23" s="4" t="str">
        <f t="shared" si="0"/>
        <v>ใช้จ่ายสะสม&lt;&amp;image:5190002_s&gt;&lt;&amp;/&gt;180</v>
      </c>
      <c r="D23" s="4" t="str">
        <f t="shared" ref="D23:D29" si="5">"累计充值&lt;&amp;image:5190015_s&gt;&lt;&amp;/&gt;"&amp;H23</f>
        <v>累计充值&lt;&amp;image:5190015_s&gt;&lt;&amp;/&gt;item</v>
      </c>
      <c r="E23" s="33"/>
      <c r="F23" s="2" t="s">
        <v>311</v>
      </c>
      <c r="G23" s="2">
        <v>180</v>
      </c>
      <c r="H23" s="2" t="s">
        <v>123</v>
      </c>
      <c r="I23" s="2">
        <v>5140104</v>
      </c>
      <c r="J23" s="34" t="s">
        <v>78</v>
      </c>
      <c r="K23" s="34">
        <v>10</v>
      </c>
      <c r="L23" s="2" t="s">
        <v>52</v>
      </c>
      <c r="M23" s="2">
        <v>5120204</v>
      </c>
      <c r="N23" s="2" t="s">
        <v>84</v>
      </c>
      <c r="O23" s="2">
        <v>10</v>
      </c>
      <c r="P23" s="2" t="s">
        <v>52</v>
      </c>
      <c r="Q23" s="2">
        <v>5100033</v>
      </c>
      <c r="R23" s="2" t="s">
        <v>72</v>
      </c>
      <c r="S23" s="2">
        <v>2</v>
      </c>
    </row>
    <row r="24" spans="1:19" s="2" customFormat="1" x14ac:dyDescent="0.3">
      <c r="A24" s="30">
        <v>701</v>
      </c>
      <c r="B24" s="30">
        <v>3</v>
      </c>
      <c r="C24" s="4" t="str">
        <f t="shared" si="0"/>
        <v>ใช้จ่ายสะสม&lt;&amp;image:5190002_s&gt;&lt;&amp;/&gt;360</v>
      </c>
      <c r="D24" s="4" t="str">
        <f t="shared" si="5"/>
        <v>累计充值&lt;&amp;image:5190015_s&gt;&lt;&amp;/&gt;equip</v>
      </c>
      <c r="E24" s="33"/>
      <c r="F24" s="2" t="s">
        <v>311</v>
      </c>
      <c r="G24" s="2">
        <v>360</v>
      </c>
      <c r="H24" s="2" t="s">
        <v>124</v>
      </c>
      <c r="I24" s="2">
        <v>7100031</v>
      </c>
      <c r="J24" s="34" t="s">
        <v>80</v>
      </c>
      <c r="K24" s="34">
        <v>1</v>
      </c>
      <c r="L24" s="2" t="s">
        <v>52</v>
      </c>
      <c r="M24" s="2">
        <v>5120887</v>
      </c>
      <c r="N24" s="2" t="s">
        <v>74</v>
      </c>
      <c r="O24" s="2">
        <v>1</v>
      </c>
    </row>
    <row r="25" spans="1:19" s="2" customFormat="1" x14ac:dyDescent="0.3">
      <c r="A25" s="30">
        <v>701</v>
      </c>
      <c r="B25" s="30">
        <v>4</v>
      </c>
      <c r="C25" s="4" t="str">
        <f t="shared" si="0"/>
        <v>ใช้จ่ายสะสม&lt;&amp;image:5190002_s&gt;&lt;&amp;/&gt;900</v>
      </c>
      <c r="D25" s="4" t="str">
        <f t="shared" si="5"/>
        <v>累计充值&lt;&amp;image:5190015_s&gt;&lt;&amp;/&gt;item</v>
      </c>
      <c r="E25" s="33"/>
      <c r="F25" s="2" t="s">
        <v>311</v>
      </c>
      <c r="G25" s="2">
        <v>900</v>
      </c>
      <c r="H25" s="2" t="s">
        <v>195</v>
      </c>
      <c r="I25" s="2">
        <v>5100035</v>
      </c>
      <c r="J25" s="34" t="s">
        <v>73</v>
      </c>
      <c r="K25" s="34">
        <v>3</v>
      </c>
      <c r="L25" s="2" t="s">
        <v>52</v>
      </c>
      <c r="M25" s="2">
        <v>5160014</v>
      </c>
      <c r="N25" s="2" t="s">
        <v>85</v>
      </c>
      <c r="O25" s="2">
        <v>30</v>
      </c>
      <c r="P25" s="2" t="s">
        <v>52</v>
      </c>
      <c r="Q25" s="2">
        <v>5160012</v>
      </c>
      <c r="R25" s="2" t="s">
        <v>86</v>
      </c>
      <c r="S25" s="2">
        <v>30</v>
      </c>
    </row>
    <row r="26" spans="1:19" s="2" customFormat="1" x14ac:dyDescent="0.3">
      <c r="A26" s="30">
        <v>701</v>
      </c>
      <c r="B26" s="30">
        <v>5</v>
      </c>
      <c r="C26" s="4" t="str">
        <f t="shared" si="0"/>
        <v>ใช้จ่ายสะสม&lt;&amp;image:5190002_s&gt;&lt;&amp;/&gt;1800</v>
      </c>
      <c r="D26" s="4" t="str">
        <f t="shared" si="5"/>
        <v>累计充值&lt;&amp;image:5190015_s&gt;&lt;&amp;/&gt;item</v>
      </c>
      <c r="E26" s="33"/>
      <c r="F26" s="2" t="s">
        <v>311</v>
      </c>
      <c r="G26" s="2">
        <v>1800</v>
      </c>
      <c r="H26" s="2" t="s">
        <v>196</v>
      </c>
      <c r="I26" s="2">
        <v>5190007</v>
      </c>
      <c r="J26" s="34" t="s">
        <v>71</v>
      </c>
      <c r="K26" s="34">
        <v>100</v>
      </c>
      <c r="L26" s="2" t="s">
        <v>52</v>
      </c>
      <c r="M26" s="2">
        <v>5120881</v>
      </c>
      <c r="N26" s="2" t="s">
        <v>87</v>
      </c>
      <c r="O26" s="2">
        <v>5</v>
      </c>
    </row>
    <row r="27" spans="1:19" s="2" customFormat="1" x14ac:dyDescent="0.3">
      <c r="A27" s="30">
        <v>701</v>
      </c>
      <c r="B27" s="30">
        <v>6</v>
      </c>
      <c r="C27" s="4" t="str">
        <f t="shared" si="0"/>
        <v>ใช้จ่ายสะสม&lt;&amp;image:5190002_s&gt;&lt;&amp;/&gt;2700</v>
      </c>
      <c r="D27" s="4" t="str">
        <f t="shared" si="5"/>
        <v>累计充值&lt;&amp;image:5190015_s&gt;&lt;&amp;/&gt;item</v>
      </c>
      <c r="E27" s="33"/>
      <c r="F27" s="2" t="s">
        <v>311</v>
      </c>
      <c r="G27" s="2">
        <v>2700</v>
      </c>
      <c r="H27" s="2" t="s">
        <v>123</v>
      </c>
      <c r="I27" s="2">
        <v>5130834</v>
      </c>
      <c r="J27" s="34" t="s">
        <v>81</v>
      </c>
      <c r="K27" s="34">
        <v>30</v>
      </c>
      <c r="L27" s="2" t="s">
        <v>52</v>
      </c>
      <c r="M27" s="2">
        <v>5100015</v>
      </c>
      <c r="N27" s="2" t="s">
        <v>88</v>
      </c>
      <c r="O27" s="2">
        <v>1</v>
      </c>
    </row>
    <row r="28" spans="1:19" s="2" customFormat="1" x14ac:dyDescent="0.3">
      <c r="A28" s="30">
        <v>701</v>
      </c>
      <c r="B28" s="30">
        <v>7</v>
      </c>
      <c r="C28" s="4" t="str">
        <f t="shared" si="0"/>
        <v>ใช้จ่ายสะสม&lt;&amp;image:5190002_s&gt;&lt;&amp;/&gt;3600</v>
      </c>
      <c r="D28" s="4" t="str">
        <f t="shared" si="5"/>
        <v>累计充值&lt;&amp;image:5190015_s&gt;&lt;&amp;/&gt;relic</v>
      </c>
      <c r="E28" s="33"/>
      <c r="F28" s="2" t="s">
        <v>311</v>
      </c>
      <c r="G28" s="2">
        <v>3600</v>
      </c>
      <c r="H28" s="2" t="s">
        <v>197</v>
      </c>
      <c r="I28" s="2">
        <v>81000024</v>
      </c>
      <c r="J28" s="34" t="s">
        <v>83</v>
      </c>
      <c r="K28" s="34">
        <v>1</v>
      </c>
      <c r="L28" s="2" t="s">
        <v>82</v>
      </c>
      <c r="M28" s="2">
        <v>81000032</v>
      </c>
      <c r="N28" s="2" t="s">
        <v>89</v>
      </c>
      <c r="O28" s="2">
        <v>1</v>
      </c>
      <c r="P28" s="2" t="s">
        <v>52</v>
      </c>
      <c r="Q28" s="2">
        <v>5130834</v>
      </c>
      <c r="R28" s="2" t="s">
        <v>81</v>
      </c>
      <c r="S28" s="2">
        <v>10</v>
      </c>
    </row>
    <row r="29" spans="1:19" s="28" customFormat="1" x14ac:dyDescent="0.3">
      <c r="A29" s="25">
        <v>702</v>
      </c>
      <c r="B29" s="25">
        <v>1</v>
      </c>
      <c r="C29" s="26" t="str">
        <f t="shared" ref="C29:C33" si="6">"ใช้จ่ายสะสม&lt;&amp;image:5190002_s&gt;&lt;&amp;/&gt;"&amp;G29</f>
        <v>ใช้จ่ายสะสม&lt;&amp;image:5190002_s&gt;&lt;&amp;/&gt;100</v>
      </c>
      <c r="D29" s="26" t="str">
        <f t="shared" si="5"/>
        <v>累计充值&lt;&amp;image:5190015_s&gt;&lt;&amp;/&gt;item</v>
      </c>
      <c r="E29" s="27"/>
      <c r="F29" s="28" t="s">
        <v>311</v>
      </c>
      <c r="G29" s="28">
        <v>100</v>
      </c>
      <c r="H29" s="29" t="s">
        <v>350</v>
      </c>
      <c r="I29" s="29">
        <v>5120887</v>
      </c>
      <c r="J29" s="29" t="s">
        <v>74</v>
      </c>
      <c r="K29" s="29">
        <v>2</v>
      </c>
      <c r="L29" s="29" t="s">
        <v>350</v>
      </c>
      <c r="M29" s="29">
        <v>5150035</v>
      </c>
      <c r="N29" s="29" t="s">
        <v>328</v>
      </c>
      <c r="O29" s="29">
        <v>2</v>
      </c>
    </row>
    <row r="30" spans="1:19" s="28" customFormat="1" x14ac:dyDescent="0.3">
      <c r="A30" s="25">
        <v>702</v>
      </c>
      <c r="B30" s="25">
        <v>2</v>
      </c>
      <c r="C30" s="26" t="str">
        <f t="shared" si="6"/>
        <v>ใช้จ่ายสะสม&lt;&amp;image:5190002_s&gt;&lt;&amp;/&gt;200</v>
      </c>
      <c r="D30" s="26" t="str">
        <f t="shared" ref="D30:D33" si="7">"累计充值&lt;&amp;image:5190015_s&gt;&lt;&amp;/&gt;"&amp;H30</f>
        <v>累计充值&lt;&amp;image:5190015_s&gt;&lt;&amp;/&gt;item</v>
      </c>
      <c r="E30" s="27"/>
      <c r="F30" s="28" t="s">
        <v>311</v>
      </c>
      <c r="G30" s="28">
        <v>200</v>
      </c>
      <c r="H30" s="29" t="s">
        <v>351</v>
      </c>
      <c r="I30" s="29">
        <v>5100014</v>
      </c>
      <c r="J30" s="29" t="s">
        <v>348</v>
      </c>
      <c r="K30" s="29">
        <v>10</v>
      </c>
      <c r="L30" s="29" t="s">
        <v>350</v>
      </c>
      <c r="M30" s="29">
        <v>5120887</v>
      </c>
      <c r="N30" s="29" t="s">
        <v>74</v>
      </c>
      <c r="O30" s="29">
        <v>10</v>
      </c>
    </row>
    <row r="31" spans="1:19" s="28" customFormat="1" x14ac:dyDescent="0.3">
      <c r="A31" s="25">
        <v>702</v>
      </c>
      <c r="B31" s="25">
        <v>3</v>
      </c>
      <c r="C31" s="26" t="str">
        <f t="shared" si="6"/>
        <v>ใช้จ่ายสะสม&lt;&amp;image:5190002_s&gt;&lt;&amp;/&gt;2000</v>
      </c>
      <c r="D31" s="26" t="str">
        <f t="shared" si="7"/>
        <v>累计充值&lt;&amp;image:5190015_s&gt;&lt;&amp;/&gt;item</v>
      </c>
      <c r="E31" s="27"/>
      <c r="F31" s="28" t="s">
        <v>311</v>
      </c>
      <c r="G31" s="28">
        <v>2000</v>
      </c>
      <c r="H31" s="29" t="s">
        <v>351</v>
      </c>
      <c r="I31" s="29">
        <v>5120885</v>
      </c>
      <c r="J31" s="29" t="s">
        <v>116</v>
      </c>
      <c r="K31" s="29">
        <v>40</v>
      </c>
      <c r="L31" s="29" t="s">
        <v>350</v>
      </c>
      <c r="M31" s="29">
        <v>5120887</v>
      </c>
      <c r="N31" s="29" t="s">
        <v>74</v>
      </c>
      <c r="O31" s="29">
        <v>40</v>
      </c>
    </row>
    <row r="32" spans="1:19" s="28" customFormat="1" x14ac:dyDescent="0.3">
      <c r="A32" s="25">
        <v>702</v>
      </c>
      <c r="B32" s="25">
        <v>4</v>
      </c>
      <c r="C32" s="26" t="str">
        <f t="shared" si="6"/>
        <v>ใช้จ่ายสะสม&lt;&amp;image:5190002_s&gt;&lt;&amp;/&gt;5000</v>
      </c>
      <c r="D32" s="26" t="str">
        <f t="shared" si="7"/>
        <v>累计充值&lt;&amp;image:5190015_s&gt;&lt;&amp;/&gt;item</v>
      </c>
      <c r="E32" s="27"/>
      <c r="F32" s="28" t="s">
        <v>311</v>
      </c>
      <c r="G32" s="28">
        <v>5000</v>
      </c>
      <c r="H32" s="29" t="s">
        <v>350</v>
      </c>
      <c r="I32" s="29">
        <v>5120881</v>
      </c>
      <c r="J32" s="29" t="s">
        <v>87</v>
      </c>
      <c r="K32" s="29">
        <v>50</v>
      </c>
      <c r="L32" s="29" t="s">
        <v>349</v>
      </c>
      <c r="M32" s="29">
        <v>5120886</v>
      </c>
      <c r="N32" s="29" t="s">
        <v>134</v>
      </c>
      <c r="O32" s="29">
        <v>50</v>
      </c>
    </row>
    <row r="33" spans="1:19" s="28" customFormat="1" x14ac:dyDescent="0.3">
      <c r="A33" s="25">
        <v>702</v>
      </c>
      <c r="B33" s="25">
        <v>5</v>
      </c>
      <c r="C33" s="26" t="str">
        <f t="shared" si="6"/>
        <v>ใช้จ่ายสะสม&lt;&amp;image:5190002_s&gt;&lt;&amp;/&gt;10000</v>
      </c>
      <c r="D33" s="26" t="str">
        <f t="shared" si="7"/>
        <v>累计充值&lt;&amp;image:5190015_s&gt;&lt;&amp;/&gt;item</v>
      </c>
      <c r="E33" s="27"/>
      <c r="F33" s="28" t="s">
        <v>311</v>
      </c>
      <c r="G33" s="28">
        <v>10000</v>
      </c>
      <c r="H33" s="29" t="s">
        <v>347</v>
      </c>
      <c r="I33" s="29">
        <v>5120881</v>
      </c>
      <c r="J33" s="29" t="s">
        <v>87</v>
      </c>
      <c r="K33" s="29">
        <v>100</v>
      </c>
      <c r="L33" s="29" t="s">
        <v>347</v>
      </c>
      <c r="M33" s="29">
        <v>5120886</v>
      </c>
      <c r="N33" s="29" t="s">
        <v>134</v>
      </c>
      <c r="O33" s="29">
        <v>100</v>
      </c>
    </row>
    <row r="34" spans="1:19" s="30" customFormat="1" ht="13.9" customHeight="1" x14ac:dyDescent="0.3">
      <c r="A34" s="30">
        <v>900</v>
      </c>
      <c r="B34" s="30">
        <v>1</v>
      </c>
      <c r="C34" s="30" t="s">
        <v>318</v>
      </c>
      <c r="D34" s="30" t="str">
        <f>"战力达到"&amp;H34</f>
        <v>战力达到diamond</v>
      </c>
      <c r="F34" s="30" t="s">
        <v>200</v>
      </c>
      <c r="G34" s="30">
        <v>20000</v>
      </c>
      <c r="H34" s="30" t="s">
        <v>75</v>
      </c>
      <c r="K34" s="34">
        <v>50</v>
      </c>
      <c r="L34" s="30" t="s">
        <v>79</v>
      </c>
      <c r="M34" s="30">
        <v>7100029</v>
      </c>
      <c r="N34" s="30" t="s">
        <v>92</v>
      </c>
      <c r="O34" s="30">
        <v>1</v>
      </c>
      <c r="P34" s="30" t="s">
        <v>52</v>
      </c>
      <c r="Q34" s="30">
        <v>5120875</v>
      </c>
      <c r="R34" s="30" t="s">
        <v>93</v>
      </c>
      <c r="S34" s="30">
        <v>10</v>
      </c>
    </row>
    <row r="35" spans="1:19" s="30" customFormat="1" x14ac:dyDescent="0.3">
      <c r="A35" s="30">
        <v>900</v>
      </c>
      <c r="B35" s="30">
        <v>2</v>
      </c>
      <c r="C35" s="30" t="s">
        <v>319</v>
      </c>
      <c r="D35" s="30" t="str">
        <f t="shared" ref="D35:D39" si="8">"战力达到"&amp;H35</f>
        <v>战力达到diamond</v>
      </c>
      <c r="F35" s="30" t="s">
        <v>54</v>
      </c>
      <c r="G35" s="30">
        <v>40000</v>
      </c>
      <c r="H35" s="30" t="s">
        <v>75</v>
      </c>
      <c r="K35" s="34">
        <v>100</v>
      </c>
      <c r="L35" s="30" t="s">
        <v>52</v>
      </c>
      <c r="M35" s="30">
        <v>5110032</v>
      </c>
      <c r="N35" s="30" t="s">
        <v>94</v>
      </c>
      <c r="O35" s="30">
        <v>10</v>
      </c>
      <c r="P35" s="30" t="s">
        <v>52</v>
      </c>
      <c r="Q35" s="30">
        <v>5120875</v>
      </c>
      <c r="R35" s="30" t="s">
        <v>93</v>
      </c>
      <c r="S35" s="30">
        <v>10</v>
      </c>
    </row>
    <row r="36" spans="1:19" s="30" customFormat="1" x14ac:dyDescent="0.3">
      <c r="A36" s="30">
        <v>900</v>
      </c>
      <c r="B36" s="30">
        <v>3</v>
      </c>
      <c r="C36" s="30" t="s">
        <v>320</v>
      </c>
      <c r="D36" s="30" t="str">
        <f t="shared" si="8"/>
        <v>战力达到diamond</v>
      </c>
      <c r="F36" s="30" t="s">
        <v>54</v>
      </c>
      <c r="G36" s="30">
        <v>65000</v>
      </c>
      <c r="H36" s="30" t="s">
        <v>75</v>
      </c>
      <c r="K36" s="34">
        <v>200</v>
      </c>
      <c r="L36" s="30" t="s">
        <v>79</v>
      </c>
      <c r="M36" s="30">
        <v>7100025</v>
      </c>
      <c r="N36" s="30" t="s">
        <v>95</v>
      </c>
      <c r="O36" s="30">
        <v>1</v>
      </c>
      <c r="P36" s="30" t="s">
        <v>52</v>
      </c>
      <c r="Q36" s="30">
        <v>5120876</v>
      </c>
      <c r="R36" s="30" t="s">
        <v>96</v>
      </c>
      <c r="S36" s="30">
        <v>10</v>
      </c>
    </row>
    <row r="37" spans="1:19" s="30" customFormat="1" x14ac:dyDescent="0.3">
      <c r="A37" s="30">
        <v>900</v>
      </c>
      <c r="B37" s="30">
        <v>4</v>
      </c>
      <c r="C37" s="30" t="s">
        <v>321</v>
      </c>
      <c r="D37" s="30" t="str">
        <f t="shared" si="8"/>
        <v>战力达到diamond</v>
      </c>
      <c r="F37" s="30" t="s">
        <v>54</v>
      </c>
      <c r="G37" s="30">
        <v>80000</v>
      </c>
      <c r="H37" s="30" t="s">
        <v>75</v>
      </c>
      <c r="K37" s="34">
        <v>300</v>
      </c>
      <c r="L37" s="30" t="s">
        <v>52</v>
      </c>
      <c r="M37" s="30">
        <v>5110032</v>
      </c>
      <c r="N37" s="30" t="s">
        <v>94</v>
      </c>
      <c r="O37" s="30">
        <v>20</v>
      </c>
      <c r="P37" s="30" t="s">
        <v>52</v>
      </c>
      <c r="Q37" s="30">
        <v>5120876</v>
      </c>
      <c r="R37" s="30" t="s">
        <v>96</v>
      </c>
      <c r="S37" s="30">
        <v>10</v>
      </c>
    </row>
    <row r="38" spans="1:19" s="30" customFormat="1" x14ac:dyDescent="0.3">
      <c r="A38" s="30">
        <v>900</v>
      </c>
      <c r="B38" s="30">
        <v>5</v>
      </c>
      <c r="C38" s="30" t="s">
        <v>322</v>
      </c>
      <c r="D38" s="30" t="str">
        <f t="shared" si="8"/>
        <v>战力达到diamond</v>
      </c>
      <c r="F38" s="30" t="s">
        <v>54</v>
      </c>
      <c r="G38" s="30">
        <v>95000</v>
      </c>
      <c r="H38" s="30" t="s">
        <v>75</v>
      </c>
      <c r="K38" s="34">
        <v>400</v>
      </c>
      <c r="L38" s="30" t="s">
        <v>79</v>
      </c>
      <c r="M38" s="30">
        <v>7100030</v>
      </c>
      <c r="N38" s="30" t="s">
        <v>97</v>
      </c>
      <c r="O38" s="30">
        <v>1</v>
      </c>
      <c r="P38" s="30" t="s">
        <v>52</v>
      </c>
      <c r="Q38" s="30">
        <v>5120877</v>
      </c>
      <c r="R38" s="30" t="s">
        <v>98</v>
      </c>
      <c r="S38" s="30">
        <v>10</v>
      </c>
    </row>
    <row r="39" spans="1:19" s="30" customFormat="1" x14ac:dyDescent="0.3">
      <c r="A39" s="30">
        <v>900</v>
      </c>
      <c r="B39" s="30">
        <v>6</v>
      </c>
      <c r="C39" s="30" t="s">
        <v>323</v>
      </c>
      <c r="D39" s="30" t="str">
        <f t="shared" si="8"/>
        <v>战力达到diamond</v>
      </c>
      <c r="F39" s="30" t="s">
        <v>54</v>
      </c>
      <c r="G39" s="30">
        <v>105000</v>
      </c>
      <c r="H39" s="30" t="s">
        <v>75</v>
      </c>
      <c r="K39" s="34">
        <v>600</v>
      </c>
      <c r="L39" s="30" t="s">
        <v>79</v>
      </c>
      <c r="M39" s="30">
        <v>7100033</v>
      </c>
      <c r="N39" s="30" t="s">
        <v>99</v>
      </c>
      <c r="O39" s="30">
        <v>1</v>
      </c>
      <c r="P39" s="30" t="s">
        <v>52</v>
      </c>
      <c r="Q39" s="30">
        <v>5120877</v>
      </c>
      <c r="R39" s="30" t="s">
        <v>98</v>
      </c>
      <c r="S39" s="30">
        <v>10</v>
      </c>
    </row>
    <row r="40" spans="1:19" s="30" customFormat="1" x14ac:dyDescent="0.3">
      <c r="A40" s="30">
        <v>900</v>
      </c>
      <c r="B40" s="30">
        <v>7</v>
      </c>
      <c r="C40" s="30" t="s">
        <v>324</v>
      </c>
      <c r="D40" s="30" t="str">
        <f>"战力达到"&amp;H40</f>
        <v>战力达到diamond</v>
      </c>
      <c r="F40" s="30" t="s">
        <v>54</v>
      </c>
      <c r="G40" s="30">
        <v>125000</v>
      </c>
      <c r="H40" s="30" t="s">
        <v>75</v>
      </c>
      <c r="K40" s="34">
        <v>800</v>
      </c>
      <c r="L40" s="30" t="s">
        <v>79</v>
      </c>
      <c r="M40" s="30">
        <v>7100034</v>
      </c>
      <c r="N40" s="30" t="s">
        <v>100</v>
      </c>
      <c r="O40" s="30">
        <v>1</v>
      </c>
      <c r="P40" s="30" t="s">
        <v>52</v>
      </c>
      <c r="Q40" s="30">
        <v>5120887</v>
      </c>
      <c r="R40" s="30" t="s">
        <v>74</v>
      </c>
      <c r="S40" s="30">
        <v>10</v>
      </c>
    </row>
    <row r="41" spans="1:19" s="2" customFormat="1" x14ac:dyDescent="0.15">
      <c r="A41" s="2">
        <v>1200</v>
      </c>
      <c r="B41" s="2">
        <v>1</v>
      </c>
      <c r="C41" s="2" t="s">
        <v>277</v>
      </c>
      <c r="D41" s="2" t="s">
        <v>238</v>
      </c>
      <c r="F41" s="2" t="s">
        <v>201</v>
      </c>
      <c r="G41" s="2">
        <v>15</v>
      </c>
      <c r="H41" s="2" t="s">
        <v>196</v>
      </c>
      <c r="I41" s="2">
        <v>5120875</v>
      </c>
      <c r="J41" s="2" t="s">
        <v>202</v>
      </c>
      <c r="K41" s="4">
        <v>3</v>
      </c>
    </row>
    <row r="42" spans="1:19" s="2" customFormat="1" x14ac:dyDescent="0.15">
      <c r="A42" s="2">
        <v>1200</v>
      </c>
      <c r="B42" s="2">
        <v>2</v>
      </c>
      <c r="C42" s="2" t="s">
        <v>313</v>
      </c>
      <c r="D42" s="2" t="s">
        <v>239</v>
      </c>
      <c r="F42" s="2" t="s">
        <v>201</v>
      </c>
      <c r="G42" s="2">
        <v>30</v>
      </c>
      <c r="H42" s="2" t="s">
        <v>123</v>
      </c>
      <c r="I42" s="2">
        <v>5120875</v>
      </c>
      <c r="J42" s="2" t="s">
        <v>203</v>
      </c>
      <c r="K42" s="4">
        <v>6</v>
      </c>
    </row>
    <row r="43" spans="1:19" s="2" customFormat="1" x14ac:dyDescent="0.15">
      <c r="A43" s="2">
        <v>1200</v>
      </c>
      <c r="B43" s="2">
        <v>3</v>
      </c>
      <c r="C43" s="2" t="s">
        <v>278</v>
      </c>
      <c r="D43" s="2" t="s">
        <v>240</v>
      </c>
      <c r="F43" s="2" t="s">
        <v>201</v>
      </c>
      <c r="G43" s="2">
        <v>45</v>
      </c>
      <c r="H43" s="2" t="s">
        <v>196</v>
      </c>
      <c r="I43" s="2">
        <v>5120876</v>
      </c>
      <c r="J43" s="2" t="s">
        <v>204</v>
      </c>
      <c r="K43" s="4">
        <v>3</v>
      </c>
    </row>
    <row r="44" spans="1:19" s="2" customFormat="1" x14ac:dyDescent="0.15">
      <c r="A44" s="2">
        <v>1200</v>
      </c>
      <c r="B44" s="2">
        <v>4</v>
      </c>
      <c r="C44" s="2" t="s">
        <v>279</v>
      </c>
      <c r="D44" s="2" t="s">
        <v>241</v>
      </c>
      <c r="F44" s="2" t="s">
        <v>119</v>
      </c>
      <c r="G44" s="2">
        <v>60</v>
      </c>
      <c r="H44" s="2" t="s">
        <v>123</v>
      </c>
      <c r="I44" s="2">
        <v>5120876</v>
      </c>
      <c r="J44" s="2" t="s">
        <v>204</v>
      </c>
      <c r="K44" s="4">
        <v>6</v>
      </c>
    </row>
    <row r="45" spans="1:19" s="2" customFormat="1" x14ac:dyDescent="0.15">
      <c r="A45" s="2">
        <v>1200</v>
      </c>
      <c r="B45" s="2">
        <v>5</v>
      </c>
      <c r="C45" s="2" t="s">
        <v>280</v>
      </c>
      <c r="D45" s="2" t="s">
        <v>242</v>
      </c>
      <c r="F45" s="2" t="s">
        <v>119</v>
      </c>
      <c r="G45" s="2">
        <v>75</v>
      </c>
      <c r="H45" s="2" t="s">
        <v>123</v>
      </c>
      <c r="I45" s="2">
        <v>5120877</v>
      </c>
      <c r="J45" s="2" t="s">
        <v>129</v>
      </c>
      <c r="K45" s="4">
        <v>5</v>
      </c>
      <c r="L45" s="2" t="s">
        <v>198</v>
      </c>
      <c r="M45" s="2">
        <v>5140106</v>
      </c>
      <c r="N45" s="2" t="s">
        <v>205</v>
      </c>
      <c r="O45" s="2">
        <v>1</v>
      </c>
    </row>
    <row r="46" spans="1:19" s="2" customFormat="1" x14ac:dyDescent="0.15">
      <c r="A46" s="2">
        <v>1201</v>
      </c>
      <c r="B46" s="2">
        <v>1</v>
      </c>
      <c r="C46" s="2" t="s">
        <v>314</v>
      </c>
      <c r="D46" s="2" t="str">
        <f>"精英冒险完成"&amp;G46&amp;"次"</f>
        <v>精英冒险完成3次</v>
      </c>
      <c r="F46" s="2" t="s">
        <v>120</v>
      </c>
      <c r="G46" s="2">
        <v>3</v>
      </c>
      <c r="H46" s="2" t="s">
        <v>123</v>
      </c>
      <c r="I46" s="2">
        <v>5190007</v>
      </c>
      <c r="J46" s="2" t="s">
        <v>194</v>
      </c>
      <c r="K46" s="4">
        <v>5</v>
      </c>
    </row>
    <row r="47" spans="1:19" s="2" customFormat="1" x14ac:dyDescent="0.15">
      <c r="A47" s="2">
        <v>1201</v>
      </c>
      <c r="B47" s="2">
        <v>2</v>
      </c>
      <c r="C47" s="2" t="s">
        <v>315</v>
      </c>
      <c r="D47" s="2" t="str">
        <f t="shared" ref="D47:D50" si="9">"精英冒险完成"&amp;G47&amp;"次"</f>
        <v>精英冒险完成6次</v>
      </c>
      <c r="F47" s="2" t="s">
        <v>206</v>
      </c>
      <c r="G47" s="2">
        <v>6</v>
      </c>
      <c r="H47" s="2" t="s">
        <v>123</v>
      </c>
      <c r="I47" s="2">
        <v>5190007</v>
      </c>
      <c r="J47" s="2" t="s">
        <v>207</v>
      </c>
      <c r="K47" s="4">
        <v>10</v>
      </c>
    </row>
    <row r="48" spans="1:19" s="2" customFormat="1" x14ac:dyDescent="0.15">
      <c r="A48" s="2">
        <v>1201</v>
      </c>
      <c r="B48" s="2">
        <v>3</v>
      </c>
      <c r="C48" s="2" t="s">
        <v>325</v>
      </c>
      <c r="D48" s="2" t="str">
        <f t="shared" si="9"/>
        <v>精英冒险完成9次</v>
      </c>
      <c r="F48" s="2" t="s">
        <v>120</v>
      </c>
      <c r="G48" s="2">
        <v>9</v>
      </c>
      <c r="H48" s="2" t="s">
        <v>196</v>
      </c>
      <c r="I48" s="2">
        <v>5190007</v>
      </c>
      <c r="J48" s="2" t="s">
        <v>137</v>
      </c>
      <c r="K48" s="4">
        <v>15</v>
      </c>
    </row>
    <row r="49" spans="1:19" s="2" customFormat="1" x14ac:dyDescent="0.15">
      <c r="A49" s="2">
        <v>1201</v>
      </c>
      <c r="B49" s="2">
        <v>4</v>
      </c>
      <c r="C49" s="2" t="s">
        <v>316</v>
      </c>
      <c r="D49" s="2" t="str">
        <f t="shared" si="9"/>
        <v>精英冒险完成13次</v>
      </c>
      <c r="F49" s="2" t="s">
        <v>206</v>
      </c>
      <c r="G49" s="2">
        <v>13</v>
      </c>
      <c r="H49" s="2" t="s">
        <v>198</v>
      </c>
      <c r="I49" s="2">
        <v>5190007</v>
      </c>
      <c r="J49" s="2" t="s">
        <v>194</v>
      </c>
      <c r="K49" s="4">
        <v>20</v>
      </c>
    </row>
    <row r="50" spans="1:19" s="2" customFormat="1" x14ac:dyDescent="0.15">
      <c r="A50" s="2">
        <v>1201</v>
      </c>
      <c r="B50" s="2">
        <v>5</v>
      </c>
      <c r="C50" s="2" t="s">
        <v>317</v>
      </c>
      <c r="D50" s="2" t="str">
        <f t="shared" si="9"/>
        <v>精英冒险完成16次</v>
      </c>
      <c r="F50" s="2" t="s">
        <v>206</v>
      </c>
      <c r="G50" s="2">
        <v>16</v>
      </c>
      <c r="H50" s="2" t="s">
        <v>196</v>
      </c>
      <c r="I50" s="2">
        <v>5190007</v>
      </c>
      <c r="J50" s="2" t="s">
        <v>137</v>
      </c>
      <c r="K50" s="4">
        <v>25</v>
      </c>
      <c r="L50" s="2" t="s">
        <v>123</v>
      </c>
      <c r="M50" s="2">
        <v>5140105</v>
      </c>
      <c r="N50" s="2" t="s">
        <v>130</v>
      </c>
      <c r="O50" s="2">
        <v>1</v>
      </c>
    </row>
    <row r="51" spans="1:19" s="2" customFormat="1" x14ac:dyDescent="0.15">
      <c r="A51" s="2">
        <v>1202</v>
      </c>
      <c r="B51" s="2">
        <v>1</v>
      </c>
      <c r="C51" s="2" t="str">
        <f>"ปล้นของวิเศษ "&amp;G51&amp;" ครั้ง"</f>
        <v>ปล้นของวิเศษ 9 ครั้ง</v>
      </c>
      <c r="D51" s="2" t="str">
        <f>"圣物抢夺"&amp;G51&amp;"次"</f>
        <v>圣物抢夺9次</v>
      </c>
      <c r="F51" s="2" t="s">
        <v>208</v>
      </c>
      <c r="G51" s="2">
        <v>9</v>
      </c>
      <c r="H51" s="2" t="s">
        <v>123</v>
      </c>
      <c r="I51" s="2">
        <v>5120882</v>
      </c>
      <c r="J51" s="2" t="s">
        <v>131</v>
      </c>
      <c r="K51" s="4">
        <v>3</v>
      </c>
    </row>
    <row r="52" spans="1:19" s="2" customFormat="1" x14ac:dyDescent="0.15">
      <c r="A52" s="2">
        <v>1202</v>
      </c>
      <c r="B52" s="2">
        <v>2</v>
      </c>
      <c r="C52" s="2" t="str">
        <f t="shared" ref="C52:C55" si="10">"ปล้นของวิเศษ "&amp;G52&amp;" ครั้ง"</f>
        <v>ปล้นของวิเศษ 18 ครั้ง</v>
      </c>
      <c r="D52" s="2" t="str">
        <f t="shared" ref="D52:D55" si="11">"圣物抢夺"&amp;G52&amp;"次"</f>
        <v>圣物抢夺18次</v>
      </c>
      <c r="F52" s="2" t="s">
        <v>208</v>
      </c>
      <c r="G52" s="2">
        <v>18</v>
      </c>
      <c r="H52" s="2" t="s">
        <v>196</v>
      </c>
      <c r="I52" s="35">
        <v>5120882</v>
      </c>
      <c r="J52" s="2" t="s">
        <v>209</v>
      </c>
      <c r="K52" s="4">
        <v>6</v>
      </c>
    </row>
    <row r="53" spans="1:19" s="2" customFormat="1" x14ac:dyDescent="0.15">
      <c r="A53" s="2">
        <v>1202</v>
      </c>
      <c r="B53" s="2">
        <v>3</v>
      </c>
      <c r="C53" s="2" t="str">
        <f t="shared" si="10"/>
        <v>ปล้นของวิเศษ 27 ครั้ง</v>
      </c>
      <c r="D53" s="2" t="str">
        <f t="shared" si="11"/>
        <v>圣物抢夺27次</v>
      </c>
      <c r="F53" s="2" t="s">
        <v>208</v>
      </c>
      <c r="G53" s="2">
        <v>27</v>
      </c>
      <c r="H53" s="2" t="s">
        <v>196</v>
      </c>
      <c r="I53" s="35">
        <v>5120883</v>
      </c>
      <c r="J53" s="2" t="s">
        <v>132</v>
      </c>
      <c r="K53" s="4">
        <v>3</v>
      </c>
    </row>
    <row r="54" spans="1:19" s="2" customFormat="1" x14ac:dyDescent="0.15">
      <c r="A54" s="2">
        <v>1202</v>
      </c>
      <c r="B54" s="2">
        <v>4</v>
      </c>
      <c r="C54" s="2" t="str">
        <f t="shared" si="10"/>
        <v>ปล้นของวิเศษ 36 ครั้ง</v>
      </c>
      <c r="D54" s="2" t="str">
        <f t="shared" si="11"/>
        <v>圣物抢夺36次</v>
      </c>
      <c r="F54" s="2" t="s">
        <v>208</v>
      </c>
      <c r="G54" s="2">
        <v>36</v>
      </c>
      <c r="H54" s="2" t="s">
        <v>123</v>
      </c>
      <c r="I54" s="35">
        <v>5120883</v>
      </c>
      <c r="J54" s="2" t="s">
        <v>132</v>
      </c>
      <c r="K54" s="4">
        <v>6</v>
      </c>
      <c r="L54" s="2" t="s">
        <v>196</v>
      </c>
      <c r="M54" s="2">
        <v>5120886</v>
      </c>
      <c r="N54" s="2" t="s">
        <v>134</v>
      </c>
      <c r="O54" s="2">
        <v>5</v>
      </c>
    </row>
    <row r="55" spans="1:19" s="2" customFormat="1" x14ac:dyDescent="0.15">
      <c r="A55" s="2">
        <v>1202</v>
      </c>
      <c r="B55" s="2">
        <v>5</v>
      </c>
      <c r="C55" s="2" t="str">
        <f t="shared" si="10"/>
        <v>ปล้นของวิเศษ 45 ครั้ง</v>
      </c>
      <c r="D55" s="2" t="str">
        <f t="shared" si="11"/>
        <v>圣物抢夺45次</v>
      </c>
      <c r="F55" s="2" t="s">
        <v>208</v>
      </c>
      <c r="G55" s="2">
        <v>45</v>
      </c>
      <c r="H55" s="2" t="s">
        <v>196</v>
      </c>
      <c r="I55" s="35">
        <v>5120884</v>
      </c>
      <c r="J55" s="2" t="s">
        <v>133</v>
      </c>
      <c r="K55" s="4">
        <v>5</v>
      </c>
      <c r="L55" s="2" t="s">
        <v>210</v>
      </c>
      <c r="M55" s="2">
        <v>5120886</v>
      </c>
      <c r="N55" s="2" t="s">
        <v>134</v>
      </c>
      <c r="O55" s="2">
        <v>10</v>
      </c>
      <c r="P55" s="2" t="s">
        <v>196</v>
      </c>
      <c r="Q55" s="2">
        <v>5120881</v>
      </c>
      <c r="R55" s="2" t="s">
        <v>199</v>
      </c>
      <c r="S55" s="2">
        <v>1</v>
      </c>
    </row>
    <row r="56" spans="1:19" s="2" customFormat="1" x14ac:dyDescent="0.15">
      <c r="A56" s="2">
        <v>1400</v>
      </c>
      <c r="B56" s="2">
        <v>1</v>
      </c>
      <c r="C56" s="2" t="s">
        <v>281</v>
      </c>
      <c r="D56" s="2" t="s">
        <v>243</v>
      </c>
      <c r="F56" s="2" t="s">
        <v>139</v>
      </c>
      <c r="G56" s="2">
        <v>1</v>
      </c>
      <c r="H56" s="2" t="s">
        <v>75</v>
      </c>
      <c r="K56" s="4">
        <v>100</v>
      </c>
      <c r="L56" s="2" t="s">
        <v>52</v>
      </c>
      <c r="M56" s="2">
        <v>5120886</v>
      </c>
      <c r="N56" s="2" t="s">
        <v>134</v>
      </c>
      <c r="O56" s="2">
        <v>5</v>
      </c>
    </row>
    <row r="57" spans="1:19" s="2" customFormat="1" x14ac:dyDescent="0.15">
      <c r="A57" s="2">
        <v>1400</v>
      </c>
      <c r="B57" s="2">
        <v>2</v>
      </c>
      <c r="C57" s="2" t="s">
        <v>282</v>
      </c>
      <c r="D57" s="2" t="s">
        <v>244</v>
      </c>
      <c r="F57" s="2" t="s">
        <v>140</v>
      </c>
      <c r="G57" s="2">
        <v>1</v>
      </c>
      <c r="H57" s="2" t="s">
        <v>75</v>
      </c>
      <c r="K57" s="4">
        <v>200</v>
      </c>
      <c r="L57" s="2" t="s">
        <v>52</v>
      </c>
      <c r="M57" s="2">
        <v>5120886</v>
      </c>
      <c r="N57" s="2" t="s">
        <v>134</v>
      </c>
      <c r="O57" s="2">
        <v>10</v>
      </c>
    </row>
    <row r="58" spans="1:19" s="2" customFormat="1" x14ac:dyDescent="0.15">
      <c r="A58" s="2">
        <v>1400</v>
      </c>
      <c r="B58" s="2">
        <v>3</v>
      </c>
      <c r="C58" s="2" t="s">
        <v>283</v>
      </c>
      <c r="D58" s="2" t="s">
        <v>245</v>
      </c>
      <c r="F58" s="2" t="s">
        <v>141</v>
      </c>
      <c r="G58" s="2">
        <v>1</v>
      </c>
      <c r="H58" s="2" t="s">
        <v>75</v>
      </c>
      <c r="K58" s="4">
        <v>300</v>
      </c>
      <c r="L58" s="2" t="s">
        <v>52</v>
      </c>
      <c r="M58" s="2">
        <v>5120886</v>
      </c>
      <c r="N58" s="2" t="s">
        <v>134</v>
      </c>
      <c r="O58" s="2">
        <v>15</v>
      </c>
    </row>
    <row r="59" spans="1:19" s="2" customFormat="1" x14ac:dyDescent="0.15">
      <c r="A59" s="2">
        <v>1400</v>
      </c>
      <c r="B59" s="2">
        <v>4</v>
      </c>
      <c r="C59" s="2" t="s">
        <v>284</v>
      </c>
      <c r="D59" s="2" t="s">
        <v>246</v>
      </c>
      <c r="F59" s="2" t="s">
        <v>142</v>
      </c>
      <c r="G59" s="2">
        <v>1</v>
      </c>
      <c r="H59" s="2" t="s">
        <v>75</v>
      </c>
      <c r="K59" s="4">
        <v>400</v>
      </c>
      <c r="L59" s="2" t="s">
        <v>52</v>
      </c>
      <c r="M59" s="2">
        <v>5120886</v>
      </c>
      <c r="N59" s="2" t="s">
        <v>134</v>
      </c>
      <c r="O59" s="2">
        <v>20</v>
      </c>
    </row>
    <row r="60" spans="1:19" s="2" customFormat="1" x14ac:dyDescent="0.15">
      <c r="K60" s="4"/>
    </row>
    <row r="61" spans="1:19" s="2" customFormat="1" x14ac:dyDescent="0.15">
      <c r="K61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zoomScale="90" zoomScaleNormal="90" workbookViewId="0">
      <pane ySplit="1" topLeftCell="A2" activePane="bottomLeft" state="frozen"/>
      <selection activeCell="E1" sqref="E1"/>
      <selection pane="bottomLeft" activeCell="H31" sqref="H31"/>
    </sheetView>
  </sheetViews>
  <sheetFormatPr defaultColWidth="9" defaultRowHeight="16.5" x14ac:dyDescent="0.15"/>
  <cols>
    <col min="1" max="2" width="9" style="1"/>
    <col min="3" max="3" width="19.75" style="1" bestFit="1" customWidth="1"/>
    <col min="4" max="4" width="9.625" style="1" customWidth="1"/>
    <col min="5" max="5" width="13.25" style="1" bestFit="1" customWidth="1"/>
    <col min="6" max="6" width="11.25" style="1" bestFit="1" customWidth="1"/>
    <col min="7" max="7" width="22.625" style="1" bestFit="1" customWidth="1"/>
    <col min="8" max="8" width="21.875" style="2" bestFit="1" customWidth="1"/>
    <col min="9" max="9" width="10.125" style="1" bestFit="1" customWidth="1"/>
    <col min="10" max="10" width="11.125" style="1" bestFit="1" customWidth="1"/>
    <col min="11" max="11" width="13.625" style="1" customWidth="1"/>
    <col min="12" max="12" width="12.625" style="1" customWidth="1"/>
    <col min="13" max="13" width="16.125" style="1" bestFit="1" customWidth="1"/>
    <col min="14" max="14" width="14.875" style="1" bestFit="1" customWidth="1"/>
    <col min="15" max="15" width="16.125" style="1" bestFit="1" customWidth="1"/>
    <col min="16" max="16" width="15.375" style="1" bestFit="1" customWidth="1"/>
    <col min="17" max="16384" width="9" style="1"/>
  </cols>
  <sheetData>
    <row r="1" spans="1:16" s="4" customFormat="1" ht="49.5" x14ac:dyDescent="0.15">
      <c r="A1" s="4" t="s">
        <v>0</v>
      </c>
      <c r="B1" s="4" t="s">
        <v>24</v>
      </c>
      <c r="C1" s="4" t="s">
        <v>2</v>
      </c>
      <c r="D1" s="4" t="s">
        <v>57</v>
      </c>
      <c r="E1" s="4" t="s">
        <v>60</v>
      </c>
      <c r="F1" s="4" t="s">
        <v>61</v>
      </c>
      <c r="G1" s="5" t="s">
        <v>115</v>
      </c>
      <c r="H1" s="5" t="s">
        <v>111</v>
      </c>
      <c r="I1" s="5" t="s">
        <v>112</v>
      </c>
      <c r="J1" s="5" t="s">
        <v>114</v>
      </c>
      <c r="K1" s="5" t="s">
        <v>113</v>
      </c>
      <c r="L1" s="5" t="s">
        <v>105</v>
      </c>
      <c r="M1" s="5" t="s">
        <v>104</v>
      </c>
      <c r="N1" s="5" t="s">
        <v>106</v>
      </c>
      <c r="O1" s="5" t="s">
        <v>107</v>
      </c>
      <c r="P1" s="5" t="s">
        <v>109</v>
      </c>
    </row>
    <row r="2" spans="1:16" s="4" customFormat="1" x14ac:dyDescent="0.15">
      <c r="A2" s="4" t="s">
        <v>1</v>
      </c>
      <c r="B2" s="4" t="s">
        <v>25</v>
      </c>
      <c r="C2" s="4" t="s">
        <v>3</v>
      </c>
      <c r="D2" s="4" t="s">
        <v>58</v>
      </c>
      <c r="E2" s="4" t="s">
        <v>62</v>
      </c>
      <c r="F2" s="4" t="s">
        <v>63</v>
      </c>
      <c r="G2" s="4" t="s">
        <v>101</v>
      </c>
      <c r="I2" s="4" t="s">
        <v>70</v>
      </c>
      <c r="J2" s="4" t="s">
        <v>64</v>
      </c>
      <c r="M2" s="4" t="s">
        <v>108</v>
      </c>
      <c r="N2" s="4" t="s">
        <v>69</v>
      </c>
      <c r="O2" s="4" t="s">
        <v>65</v>
      </c>
    </row>
    <row r="3" spans="1:16" s="2" customFormat="1" x14ac:dyDescent="0.15">
      <c r="A3" s="2">
        <v>400</v>
      </c>
      <c r="B3" s="2">
        <v>1</v>
      </c>
      <c r="C3" s="2" t="s">
        <v>285</v>
      </c>
      <c r="E3" s="2" t="s">
        <v>52</v>
      </c>
      <c r="F3" s="2">
        <v>5120887</v>
      </c>
      <c r="G3" s="2">
        <v>5</v>
      </c>
      <c r="H3" s="2">
        <v>3</v>
      </c>
      <c r="I3" s="2" t="s">
        <v>75</v>
      </c>
      <c r="K3" s="2">
        <v>1000</v>
      </c>
      <c r="L3" s="2">
        <v>800</v>
      </c>
      <c r="M3" s="2">
        <f t="shared" ref="M3:M8" si="0">G3*H3</f>
        <v>15</v>
      </c>
      <c r="N3" s="2">
        <f>K3/G3</f>
        <v>200</v>
      </c>
      <c r="O3" s="2">
        <f>L3/G3</f>
        <v>160</v>
      </c>
      <c r="P3" s="2">
        <f>O3/N3</f>
        <v>0.8</v>
      </c>
    </row>
    <row r="4" spans="1:16" s="2" customFormat="1" x14ac:dyDescent="0.15">
      <c r="A4" s="2">
        <v>400</v>
      </c>
      <c r="B4" s="2">
        <v>2</v>
      </c>
      <c r="C4" s="2" t="s">
        <v>286</v>
      </c>
      <c r="E4" s="2" t="s">
        <v>52</v>
      </c>
      <c r="F4" s="2">
        <v>5120885</v>
      </c>
      <c r="G4" s="2">
        <v>5</v>
      </c>
      <c r="H4" s="2">
        <v>3</v>
      </c>
      <c r="I4" s="2" t="s">
        <v>75</v>
      </c>
      <c r="K4" s="2">
        <v>1000</v>
      </c>
      <c r="L4" s="2">
        <v>800</v>
      </c>
      <c r="M4" s="2">
        <f t="shared" si="0"/>
        <v>15</v>
      </c>
      <c r="N4" s="2">
        <f t="shared" ref="N4:N8" si="1">K4/G4</f>
        <v>200</v>
      </c>
      <c r="O4" s="2">
        <f t="shared" ref="O4:O8" si="2">L4/G4</f>
        <v>160</v>
      </c>
      <c r="P4" s="2">
        <f t="shared" ref="P4:P8" si="3">O4/N4</f>
        <v>0.8</v>
      </c>
    </row>
    <row r="5" spans="1:16" s="2" customFormat="1" x14ac:dyDescent="0.15">
      <c r="A5" s="2">
        <v>400</v>
      </c>
      <c r="B5" s="2">
        <v>3</v>
      </c>
      <c r="C5" s="2" t="s">
        <v>287</v>
      </c>
      <c r="E5" s="2" t="s">
        <v>52</v>
      </c>
      <c r="F5" s="2">
        <v>5120881</v>
      </c>
      <c r="G5" s="2">
        <v>1</v>
      </c>
      <c r="H5" s="2">
        <v>3</v>
      </c>
      <c r="I5" s="2" t="s">
        <v>75</v>
      </c>
      <c r="K5" s="2">
        <v>1000</v>
      </c>
      <c r="L5" s="2">
        <v>800</v>
      </c>
      <c r="M5" s="2">
        <f t="shared" si="0"/>
        <v>3</v>
      </c>
      <c r="N5" s="2">
        <f t="shared" si="1"/>
        <v>1000</v>
      </c>
      <c r="O5" s="2">
        <f t="shared" si="2"/>
        <v>800</v>
      </c>
      <c r="P5" s="2">
        <f t="shared" si="3"/>
        <v>0.8</v>
      </c>
    </row>
    <row r="6" spans="1:16" s="2" customFormat="1" x14ac:dyDescent="0.15">
      <c r="A6" s="2">
        <v>400</v>
      </c>
      <c r="B6" s="2">
        <v>4</v>
      </c>
      <c r="C6" s="2" t="s">
        <v>288</v>
      </c>
      <c r="E6" s="2" t="s">
        <v>52</v>
      </c>
      <c r="F6" s="2">
        <v>5100035</v>
      </c>
      <c r="G6" s="2">
        <v>4</v>
      </c>
      <c r="H6" s="2">
        <v>10</v>
      </c>
      <c r="I6" s="2" t="s">
        <v>75</v>
      </c>
      <c r="K6" s="2">
        <v>52</v>
      </c>
      <c r="L6" s="2">
        <v>40</v>
      </c>
      <c r="M6" s="2">
        <f t="shared" si="0"/>
        <v>40</v>
      </c>
      <c r="N6" s="2">
        <f t="shared" si="1"/>
        <v>13</v>
      </c>
      <c r="O6" s="2">
        <f t="shared" si="2"/>
        <v>10</v>
      </c>
      <c r="P6" s="2">
        <f t="shared" si="3"/>
        <v>0.76923076923076927</v>
      </c>
    </row>
    <row r="7" spans="1:16" s="2" customFormat="1" x14ac:dyDescent="0.15">
      <c r="A7" s="2">
        <v>400</v>
      </c>
      <c r="B7" s="2">
        <v>5</v>
      </c>
      <c r="C7" s="2" t="s">
        <v>289</v>
      </c>
      <c r="E7" s="2" t="s">
        <v>52</v>
      </c>
      <c r="F7" s="2">
        <v>5190007</v>
      </c>
      <c r="G7" s="2">
        <v>10</v>
      </c>
      <c r="H7" s="2">
        <v>10</v>
      </c>
      <c r="I7" s="2" t="s">
        <v>75</v>
      </c>
      <c r="K7" s="2">
        <v>150</v>
      </c>
      <c r="L7" s="2">
        <v>90</v>
      </c>
      <c r="M7" s="2">
        <f t="shared" si="0"/>
        <v>100</v>
      </c>
      <c r="N7" s="2">
        <f t="shared" si="1"/>
        <v>15</v>
      </c>
      <c r="O7" s="2">
        <f t="shared" si="2"/>
        <v>9</v>
      </c>
      <c r="P7" s="2">
        <f t="shared" si="3"/>
        <v>0.6</v>
      </c>
    </row>
    <row r="8" spans="1:16" s="2" customFormat="1" x14ac:dyDescent="0.15">
      <c r="A8" s="2">
        <v>401</v>
      </c>
      <c r="B8" s="2">
        <v>1</v>
      </c>
      <c r="C8" s="2" t="s">
        <v>290</v>
      </c>
      <c r="E8" s="2" t="s">
        <v>52</v>
      </c>
      <c r="F8" s="2">
        <v>5130944</v>
      </c>
      <c r="G8" s="2">
        <v>30</v>
      </c>
      <c r="H8" s="2">
        <v>1</v>
      </c>
      <c r="I8" s="2" t="s">
        <v>75</v>
      </c>
      <c r="K8" s="2">
        <v>3000</v>
      </c>
      <c r="L8" s="2">
        <v>1500</v>
      </c>
      <c r="M8" s="2">
        <f t="shared" si="0"/>
        <v>30</v>
      </c>
      <c r="N8" s="2">
        <f t="shared" si="1"/>
        <v>100</v>
      </c>
      <c r="O8" s="2">
        <f t="shared" si="2"/>
        <v>50</v>
      </c>
      <c r="P8" s="2">
        <f t="shared" si="3"/>
        <v>0.5</v>
      </c>
    </row>
    <row r="9" spans="1:16" s="2" customFormat="1" x14ac:dyDescent="0.15">
      <c r="A9" s="2">
        <v>402</v>
      </c>
      <c r="B9" s="2">
        <v>1</v>
      </c>
      <c r="C9" s="2" t="s">
        <v>291</v>
      </c>
      <c r="E9" s="2" t="s">
        <v>52</v>
      </c>
      <c r="F9" s="2">
        <v>5140105</v>
      </c>
      <c r="G9" s="2">
        <v>1</v>
      </c>
      <c r="H9" s="2">
        <v>30</v>
      </c>
      <c r="I9" s="2" t="s">
        <v>75</v>
      </c>
      <c r="K9" s="2">
        <v>100</v>
      </c>
      <c r="L9" s="2">
        <v>50</v>
      </c>
      <c r="M9" s="2">
        <f t="shared" ref="M9:M24" si="4">G9*H9</f>
        <v>30</v>
      </c>
      <c r="N9" s="2">
        <f t="shared" ref="N9:N15" si="5">K9/G9</f>
        <v>100</v>
      </c>
      <c r="O9" s="2">
        <f t="shared" ref="O9:O12" si="6">L9/G9</f>
        <v>50</v>
      </c>
      <c r="P9" s="2">
        <f t="shared" ref="P9:P24" si="7">O9/N9</f>
        <v>0.5</v>
      </c>
    </row>
    <row r="10" spans="1:16" s="2" customFormat="1" x14ac:dyDescent="0.15">
      <c r="A10" s="2">
        <v>402</v>
      </c>
      <c r="B10" s="2">
        <v>2</v>
      </c>
      <c r="C10" s="2" t="s">
        <v>292</v>
      </c>
      <c r="E10" s="2" t="s">
        <v>52</v>
      </c>
      <c r="F10" s="2">
        <v>5190011</v>
      </c>
      <c r="G10" s="2">
        <v>3</v>
      </c>
      <c r="H10" s="2">
        <v>10</v>
      </c>
      <c r="I10" s="2" t="s">
        <v>75</v>
      </c>
      <c r="K10" s="2">
        <v>360</v>
      </c>
      <c r="L10" s="2">
        <v>180</v>
      </c>
      <c r="M10" s="2">
        <f t="shared" si="4"/>
        <v>30</v>
      </c>
      <c r="N10" s="2">
        <f t="shared" si="5"/>
        <v>120</v>
      </c>
      <c r="O10" s="2">
        <f t="shared" si="6"/>
        <v>60</v>
      </c>
      <c r="P10" s="2">
        <f t="shared" si="7"/>
        <v>0.5</v>
      </c>
    </row>
    <row r="11" spans="1:16" s="2" customFormat="1" x14ac:dyDescent="0.15">
      <c r="A11" s="2">
        <v>402</v>
      </c>
      <c r="B11" s="2">
        <v>3</v>
      </c>
      <c r="C11" s="2" t="s">
        <v>293</v>
      </c>
      <c r="E11" s="2" t="s">
        <v>52</v>
      </c>
      <c r="F11" s="2">
        <v>5100015</v>
      </c>
      <c r="G11" s="2">
        <v>1</v>
      </c>
      <c r="H11" s="2">
        <v>20</v>
      </c>
      <c r="I11" s="2" t="s">
        <v>75</v>
      </c>
      <c r="K11" s="2">
        <v>300</v>
      </c>
      <c r="L11" s="2">
        <v>120</v>
      </c>
      <c r="M11" s="2">
        <f t="shared" si="4"/>
        <v>20</v>
      </c>
      <c r="N11" s="2">
        <f t="shared" si="5"/>
        <v>300</v>
      </c>
      <c r="O11" s="2">
        <f t="shared" si="6"/>
        <v>120</v>
      </c>
      <c r="P11" s="2">
        <f t="shared" si="7"/>
        <v>0.4</v>
      </c>
    </row>
    <row r="12" spans="1:16" s="2" customFormat="1" x14ac:dyDescent="0.15">
      <c r="A12" s="2">
        <v>402</v>
      </c>
      <c r="B12" s="2">
        <v>4</v>
      </c>
      <c r="C12" s="2" t="s">
        <v>289</v>
      </c>
      <c r="E12" s="2" t="s">
        <v>52</v>
      </c>
      <c r="F12" s="2">
        <v>5190007</v>
      </c>
      <c r="G12" s="2">
        <v>10</v>
      </c>
      <c r="H12" s="2">
        <v>20</v>
      </c>
      <c r="I12" s="2" t="s">
        <v>75</v>
      </c>
      <c r="K12" s="2">
        <v>150</v>
      </c>
      <c r="L12" s="2">
        <v>110</v>
      </c>
      <c r="M12" s="2">
        <f t="shared" si="4"/>
        <v>200</v>
      </c>
      <c r="N12" s="2">
        <f t="shared" si="5"/>
        <v>15</v>
      </c>
      <c r="O12" s="2">
        <f t="shared" si="6"/>
        <v>11</v>
      </c>
      <c r="P12" s="2">
        <f t="shared" si="7"/>
        <v>0.73333333333333328</v>
      </c>
    </row>
    <row r="13" spans="1:16" s="2" customFormat="1" x14ac:dyDescent="0.15">
      <c r="A13" s="2">
        <v>402</v>
      </c>
      <c r="B13" s="2">
        <v>5</v>
      </c>
      <c r="C13" s="2" t="s">
        <v>294</v>
      </c>
      <c r="E13" s="2" t="s">
        <v>52</v>
      </c>
      <c r="F13" s="2">
        <v>5150035</v>
      </c>
      <c r="G13" s="2">
        <v>5</v>
      </c>
      <c r="H13" s="2">
        <v>5</v>
      </c>
      <c r="I13" s="2" t="s">
        <v>75</v>
      </c>
      <c r="K13" s="2">
        <v>100</v>
      </c>
      <c r="L13" s="2">
        <v>30</v>
      </c>
      <c r="M13" s="2">
        <f t="shared" si="4"/>
        <v>25</v>
      </c>
      <c r="N13" s="2">
        <f t="shared" si="5"/>
        <v>20</v>
      </c>
      <c r="O13" s="2">
        <f>L13/G13</f>
        <v>6</v>
      </c>
      <c r="P13" s="2">
        <f t="shared" si="7"/>
        <v>0.3</v>
      </c>
    </row>
    <row r="14" spans="1:16" s="2" customFormat="1" x14ac:dyDescent="0.15">
      <c r="A14" s="2">
        <v>402</v>
      </c>
      <c r="B14" s="2">
        <v>6</v>
      </c>
      <c r="C14" s="2" t="s">
        <v>295</v>
      </c>
      <c r="E14" s="2" t="s">
        <v>52</v>
      </c>
      <c r="F14" s="2">
        <v>5100035</v>
      </c>
      <c r="G14" s="2">
        <v>2</v>
      </c>
      <c r="H14" s="2">
        <v>5</v>
      </c>
      <c r="I14" s="2" t="s">
        <v>75</v>
      </c>
      <c r="K14" s="2">
        <v>50</v>
      </c>
      <c r="L14" s="2">
        <v>40</v>
      </c>
      <c r="M14" s="2">
        <f t="shared" si="4"/>
        <v>10</v>
      </c>
      <c r="N14" s="2">
        <f t="shared" si="5"/>
        <v>25</v>
      </c>
      <c r="O14" s="2">
        <f t="shared" ref="O14:O15" si="8">L14/G14</f>
        <v>20</v>
      </c>
      <c r="P14" s="2">
        <f t="shared" si="7"/>
        <v>0.8</v>
      </c>
    </row>
    <row r="15" spans="1:16" s="2" customFormat="1" x14ac:dyDescent="0.15">
      <c r="A15" s="2">
        <v>402</v>
      </c>
      <c r="B15" s="2">
        <v>7</v>
      </c>
      <c r="C15" s="2" t="s">
        <v>296</v>
      </c>
      <c r="E15" s="2" t="s">
        <v>52</v>
      </c>
      <c r="F15" s="2">
        <v>5160012</v>
      </c>
      <c r="G15" s="2">
        <v>10</v>
      </c>
      <c r="H15" s="2">
        <v>10</v>
      </c>
      <c r="I15" s="2" t="s">
        <v>75</v>
      </c>
      <c r="K15" s="2">
        <v>100</v>
      </c>
      <c r="L15" s="2">
        <v>90</v>
      </c>
      <c r="M15" s="2">
        <f t="shared" si="4"/>
        <v>100</v>
      </c>
      <c r="N15" s="2">
        <f t="shared" si="5"/>
        <v>10</v>
      </c>
      <c r="O15" s="2">
        <f t="shared" si="8"/>
        <v>9</v>
      </c>
      <c r="P15" s="2">
        <f t="shared" si="7"/>
        <v>0.9</v>
      </c>
    </row>
    <row r="16" spans="1:16" s="2" customFormat="1" x14ac:dyDescent="0.15">
      <c r="A16" s="2">
        <v>402</v>
      </c>
      <c r="B16" s="2">
        <v>8</v>
      </c>
      <c r="C16" s="2" t="s">
        <v>297</v>
      </c>
      <c r="E16" s="2" t="s">
        <v>333</v>
      </c>
      <c r="F16" s="2">
        <v>5110062</v>
      </c>
      <c r="G16" s="2">
        <v>1</v>
      </c>
      <c r="H16" s="2">
        <v>30</v>
      </c>
      <c r="I16" s="2" t="s">
        <v>334</v>
      </c>
      <c r="K16" s="2">
        <v>450</v>
      </c>
      <c r="L16" s="2">
        <v>225</v>
      </c>
      <c r="M16" s="2">
        <v>30</v>
      </c>
      <c r="N16" s="2">
        <v>450</v>
      </c>
      <c r="O16" s="2">
        <v>225</v>
      </c>
      <c r="P16" s="2">
        <f t="shared" si="7"/>
        <v>0.5</v>
      </c>
    </row>
    <row r="17" spans="1:16" s="28" customFormat="1" x14ac:dyDescent="0.15">
      <c r="A17" s="28">
        <v>403</v>
      </c>
      <c r="B17" s="28">
        <v>1</v>
      </c>
      <c r="C17" s="29" t="s">
        <v>335</v>
      </c>
      <c r="E17" s="28" t="s">
        <v>52</v>
      </c>
      <c r="F17" s="29">
        <v>5120031</v>
      </c>
      <c r="G17" s="29">
        <v>10</v>
      </c>
      <c r="H17" s="39">
        <v>500</v>
      </c>
      <c r="I17" s="28" t="s">
        <v>75</v>
      </c>
      <c r="K17" s="29">
        <v>50</v>
      </c>
      <c r="L17" s="29">
        <v>20</v>
      </c>
      <c r="M17" s="28">
        <f t="shared" si="4"/>
        <v>5000</v>
      </c>
      <c r="N17" s="28">
        <v>5</v>
      </c>
      <c r="O17" s="28">
        <v>2</v>
      </c>
      <c r="P17" s="28">
        <f t="shared" si="7"/>
        <v>0.4</v>
      </c>
    </row>
    <row r="18" spans="1:16" s="28" customFormat="1" x14ac:dyDescent="0.15">
      <c r="A18" s="28">
        <v>403</v>
      </c>
      <c r="B18" s="28">
        <v>2</v>
      </c>
      <c r="C18" s="29" t="s">
        <v>336</v>
      </c>
      <c r="E18" s="28" t="s">
        <v>52</v>
      </c>
      <c r="F18" s="29">
        <v>5120811</v>
      </c>
      <c r="G18" s="29">
        <v>10</v>
      </c>
      <c r="H18" s="39">
        <v>500</v>
      </c>
      <c r="I18" s="28" t="s">
        <v>75</v>
      </c>
      <c r="K18" s="29">
        <v>100</v>
      </c>
      <c r="L18" s="29">
        <v>40</v>
      </c>
      <c r="M18" s="28">
        <f t="shared" si="4"/>
        <v>5000</v>
      </c>
      <c r="N18" s="28">
        <v>10</v>
      </c>
      <c r="O18" s="28">
        <v>4</v>
      </c>
      <c r="P18" s="28">
        <f t="shared" si="7"/>
        <v>0.4</v>
      </c>
    </row>
    <row r="19" spans="1:16" s="28" customFormat="1" x14ac:dyDescent="0.15">
      <c r="A19" s="28">
        <v>403</v>
      </c>
      <c r="B19" s="28">
        <v>3</v>
      </c>
      <c r="C19" s="29" t="s">
        <v>337</v>
      </c>
      <c r="E19" s="28" t="s">
        <v>52</v>
      </c>
      <c r="F19" s="29">
        <v>5120887</v>
      </c>
      <c r="G19" s="29">
        <v>1</v>
      </c>
      <c r="H19" s="39">
        <v>100</v>
      </c>
      <c r="I19" s="28" t="s">
        <v>75</v>
      </c>
      <c r="K19" s="29">
        <v>150</v>
      </c>
      <c r="L19" s="29">
        <v>50</v>
      </c>
      <c r="M19" s="28">
        <f t="shared" si="4"/>
        <v>100</v>
      </c>
      <c r="N19" s="29">
        <v>150</v>
      </c>
      <c r="O19" s="29">
        <v>50</v>
      </c>
      <c r="P19" s="28">
        <f t="shared" si="7"/>
        <v>0.33333333333333331</v>
      </c>
    </row>
    <row r="20" spans="1:16" s="28" customFormat="1" x14ac:dyDescent="0.15">
      <c r="A20" s="28">
        <v>403</v>
      </c>
      <c r="B20" s="28">
        <v>4</v>
      </c>
      <c r="C20" s="29" t="s">
        <v>338</v>
      </c>
      <c r="E20" s="28" t="s">
        <v>52</v>
      </c>
      <c r="F20" s="29">
        <v>5100014</v>
      </c>
      <c r="G20" s="29">
        <v>1</v>
      </c>
      <c r="H20" s="39">
        <v>100</v>
      </c>
      <c r="I20" s="28" t="s">
        <v>75</v>
      </c>
      <c r="K20" s="29">
        <v>100</v>
      </c>
      <c r="L20" s="29">
        <v>20</v>
      </c>
      <c r="M20" s="28">
        <f t="shared" si="4"/>
        <v>100</v>
      </c>
      <c r="N20" s="29">
        <v>100</v>
      </c>
      <c r="O20" s="29">
        <v>20</v>
      </c>
      <c r="P20" s="28">
        <f t="shared" si="7"/>
        <v>0.2</v>
      </c>
    </row>
    <row r="21" spans="1:16" s="28" customFormat="1" x14ac:dyDescent="0.15">
      <c r="A21" s="28">
        <v>403</v>
      </c>
      <c r="B21" s="28">
        <v>5</v>
      </c>
      <c r="C21" s="29" t="s">
        <v>339</v>
      </c>
      <c r="E21" s="28" t="s">
        <v>52</v>
      </c>
      <c r="F21" s="29">
        <v>5110047</v>
      </c>
      <c r="G21" s="29">
        <v>1</v>
      </c>
      <c r="H21" s="39">
        <v>40</v>
      </c>
      <c r="I21" s="28" t="s">
        <v>75</v>
      </c>
      <c r="K21" s="29">
        <v>80</v>
      </c>
      <c r="L21" s="29">
        <v>40</v>
      </c>
      <c r="M21" s="28">
        <f t="shared" si="4"/>
        <v>40</v>
      </c>
      <c r="N21" s="29">
        <v>80</v>
      </c>
      <c r="O21" s="29">
        <v>40</v>
      </c>
      <c r="P21" s="28">
        <f t="shared" si="7"/>
        <v>0.5</v>
      </c>
    </row>
    <row r="22" spans="1:16" s="28" customFormat="1" x14ac:dyDescent="0.15">
      <c r="A22" s="28">
        <v>403</v>
      </c>
      <c r="B22" s="28">
        <v>6</v>
      </c>
      <c r="C22" s="29" t="s">
        <v>340</v>
      </c>
      <c r="E22" s="28" t="s">
        <v>52</v>
      </c>
      <c r="F22" s="29">
        <v>5110048</v>
      </c>
      <c r="G22" s="29">
        <v>1</v>
      </c>
      <c r="H22" s="39">
        <v>40</v>
      </c>
      <c r="I22" s="28" t="s">
        <v>75</v>
      </c>
      <c r="K22" s="29">
        <v>80</v>
      </c>
      <c r="L22" s="29">
        <v>40</v>
      </c>
      <c r="M22" s="28">
        <f t="shared" si="4"/>
        <v>40</v>
      </c>
      <c r="N22" s="29">
        <v>80</v>
      </c>
      <c r="O22" s="29">
        <v>40</v>
      </c>
      <c r="P22" s="28">
        <f t="shared" si="7"/>
        <v>0.5</v>
      </c>
    </row>
    <row r="23" spans="1:16" s="28" customFormat="1" x14ac:dyDescent="0.15">
      <c r="A23" s="28">
        <v>403</v>
      </c>
      <c r="B23" s="28">
        <v>7</v>
      </c>
      <c r="C23" s="29" t="s">
        <v>341</v>
      </c>
      <c r="E23" s="28" t="s">
        <v>52</v>
      </c>
      <c r="F23" s="29">
        <v>5110053</v>
      </c>
      <c r="G23" s="29">
        <v>1</v>
      </c>
      <c r="H23" s="39">
        <v>80</v>
      </c>
      <c r="I23" s="28" t="s">
        <v>75</v>
      </c>
      <c r="K23" s="29">
        <v>160</v>
      </c>
      <c r="L23" s="29">
        <v>80</v>
      </c>
      <c r="M23" s="28">
        <f t="shared" si="4"/>
        <v>80</v>
      </c>
      <c r="N23" s="29">
        <v>160</v>
      </c>
      <c r="O23" s="29">
        <v>80</v>
      </c>
      <c r="P23" s="28">
        <f t="shared" si="7"/>
        <v>0.5</v>
      </c>
    </row>
    <row r="24" spans="1:16" s="28" customFormat="1" x14ac:dyDescent="0.15">
      <c r="A24" s="28">
        <v>403</v>
      </c>
      <c r="B24" s="28">
        <v>8</v>
      </c>
      <c r="C24" s="29" t="s">
        <v>342</v>
      </c>
      <c r="E24" s="28" t="s">
        <v>52</v>
      </c>
      <c r="F24" s="29">
        <v>5110054</v>
      </c>
      <c r="G24" s="29">
        <v>1</v>
      </c>
      <c r="H24" s="39">
        <v>80</v>
      </c>
      <c r="I24" s="28" t="s">
        <v>75</v>
      </c>
      <c r="K24" s="29">
        <v>160</v>
      </c>
      <c r="L24" s="29">
        <v>80</v>
      </c>
      <c r="M24" s="28">
        <f t="shared" si="4"/>
        <v>80</v>
      </c>
      <c r="N24" s="29">
        <v>160</v>
      </c>
      <c r="O24" s="29">
        <v>80</v>
      </c>
      <c r="P24" s="28">
        <f t="shared" si="7"/>
        <v>0.5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new_activity(活动)</vt:lpstr>
      <vt:lpstr>new_activity(条件子活动)</vt:lpstr>
      <vt:lpstr>new_activity(限购子活动)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weihaizhou</dc:creator>
  <cp:lastModifiedBy>xuliqing</cp:lastModifiedBy>
  <dcterms:created xsi:type="dcterms:W3CDTF">2015-12-19T07:57:16Z</dcterms:created>
  <dcterms:modified xsi:type="dcterms:W3CDTF">2016-05-23T07:45:54Z</dcterms:modified>
</cp:coreProperties>
</file>