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813" firstSheet="4" activeTab="12"/>
  </bookViews>
  <sheets>
    <sheet name="market(商品)" sheetId="11" r:id="rId1"/>
    <sheet name="market(晶玉商店)" sheetId="20" r:id="rId2"/>
    <sheet name="market(金币商店)" sheetId="18" r:id="rId3"/>
    <sheet name="market(价格)" sheetId="16" r:id="rId4"/>
    <sheet name="market(旅行商人)" sheetId="4" r:id="rId5"/>
    <sheet name="market(商城)" sheetId="12" r:id="rId6"/>
    <sheet name="market(声望商店)" sheetId="1" r:id="rId7"/>
    <sheet name="market(荣誉商店)" sheetId="9" r:id="rId8"/>
    <sheet name="market(秘境商店)" sheetId="10" r:id="rId9"/>
    <sheet name="market(公会商店)" sheetId="15" r:id="rId10"/>
    <sheet name="market(刷新消耗)" sheetId="14" r:id="rId11"/>
    <sheet name="market(星玉商店)" sheetId="2" r:id="rId12"/>
    <sheet name="market(酒馆商店)" sheetId="21" r:id="rId13"/>
    <sheet name="market(配置)" sheetId="19" r:id="rId14"/>
  </sheets>
  <externalReferences>
    <externalReference r:id="rId15"/>
  </externalReferences>
  <definedNames>
    <definedName name="_xlnm._FilterDatabase" localSheetId="2" hidden="1">'market(金币商店)'!$A$2:$X$642</definedName>
    <definedName name="_xlnm._FilterDatabase" localSheetId="4" hidden="1">'market(旅行商人)'!$E$1:$E$62</definedName>
    <definedName name="_xlnm._FilterDatabase" localSheetId="0" hidden="1">'market(商品)'!$A$2:$M$262</definedName>
    <definedName name="_xlnm._FilterDatabase" localSheetId="11" hidden="1">'market(星玉商店)'!$E$1:$E$44</definedName>
  </definedNames>
  <calcPr calcId="152511"/>
</workbook>
</file>

<file path=xl/calcChain.xml><?xml version="1.0" encoding="utf-8"?>
<calcChain xmlns="http://schemas.openxmlformats.org/spreadsheetml/2006/main">
  <c r="B4" i="21" l="1"/>
  <c r="B5" i="21"/>
  <c r="B6" i="21"/>
  <c r="B7" i="21"/>
  <c r="B8" i="21"/>
  <c r="B3" i="21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4" i="10"/>
  <c r="B5" i="10"/>
  <c r="B6" i="10"/>
  <c r="B7" i="10"/>
  <c r="B8" i="10"/>
  <c r="B9" i="10"/>
  <c r="B10" i="10"/>
  <c r="B4" i="9"/>
  <c r="B5" i="9"/>
  <c r="B6" i="9"/>
  <c r="B7" i="9"/>
  <c r="B8" i="9"/>
  <c r="B9" i="9"/>
  <c r="B10" i="9"/>
  <c r="B4" i="1"/>
  <c r="B5" i="1"/>
  <c r="B6" i="1"/>
  <c r="B7" i="1"/>
  <c r="B8" i="1"/>
  <c r="B9" i="1"/>
  <c r="B10" i="1"/>
  <c r="J8" i="21" l="1"/>
  <c r="J7" i="21"/>
  <c r="J6" i="21"/>
  <c r="J5" i="21"/>
  <c r="J4" i="21"/>
  <c r="J3" i="21"/>
  <c r="A4" i="11"/>
  <c r="A5" i="11" s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A36" i="11"/>
  <c r="B36" i="11"/>
  <c r="A37" i="11"/>
  <c r="A38" i="11" s="1"/>
  <c r="A39" i="11" s="1"/>
  <c r="A40" i="11" s="1"/>
  <c r="A41" i="11" s="1"/>
  <c r="A42" i="11" s="1"/>
  <c r="A43" i="11" s="1"/>
  <c r="A44" i="11" s="1"/>
  <c r="A45" i="11" s="1"/>
  <c r="A46" i="11" s="1"/>
  <c r="B37" i="11"/>
  <c r="B38" i="11"/>
  <c r="B39" i="11"/>
  <c r="B40" i="11"/>
  <c r="B41" i="11"/>
  <c r="B42" i="11"/>
  <c r="B43" i="11"/>
  <c r="B44" i="11"/>
  <c r="B45" i="11"/>
  <c r="B46" i="11"/>
  <c r="B47" i="11"/>
  <c r="A48" i="11"/>
  <c r="A49" i="11" s="1"/>
  <c r="B48" i="11"/>
  <c r="B49" i="11"/>
  <c r="A50" i="11"/>
  <c r="A51" i="11" s="1"/>
  <c r="A52" i="11" s="1"/>
  <c r="A53" i="11" s="1"/>
  <c r="B50" i="11"/>
  <c r="B51" i="11"/>
  <c r="B52" i="11"/>
  <c r="B53" i="11"/>
  <c r="A54" i="11"/>
  <c r="A55" i="11" s="1"/>
  <c r="A56" i="11" s="1"/>
  <c r="A57" i="11" s="1"/>
  <c r="A58" i="11" s="1"/>
  <c r="A59" i="11" s="1"/>
  <c r="A60" i="11" s="1"/>
  <c r="A61" i="11" s="1"/>
  <c r="A62" i="11" s="1"/>
  <c r="B54" i="11"/>
  <c r="B55" i="11"/>
  <c r="B56" i="11"/>
  <c r="B57" i="11"/>
  <c r="B58" i="11"/>
  <c r="B59" i="11"/>
  <c r="B60" i="11"/>
  <c r="B61" i="11"/>
  <c r="B62" i="11"/>
  <c r="B63" i="11"/>
  <c r="A64" i="11"/>
  <c r="B64" i="11"/>
  <c r="A65" i="11"/>
  <c r="A66" i="11" s="1"/>
  <c r="A67" i="11" s="1"/>
  <c r="A68" i="11" s="1"/>
  <c r="A69" i="11" s="1"/>
  <c r="A70" i="11" s="1"/>
  <c r="B65" i="11"/>
  <c r="B66" i="11"/>
  <c r="B67" i="11"/>
  <c r="B68" i="11"/>
  <c r="B69" i="11"/>
  <c r="B70" i="11"/>
  <c r="B71" i="11"/>
  <c r="A72" i="11"/>
  <c r="B72" i="11"/>
  <c r="A73" i="11"/>
  <c r="A74" i="11" s="1"/>
  <c r="A75" i="11" s="1"/>
  <c r="A76" i="11" s="1"/>
  <c r="A77" i="11" s="1"/>
  <c r="A78" i="11" s="1"/>
  <c r="B73" i="11"/>
  <c r="B74" i="11"/>
  <c r="B75" i="11"/>
  <c r="B76" i="11"/>
  <c r="B77" i="11"/>
  <c r="B78" i="11"/>
  <c r="B79" i="11"/>
  <c r="A80" i="11"/>
  <c r="B80" i="11"/>
  <c r="A81" i="11"/>
  <c r="A82" i="11" s="1"/>
  <c r="A83" i="11" s="1"/>
  <c r="A84" i="11" s="1"/>
  <c r="A85" i="11" s="1"/>
  <c r="A86" i="11" s="1"/>
  <c r="B81" i="11"/>
  <c r="B82" i="11"/>
  <c r="B83" i="11"/>
  <c r="B84" i="11"/>
  <c r="B85" i="11"/>
  <c r="B86" i="11"/>
  <c r="B87" i="11"/>
  <c r="A88" i="11"/>
  <c r="A89" i="11" s="1"/>
  <c r="A90" i="11" s="1"/>
  <c r="A91" i="11" s="1"/>
  <c r="A92" i="11" s="1"/>
  <c r="A93" i="11" s="1"/>
  <c r="B88" i="11"/>
  <c r="B89" i="11"/>
  <c r="B90" i="11"/>
  <c r="B91" i="11"/>
  <c r="B92" i="11"/>
  <c r="B93" i="11"/>
  <c r="A94" i="11"/>
  <c r="B94" i="11"/>
  <c r="B95" i="11"/>
  <c r="A96" i="11"/>
  <c r="A97" i="11" s="1"/>
  <c r="A98" i="11" s="1"/>
  <c r="A99" i="11" s="1"/>
  <c r="A100" i="11" s="1"/>
  <c r="A101" i="11" s="1"/>
  <c r="A102" i="11" s="1"/>
  <c r="B96" i="11"/>
  <c r="B97" i="11"/>
  <c r="B98" i="11"/>
  <c r="B99" i="11"/>
  <c r="B100" i="11"/>
  <c r="B101" i="11"/>
  <c r="B102" i="11"/>
  <c r="B103" i="11"/>
  <c r="A104" i="11"/>
  <c r="B104" i="11"/>
  <c r="A105" i="11"/>
  <c r="A106" i="11" s="1"/>
  <c r="A107" i="11" s="1"/>
  <c r="A108" i="11" s="1"/>
  <c r="B105" i="11"/>
  <c r="B106" i="11"/>
  <c r="B107" i="11"/>
  <c r="B108" i="11"/>
  <c r="A109" i="11"/>
  <c r="A110" i="11" s="1"/>
  <c r="A111" i="11" s="1"/>
  <c r="A112" i="11" s="1"/>
  <c r="A113" i="11" s="1"/>
  <c r="A114" i="11" s="1"/>
  <c r="A115" i="11" s="1"/>
  <c r="A116" i="11" s="1"/>
  <c r="A117" i="11" s="1"/>
  <c r="A118" i="11" s="1"/>
  <c r="B109" i="11"/>
  <c r="B110" i="11"/>
  <c r="B111" i="11"/>
  <c r="B112" i="11"/>
  <c r="B113" i="11"/>
  <c r="B114" i="11"/>
  <c r="B115" i="11"/>
  <c r="B116" i="11"/>
  <c r="B117" i="11"/>
  <c r="B118" i="11"/>
  <c r="B119" i="11"/>
  <c r="A120" i="11"/>
  <c r="B120" i="11"/>
  <c r="A121" i="11"/>
  <c r="A122" i="11" s="1"/>
  <c r="A123" i="11" s="1"/>
  <c r="A124" i="11" s="1"/>
  <c r="A125" i="11" s="1"/>
  <c r="A126" i="11" s="1"/>
  <c r="B121" i="11"/>
  <c r="B122" i="11"/>
  <c r="B123" i="11"/>
  <c r="B124" i="11"/>
  <c r="B125" i="11"/>
  <c r="B126" i="11"/>
  <c r="B127" i="11"/>
  <c r="A128" i="11"/>
  <c r="A129" i="11" s="1"/>
  <c r="A130" i="11" s="1"/>
  <c r="A131" i="11" s="1"/>
  <c r="B128" i="11"/>
  <c r="B129" i="11"/>
  <c r="B130" i="11"/>
  <c r="B131" i="11"/>
  <c r="A132" i="11"/>
  <c r="B132" i="11"/>
  <c r="B133" i="11"/>
  <c r="A134" i="11"/>
  <c r="A135" i="11" s="1"/>
  <c r="A136" i="11" s="1"/>
  <c r="A137" i="11" s="1"/>
  <c r="A138" i="11" s="1"/>
  <c r="A139" i="11" s="1"/>
  <c r="A140" i="11" s="1"/>
  <c r="B134" i="11"/>
  <c r="B135" i="11"/>
  <c r="B136" i="11"/>
  <c r="B137" i="11"/>
  <c r="B138" i="11"/>
  <c r="B139" i="11"/>
  <c r="B140" i="11"/>
  <c r="B141" i="11"/>
  <c r="A142" i="11"/>
  <c r="B142" i="11"/>
  <c r="A143" i="11"/>
  <c r="A144" i="11" s="1"/>
  <c r="A145" i="11" s="1"/>
  <c r="A146" i="11" s="1"/>
  <c r="B143" i="11"/>
  <c r="B144" i="11"/>
  <c r="B145" i="11"/>
  <c r="B146" i="11"/>
  <c r="A147" i="11"/>
  <c r="A148" i="11" s="1"/>
  <c r="A149" i="11" s="1"/>
  <c r="A150" i="11" s="1"/>
  <c r="A151" i="11" s="1"/>
  <c r="A152" i="11" s="1"/>
  <c r="A153" i="11" s="1"/>
  <c r="A154" i="11" s="1"/>
  <c r="B147" i="11"/>
  <c r="B148" i="11"/>
  <c r="B149" i="11"/>
  <c r="B150" i="11"/>
  <c r="B151" i="11"/>
  <c r="B152" i="11"/>
  <c r="B153" i="11"/>
  <c r="B154" i="11"/>
  <c r="A155" i="1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A216" i="11"/>
  <c r="B216" i="11"/>
  <c r="A217" i="1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A264" i="11"/>
  <c r="B264" i="11"/>
  <c r="A265" i="11"/>
  <c r="A266" i="11" s="1"/>
  <c r="B265" i="11"/>
  <c r="B266" i="11"/>
  <c r="A267" i="1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B275" i="11"/>
  <c r="B276" i="11"/>
  <c r="B277" i="11"/>
  <c r="B278" i="11"/>
  <c r="C103" i="11"/>
  <c r="F103" i="11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29" i="14"/>
  <c r="F18" i="14"/>
  <c r="F19" i="14"/>
  <c r="F20" i="14"/>
  <c r="F23" i="14"/>
  <c r="F26" i="14"/>
  <c r="F21" i="14"/>
  <c r="F24" i="14"/>
  <c r="F27" i="14"/>
  <c r="F22" i="14"/>
  <c r="F25" i="14"/>
  <c r="F28" i="14"/>
  <c r="F17" i="14"/>
  <c r="F9" i="14"/>
  <c r="F10" i="14"/>
  <c r="F8" i="14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95" i="16"/>
  <c r="D94" i="16"/>
  <c r="D93" i="16"/>
  <c r="D92" i="16"/>
  <c r="D91" i="16"/>
  <c r="D90" i="16"/>
  <c r="D89" i="16"/>
  <c r="I88" i="16"/>
  <c r="D88" i="16"/>
  <c r="I87" i="16"/>
  <c r="I86" i="16"/>
  <c r="I85" i="16"/>
  <c r="I84" i="16"/>
  <c r="I83" i="16"/>
  <c r="I82" i="16"/>
  <c r="I81" i="16"/>
  <c r="I77" i="16"/>
  <c r="I75" i="16"/>
  <c r="I74" i="16"/>
  <c r="I73" i="16"/>
  <c r="I72" i="16"/>
  <c r="I71" i="16"/>
  <c r="D71" i="16"/>
  <c r="I69" i="16"/>
  <c r="I68" i="16"/>
  <c r="I67" i="16"/>
  <c r="I66" i="16"/>
  <c r="I65" i="16"/>
  <c r="I64" i="16"/>
  <c r="I63" i="16"/>
  <c r="I62" i="16"/>
  <c r="I61" i="16"/>
  <c r="I60" i="16"/>
  <c r="I58" i="16"/>
  <c r="I57" i="16"/>
  <c r="I56" i="16"/>
  <c r="I55" i="16"/>
  <c r="I54" i="16"/>
  <c r="I52" i="16"/>
  <c r="L51" i="16"/>
  <c r="I51" i="16"/>
  <c r="I50" i="16"/>
  <c r="I49" i="16"/>
  <c r="I48" i="16"/>
  <c r="I46" i="16"/>
  <c r="I45" i="16"/>
  <c r="L44" i="16"/>
  <c r="I44" i="16"/>
  <c r="I43" i="16"/>
  <c r="I42" i="16"/>
  <c r="I39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5" i="16"/>
  <c r="I14" i="16"/>
  <c r="I13" i="16"/>
  <c r="I12" i="16"/>
  <c r="I11" i="16"/>
  <c r="D10" i="16"/>
  <c r="D9" i="16"/>
  <c r="D8" i="16"/>
  <c r="O7" i="16"/>
  <c r="I7" i="16"/>
  <c r="D7" i="16"/>
  <c r="I6" i="16"/>
  <c r="D6" i="16"/>
  <c r="I5" i="16"/>
  <c r="D5" i="16"/>
  <c r="I4" i="16"/>
  <c r="D4" i="16"/>
  <c r="I3" i="16"/>
  <c r="D3" i="16"/>
  <c r="I2" i="16"/>
  <c r="D2" i="16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I11" i="18"/>
  <c r="I12" i="18"/>
  <c r="I13" i="18"/>
  <c r="I14" i="18"/>
  <c r="I15" i="18"/>
  <c r="I16" i="18"/>
  <c r="I17" i="18"/>
  <c r="I18" i="18"/>
  <c r="I10" i="18"/>
  <c r="I9" i="18"/>
  <c r="I8" i="18"/>
  <c r="I7" i="18"/>
  <c r="I6" i="18"/>
  <c r="I5" i="18"/>
  <c r="I4" i="18"/>
  <c r="I3" i="18"/>
  <c r="C263" i="11"/>
  <c r="C264" i="11"/>
  <c r="C265" i="11"/>
  <c r="C266" i="11"/>
  <c r="C275" i="11"/>
  <c r="C276" i="11"/>
  <c r="C277" i="11"/>
  <c r="C278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L278" i="11"/>
  <c r="F278" i="11"/>
  <c r="L277" i="11"/>
  <c r="F277" i="11"/>
  <c r="L276" i="11"/>
  <c r="F276" i="11"/>
  <c r="L275" i="11"/>
  <c r="F275" i="11"/>
  <c r="L266" i="11"/>
  <c r="F266" i="11"/>
  <c r="L265" i="11"/>
  <c r="F265" i="11"/>
  <c r="L264" i="11"/>
  <c r="F264" i="11"/>
  <c r="L263" i="11"/>
  <c r="F263" i="11"/>
  <c r="F6" i="19"/>
  <c r="H4" i="19"/>
  <c r="I24" i="2"/>
  <c r="I25" i="2" s="1"/>
  <c r="I26" i="2" s="1"/>
  <c r="I21" i="2"/>
  <c r="I22" i="2"/>
  <c r="I23" i="2" s="1"/>
  <c r="I18" i="2"/>
  <c r="I19" i="2"/>
  <c r="I20" i="2"/>
  <c r="I15" i="2"/>
  <c r="I16" i="2" s="1"/>
  <c r="I17" i="2" s="1"/>
  <c r="I12" i="2"/>
  <c r="I13" i="2" s="1"/>
  <c r="I14" i="2" s="1"/>
  <c r="I9" i="2"/>
  <c r="I10" i="2" s="1"/>
  <c r="I11" i="2" s="1"/>
  <c r="I6" i="2"/>
  <c r="I7" i="2"/>
  <c r="I8" i="2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36" i="4"/>
  <c r="C37" i="4"/>
  <c r="C38" i="4"/>
  <c r="C39" i="4"/>
  <c r="C40" i="4"/>
  <c r="C41" i="4"/>
  <c r="C42" i="4"/>
  <c r="C43" i="4"/>
  <c r="C44" i="4"/>
  <c r="C45" i="4"/>
  <c r="C46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L150" i="11"/>
  <c r="C150" i="11"/>
  <c r="G150" i="11"/>
  <c r="L151" i="11"/>
  <c r="C151" i="11"/>
  <c r="G151" i="11" s="1"/>
  <c r="L152" i="11"/>
  <c r="C152" i="11"/>
  <c r="L153" i="11"/>
  <c r="C153" i="11"/>
  <c r="G153" i="11" s="1"/>
  <c r="L154" i="11"/>
  <c r="C154" i="11"/>
  <c r="H154" i="11" s="1"/>
  <c r="L155" i="11"/>
  <c r="C155" i="11"/>
  <c r="L156" i="11"/>
  <c r="C156" i="11"/>
  <c r="L157" i="11"/>
  <c r="C157" i="11"/>
  <c r="H157" i="11"/>
  <c r="L158" i="11"/>
  <c r="C158" i="11"/>
  <c r="G158" i="11"/>
  <c r="L159" i="11"/>
  <c r="C159" i="11"/>
  <c r="L160" i="11"/>
  <c r="C160" i="11"/>
  <c r="L161" i="11"/>
  <c r="C161" i="11"/>
  <c r="G161" i="11" s="1"/>
  <c r="L162" i="11"/>
  <c r="C162" i="11"/>
  <c r="H162" i="11"/>
  <c r="L163" i="11"/>
  <c r="C163" i="11"/>
  <c r="L164" i="11"/>
  <c r="C164" i="11"/>
  <c r="L165" i="11"/>
  <c r="C165" i="11"/>
  <c r="G165" i="11" s="1"/>
  <c r="L166" i="11"/>
  <c r="C166" i="11"/>
  <c r="H166" i="11"/>
  <c r="L167" i="11"/>
  <c r="C167" i="11"/>
  <c r="L168" i="11"/>
  <c r="C168" i="11"/>
  <c r="F168" i="11" s="1"/>
  <c r="L169" i="11"/>
  <c r="C169" i="11"/>
  <c r="G169" i="11" s="1"/>
  <c r="L170" i="11"/>
  <c r="C170" i="11"/>
  <c r="F170" i="11" s="1"/>
  <c r="L171" i="11"/>
  <c r="C171" i="11"/>
  <c r="L172" i="11"/>
  <c r="C172" i="11"/>
  <c r="L173" i="11"/>
  <c r="C173" i="11"/>
  <c r="F173" i="11"/>
  <c r="L174" i="11"/>
  <c r="C174" i="11"/>
  <c r="G174" i="11"/>
  <c r="L175" i="11"/>
  <c r="C175" i="11"/>
  <c r="L176" i="11"/>
  <c r="C176" i="11"/>
  <c r="L177" i="11"/>
  <c r="C177" i="11"/>
  <c r="F177" i="11" s="1"/>
  <c r="L178" i="11"/>
  <c r="C178" i="11"/>
  <c r="F178" i="11"/>
  <c r="L179" i="11"/>
  <c r="C179" i="11"/>
  <c r="L180" i="11"/>
  <c r="C180" i="11"/>
  <c r="L181" i="11"/>
  <c r="C181" i="11"/>
  <c r="F181" i="11" s="1"/>
  <c r="L182" i="11"/>
  <c r="C182" i="11"/>
  <c r="G182" i="11"/>
  <c r="L183" i="11"/>
  <c r="C183" i="11"/>
  <c r="L184" i="11"/>
  <c r="C184" i="11"/>
  <c r="L185" i="11"/>
  <c r="C185" i="11"/>
  <c r="G185" i="11" s="1"/>
  <c r="L186" i="11"/>
  <c r="C186" i="11"/>
  <c r="L187" i="11"/>
  <c r="C187" i="11"/>
  <c r="H187" i="11" s="1"/>
  <c r="L188" i="11"/>
  <c r="C188" i="11"/>
  <c r="L189" i="11"/>
  <c r="C189" i="11"/>
  <c r="G189" i="11" s="1"/>
  <c r="L190" i="11"/>
  <c r="C190" i="11"/>
  <c r="F190" i="11"/>
  <c r="L191" i="11"/>
  <c r="C191" i="11"/>
  <c r="H191" i="11" s="1"/>
  <c r="L192" i="11"/>
  <c r="C192" i="11"/>
  <c r="L193" i="11"/>
  <c r="C193" i="11"/>
  <c r="F193" i="11"/>
  <c r="L194" i="11"/>
  <c r="C194" i="11"/>
  <c r="F194" i="11" s="1"/>
  <c r="L195" i="11"/>
  <c r="C195" i="11"/>
  <c r="G195" i="11"/>
  <c r="L196" i="11"/>
  <c r="C196" i="11"/>
  <c r="L197" i="11"/>
  <c r="C197" i="11"/>
  <c r="H197" i="11"/>
  <c r="L198" i="11"/>
  <c r="C198" i="11"/>
  <c r="F198" i="11" s="1"/>
  <c r="L199" i="11"/>
  <c r="C199" i="11"/>
  <c r="G199" i="11"/>
  <c r="L200" i="11"/>
  <c r="C200" i="11"/>
  <c r="G200" i="11" s="1"/>
  <c r="L201" i="11"/>
  <c r="C201" i="11"/>
  <c r="L202" i="11"/>
  <c r="C202" i="11"/>
  <c r="F202" i="11" s="1"/>
  <c r="L203" i="11"/>
  <c r="C203" i="11"/>
  <c r="G203" i="11"/>
  <c r="L204" i="11"/>
  <c r="C204" i="11"/>
  <c r="L205" i="11"/>
  <c r="C205" i="11"/>
  <c r="H205" i="11" s="1"/>
  <c r="L206" i="11"/>
  <c r="C206" i="11"/>
  <c r="G206" i="11"/>
  <c r="L207" i="11"/>
  <c r="C207" i="11"/>
  <c r="H207" i="11" s="1"/>
  <c r="L208" i="11"/>
  <c r="C208" i="11"/>
  <c r="L209" i="11"/>
  <c r="C209" i="11"/>
  <c r="H209" i="11"/>
  <c r="L210" i="11"/>
  <c r="C210" i="11"/>
  <c r="G210" i="11" s="1"/>
  <c r="L211" i="11"/>
  <c r="C211" i="11"/>
  <c r="H211" i="11"/>
  <c r="L212" i="11"/>
  <c r="C212" i="11"/>
  <c r="L213" i="11"/>
  <c r="C213" i="11"/>
  <c r="F213" i="11"/>
  <c r="L214" i="11"/>
  <c r="C214" i="11"/>
  <c r="G214" i="11" s="1"/>
  <c r="L215" i="11"/>
  <c r="C215" i="11"/>
  <c r="F215" i="11"/>
  <c r="L216" i="11"/>
  <c r="C216" i="11"/>
  <c r="L217" i="11"/>
  <c r="C217" i="11"/>
  <c r="F217" i="11" s="1"/>
  <c r="L218" i="11"/>
  <c r="C218" i="11"/>
  <c r="G218" i="11"/>
  <c r="L219" i="11"/>
  <c r="C219" i="11"/>
  <c r="G219" i="11" s="1"/>
  <c r="L220" i="11"/>
  <c r="C220" i="11"/>
  <c r="L221" i="11"/>
  <c r="C221" i="11"/>
  <c r="G221" i="11"/>
  <c r="L222" i="11"/>
  <c r="C222" i="11"/>
  <c r="H222" i="11" s="1"/>
  <c r="L223" i="11"/>
  <c r="C223" i="11"/>
  <c r="H223" i="11"/>
  <c r="L224" i="11"/>
  <c r="C224" i="11"/>
  <c r="G224" i="11" s="1"/>
  <c r="L227" i="11"/>
  <c r="C227" i="11"/>
  <c r="G227" i="11"/>
  <c r="L228" i="11"/>
  <c r="C228" i="11"/>
  <c r="F228" i="11" s="1"/>
  <c r="L229" i="11"/>
  <c r="C229" i="11"/>
  <c r="G229" i="11"/>
  <c r="L230" i="11"/>
  <c r="C230" i="11"/>
  <c r="L233" i="11"/>
  <c r="C233" i="11"/>
  <c r="H233" i="11" s="1"/>
  <c r="L234" i="11"/>
  <c r="C234" i="11"/>
  <c r="H234" i="11"/>
  <c r="L235" i="11"/>
  <c r="C235" i="11"/>
  <c r="L236" i="11"/>
  <c r="C236" i="11"/>
  <c r="F236" i="11" s="1"/>
  <c r="L237" i="11"/>
  <c r="C237" i="11"/>
  <c r="F237" i="11" s="1"/>
  <c r="L238" i="11"/>
  <c r="C238" i="11"/>
  <c r="H238" i="11"/>
  <c r="L239" i="11"/>
  <c r="C239" i="11"/>
  <c r="L240" i="11"/>
  <c r="C240" i="11"/>
  <c r="L241" i="11"/>
  <c r="C241" i="11"/>
  <c r="H241" i="11" s="1"/>
  <c r="L242" i="11"/>
  <c r="C242" i="11"/>
  <c r="G242" i="11"/>
  <c r="L243" i="11"/>
  <c r="C243" i="11"/>
  <c r="L244" i="11"/>
  <c r="C244" i="11"/>
  <c r="G244" i="11" s="1"/>
  <c r="L245" i="11"/>
  <c r="C245" i="11"/>
  <c r="H245" i="11" s="1"/>
  <c r="L246" i="11"/>
  <c r="C246" i="11"/>
  <c r="L247" i="11"/>
  <c r="C247" i="11"/>
  <c r="L248" i="11"/>
  <c r="C248" i="11"/>
  <c r="L249" i="11"/>
  <c r="C249" i="11"/>
  <c r="G249" i="11"/>
  <c r="L250" i="11"/>
  <c r="C250" i="11"/>
  <c r="H250" i="11" s="1"/>
  <c r="L251" i="11"/>
  <c r="C251" i="11"/>
  <c r="L252" i="11"/>
  <c r="C252" i="11"/>
  <c r="L253" i="11"/>
  <c r="C253" i="11"/>
  <c r="F253" i="11"/>
  <c r="L254" i="11"/>
  <c r="C254" i="11"/>
  <c r="H254" i="11" s="1"/>
  <c r="L255" i="11"/>
  <c r="C255" i="11"/>
  <c r="L256" i="11"/>
  <c r="C256" i="11"/>
  <c r="L141" i="11"/>
  <c r="C141" i="11"/>
  <c r="L142" i="11"/>
  <c r="C142" i="11"/>
  <c r="F142" i="11"/>
  <c r="L143" i="11"/>
  <c r="C143" i="11"/>
  <c r="F143" i="11" s="1"/>
  <c r="L144" i="11"/>
  <c r="C144" i="11"/>
  <c r="L145" i="11"/>
  <c r="C145" i="11"/>
  <c r="G145" i="11" s="1"/>
  <c r="L146" i="11"/>
  <c r="C146" i="11"/>
  <c r="F146" i="11"/>
  <c r="L147" i="11"/>
  <c r="C147" i="11"/>
  <c r="L148" i="11"/>
  <c r="C148" i="11"/>
  <c r="L149" i="11"/>
  <c r="C149" i="11"/>
  <c r="F149" i="11" s="1"/>
  <c r="L41" i="11"/>
  <c r="L42" i="11"/>
  <c r="L43" i="11"/>
  <c r="L44" i="11"/>
  <c r="L45" i="11"/>
  <c r="L46" i="11"/>
  <c r="L35" i="11"/>
  <c r="L36" i="11"/>
  <c r="L37" i="11"/>
  <c r="L38" i="11"/>
  <c r="L39" i="11"/>
  <c r="L40" i="11"/>
  <c r="L3" i="11"/>
  <c r="B3" i="4" s="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C55" i="11"/>
  <c r="F55" i="11" s="1"/>
  <c r="C56" i="11"/>
  <c r="G56" i="11" s="1"/>
  <c r="C57" i="11"/>
  <c r="F57" i="11" s="1"/>
  <c r="C58" i="11"/>
  <c r="G58" i="11" s="1"/>
  <c r="C59" i="11"/>
  <c r="G59" i="11" s="1"/>
  <c r="C60" i="11"/>
  <c r="G60" i="11" s="1"/>
  <c r="C61" i="11"/>
  <c r="F61" i="11" s="1"/>
  <c r="C62" i="11"/>
  <c r="G62" i="11" s="1"/>
  <c r="C51" i="11"/>
  <c r="H51" i="11" s="1"/>
  <c r="C52" i="11"/>
  <c r="G52" i="11" s="1"/>
  <c r="C53" i="11"/>
  <c r="F53" i="11" s="1"/>
  <c r="C54" i="11"/>
  <c r="G54" i="11" s="1"/>
  <c r="A11" i="4"/>
  <c r="A19" i="4"/>
  <c r="A27" i="4"/>
  <c r="D3" i="4"/>
  <c r="C3" i="11"/>
  <c r="F3" i="11" s="1"/>
  <c r="F11" i="4"/>
  <c r="F19" i="4"/>
  <c r="F27" i="4"/>
  <c r="F35" i="4"/>
  <c r="F43" i="4"/>
  <c r="F51" i="4"/>
  <c r="F59" i="4"/>
  <c r="G11" i="4"/>
  <c r="G19" i="4"/>
  <c r="G27" i="4"/>
  <c r="G35" i="4"/>
  <c r="G43" i="4"/>
  <c r="G51" i="4"/>
  <c r="G59" i="4"/>
  <c r="A12" i="4"/>
  <c r="A20" i="4"/>
  <c r="A28" i="4"/>
  <c r="C4" i="11"/>
  <c r="H4" i="11"/>
  <c r="F12" i="4"/>
  <c r="F20" i="4"/>
  <c r="F28" i="4"/>
  <c r="F36" i="4"/>
  <c r="F44" i="4"/>
  <c r="F52" i="4"/>
  <c r="F60" i="4"/>
  <c r="G12" i="4"/>
  <c r="G20" i="4"/>
  <c r="G28" i="4"/>
  <c r="G36" i="4"/>
  <c r="G44" i="4"/>
  <c r="G52" i="4"/>
  <c r="G60" i="4"/>
  <c r="A13" i="4"/>
  <c r="A21" i="4"/>
  <c r="A29" i="4"/>
  <c r="C5" i="11"/>
  <c r="G5" i="11" s="1"/>
  <c r="F13" i="4"/>
  <c r="F21" i="4"/>
  <c r="F29" i="4"/>
  <c r="F37" i="4"/>
  <c r="F45" i="4"/>
  <c r="F53" i="4"/>
  <c r="F61" i="4"/>
  <c r="G13" i="4"/>
  <c r="G21" i="4"/>
  <c r="G29" i="4"/>
  <c r="G37" i="4"/>
  <c r="G45" i="4"/>
  <c r="G53" i="4"/>
  <c r="G61" i="4"/>
  <c r="A14" i="4"/>
  <c r="A22" i="4"/>
  <c r="A30" i="4"/>
  <c r="C6" i="11"/>
  <c r="F14" i="4"/>
  <c r="F22" i="4"/>
  <c r="F30" i="4"/>
  <c r="F38" i="4"/>
  <c r="F46" i="4"/>
  <c r="F54" i="4"/>
  <c r="F62" i="4"/>
  <c r="G14" i="4"/>
  <c r="G22" i="4"/>
  <c r="G30" i="4"/>
  <c r="G38" i="4"/>
  <c r="G46" i="4"/>
  <c r="G54" i="4"/>
  <c r="G62" i="4"/>
  <c r="A15" i="4"/>
  <c r="A23" i="4"/>
  <c r="A31" i="4"/>
  <c r="C7" i="11"/>
  <c r="F7" i="11"/>
  <c r="F15" i="4"/>
  <c r="F23" i="4"/>
  <c r="F31" i="4"/>
  <c r="F39" i="4"/>
  <c r="F47" i="4"/>
  <c r="F55" i="4"/>
  <c r="G15" i="4"/>
  <c r="G23" i="4"/>
  <c r="G31" i="4"/>
  <c r="G39" i="4"/>
  <c r="G47" i="4"/>
  <c r="G55" i="4"/>
  <c r="A16" i="4"/>
  <c r="A24" i="4"/>
  <c r="A32" i="4"/>
  <c r="C8" i="11"/>
  <c r="H8" i="11" s="1"/>
  <c r="F16" i="4"/>
  <c r="F24" i="4"/>
  <c r="F32" i="4"/>
  <c r="F40" i="4"/>
  <c r="F48" i="4"/>
  <c r="F56" i="4"/>
  <c r="G16" i="4"/>
  <c r="G24" i="4"/>
  <c r="G32" i="4"/>
  <c r="G40" i="4"/>
  <c r="G48" i="4"/>
  <c r="G56" i="4"/>
  <c r="A17" i="4"/>
  <c r="A25" i="4"/>
  <c r="A33" i="4"/>
  <c r="C9" i="11"/>
  <c r="H9" i="11"/>
  <c r="F17" i="4"/>
  <c r="F25" i="4"/>
  <c r="F33" i="4"/>
  <c r="F41" i="4"/>
  <c r="F49" i="4"/>
  <c r="F57" i="4"/>
  <c r="G17" i="4"/>
  <c r="G25" i="4"/>
  <c r="G33" i="4"/>
  <c r="G41" i="4"/>
  <c r="G49" i="4"/>
  <c r="G57" i="4"/>
  <c r="A18" i="4"/>
  <c r="A26" i="4"/>
  <c r="A34" i="4"/>
  <c r="C10" i="11"/>
  <c r="G10" i="11" s="1"/>
  <c r="F18" i="4"/>
  <c r="F26" i="4"/>
  <c r="F34" i="4"/>
  <c r="F42" i="4"/>
  <c r="F50" i="4"/>
  <c r="F58" i="4"/>
  <c r="G18" i="4"/>
  <c r="G26" i="4"/>
  <c r="G34" i="4"/>
  <c r="G42" i="4"/>
  <c r="G50" i="4"/>
  <c r="G58" i="4"/>
  <c r="C11" i="11"/>
  <c r="G11" i="11" s="1"/>
  <c r="C12" i="11"/>
  <c r="H12" i="11" s="1"/>
  <c r="C13" i="11"/>
  <c r="F13" i="11" s="1"/>
  <c r="C14" i="11"/>
  <c r="G14" i="11" s="1"/>
  <c r="C15" i="11"/>
  <c r="H15" i="11" s="1"/>
  <c r="C16" i="11"/>
  <c r="G16" i="11" s="1"/>
  <c r="C17" i="11"/>
  <c r="G17" i="11" s="1"/>
  <c r="C18" i="11"/>
  <c r="G18" i="11" s="1"/>
  <c r="C19" i="11"/>
  <c r="G19" i="11" s="1"/>
  <c r="C20" i="11"/>
  <c r="G20" i="11" s="1"/>
  <c r="C21" i="11"/>
  <c r="F21" i="11" s="1"/>
  <c r="C22" i="11"/>
  <c r="F22" i="11" s="1"/>
  <c r="C23" i="11"/>
  <c r="G23" i="11" s="1"/>
  <c r="C24" i="11"/>
  <c r="H24" i="11" s="1"/>
  <c r="C25" i="11"/>
  <c r="G25" i="11" s="1"/>
  <c r="C26" i="11"/>
  <c r="H26" i="11" s="1"/>
  <c r="C27" i="11"/>
  <c r="H27" i="11" s="1"/>
  <c r="C28" i="11"/>
  <c r="H28" i="11" s="1"/>
  <c r="C29" i="11"/>
  <c r="F29" i="11" s="1"/>
  <c r="C30" i="11"/>
  <c r="F30" i="11" s="1"/>
  <c r="C31" i="11"/>
  <c r="G31" i="11" s="1"/>
  <c r="C32" i="11"/>
  <c r="G32" i="11" s="1"/>
  <c r="C33" i="11"/>
  <c r="G33" i="11" s="1"/>
  <c r="C34" i="11"/>
  <c r="H34" i="11" s="1"/>
  <c r="C35" i="11"/>
  <c r="F35" i="11" s="1"/>
  <c r="C36" i="11"/>
  <c r="G36" i="11" s="1"/>
  <c r="C37" i="11"/>
  <c r="G37" i="11" s="1"/>
  <c r="C38" i="11"/>
  <c r="F38" i="11" s="1"/>
  <c r="C39" i="11"/>
  <c r="F39" i="11" s="1"/>
  <c r="C40" i="11"/>
  <c r="H40" i="11" s="1"/>
  <c r="C41" i="11"/>
  <c r="H41" i="11" s="1"/>
  <c r="C42" i="11"/>
  <c r="H42" i="11" s="1"/>
  <c r="C43" i="11"/>
  <c r="G43" i="11" s="1"/>
  <c r="C44" i="11"/>
  <c r="H44" i="11" s="1"/>
  <c r="C45" i="11"/>
  <c r="F45" i="11" s="1"/>
  <c r="C46" i="11"/>
  <c r="H46" i="11" s="1"/>
  <c r="C47" i="11"/>
  <c r="F47" i="11" s="1"/>
  <c r="C48" i="11"/>
  <c r="F48" i="11" s="1"/>
  <c r="C49" i="11"/>
  <c r="G49" i="11" s="1"/>
  <c r="C50" i="11"/>
  <c r="H50" i="11" s="1"/>
  <c r="C262" i="11"/>
  <c r="L262" i="11"/>
  <c r="D262" i="11"/>
  <c r="F68" i="14"/>
  <c r="F69" i="14"/>
  <c r="F70" i="14"/>
  <c r="F67" i="14"/>
  <c r="F64" i="14"/>
  <c r="F65" i="14"/>
  <c r="F66" i="14"/>
  <c r="F63" i="14"/>
  <c r="F60" i="14"/>
  <c r="F61" i="14"/>
  <c r="F62" i="14"/>
  <c r="F59" i="14"/>
  <c r="C261" i="11"/>
  <c r="L261" i="11"/>
  <c r="D261" i="11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04" i="14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L225" i="11"/>
  <c r="L226" i="11"/>
  <c r="L231" i="11"/>
  <c r="L232" i="11"/>
  <c r="C225" i="11"/>
  <c r="H225" i="11"/>
  <c r="C226" i="11"/>
  <c r="F226" i="11"/>
  <c r="C231" i="11"/>
  <c r="F231" i="11"/>
  <c r="C232" i="11"/>
  <c r="F232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L81" i="11"/>
  <c r="L86" i="11"/>
  <c r="H3" i="1"/>
  <c r="H4" i="1"/>
  <c r="H5" i="1"/>
  <c r="H6" i="1"/>
  <c r="H7" i="1"/>
  <c r="H8" i="1"/>
  <c r="H9" i="1"/>
  <c r="H10" i="1"/>
  <c r="I3" i="15"/>
  <c r="I4" i="15"/>
  <c r="I5" i="15"/>
  <c r="I6" i="15"/>
  <c r="I7" i="15"/>
  <c r="I8" i="15"/>
  <c r="I9" i="15"/>
  <c r="I10" i="15"/>
  <c r="H3" i="10"/>
  <c r="H4" i="10"/>
  <c r="H5" i="10"/>
  <c r="H6" i="10"/>
  <c r="H7" i="10"/>
  <c r="H8" i="10"/>
  <c r="H9" i="10"/>
  <c r="H10" i="10"/>
  <c r="L27" i="11"/>
  <c r="L66" i="11"/>
  <c r="C119" i="11"/>
  <c r="G119" i="11" s="1"/>
  <c r="C71" i="11"/>
  <c r="H71" i="11" s="1"/>
  <c r="H75" i="11" s="1"/>
  <c r="C122" i="11"/>
  <c r="H122" i="11" s="1"/>
  <c r="C80" i="11"/>
  <c r="C82" i="11"/>
  <c r="C66" i="11"/>
  <c r="F66" i="11" s="1"/>
  <c r="L30" i="11"/>
  <c r="L32" i="11"/>
  <c r="L34" i="11"/>
  <c r="C63" i="11"/>
  <c r="H63" i="11" s="1"/>
  <c r="H67" i="11" s="1"/>
  <c r="C67" i="11"/>
  <c r="C69" i="11"/>
  <c r="F69" i="11"/>
  <c r="C70" i="11"/>
  <c r="G70" i="11"/>
  <c r="C75" i="11"/>
  <c r="C77" i="11"/>
  <c r="H77" i="11" s="1"/>
  <c r="C78" i="11"/>
  <c r="G78" i="11" s="1"/>
  <c r="C81" i="11"/>
  <c r="C83" i="11"/>
  <c r="C85" i="11"/>
  <c r="C86" i="11"/>
  <c r="C87" i="11"/>
  <c r="C98" i="11"/>
  <c r="H98" i="11"/>
  <c r="C99" i="11"/>
  <c r="C101" i="11"/>
  <c r="C102" i="11"/>
  <c r="F102" i="11" s="1"/>
  <c r="H103" i="11"/>
  <c r="C105" i="11"/>
  <c r="G105" i="11"/>
  <c r="C107" i="11"/>
  <c r="H107" i="11"/>
  <c r="C108" i="11"/>
  <c r="F108" i="11"/>
  <c r="C109" i="11"/>
  <c r="H109" i="11"/>
  <c r="C115" i="11"/>
  <c r="H115" i="11"/>
  <c r="C116" i="11"/>
  <c r="F116" i="11"/>
  <c r="C117" i="11"/>
  <c r="H117" i="11"/>
  <c r="C120" i="11"/>
  <c r="G120" i="11"/>
  <c r="C123" i="11"/>
  <c r="F123" i="11"/>
  <c r="C127" i="11"/>
  <c r="F127" i="11"/>
  <c r="C128" i="11"/>
  <c r="G128" i="11"/>
  <c r="C129" i="11"/>
  <c r="H129" i="11"/>
  <c r="C130" i="11"/>
  <c r="H130" i="11"/>
  <c r="C131" i="11"/>
  <c r="G131" i="11"/>
  <c r="C132" i="11"/>
  <c r="H132" i="11"/>
  <c r="C133" i="11"/>
  <c r="G133" i="11"/>
  <c r="C134" i="11"/>
  <c r="F134" i="11"/>
  <c r="C135" i="11"/>
  <c r="F135" i="11"/>
  <c r="C136" i="11"/>
  <c r="H136" i="11"/>
  <c r="C137" i="11"/>
  <c r="H137" i="11"/>
  <c r="C138" i="11"/>
  <c r="F138" i="11"/>
  <c r="C139" i="11"/>
  <c r="F139" i="11"/>
  <c r="C140" i="11"/>
  <c r="H140" i="11"/>
  <c r="L259" i="11"/>
  <c r="L258" i="11"/>
  <c r="D257" i="11"/>
  <c r="D258" i="11"/>
  <c r="D259" i="11"/>
  <c r="D260" i="11"/>
  <c r="D215" i="11"/>
  <c r="C68" i="11"/>
  <c r="C94" i="11"/>
  <c r="C88" i="11"/>
  <c r="C89" i="11"/>
  <c r="G89" i="11" s="1"/>
  <c r="C90" i="11"/>
  <c r="C91" i="11"/>
  <c r="F91" i="11"/>
  <c r="C92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L63" i="11"/>
  <c r="L67" i="11"/>
  <c r="L68" i="11"/>
  <c r="L69" i="11"/>
  <c r="L70" i="11"/>
  <c r="L72" i="11"/>
  <c r="L73" i="11"/>
  <c r="L74" i="11"/>
  <c r="L75" i="11"/>
  <c r="L76" i="11"/>
  <c r="L77" i="11"/>
  <c r="L78" i="11"/>
  <c r="L79" i="11"/>
  <c r="L80" i="11"/>
  <c r="L82" i="11"/>
  <c r="L83" i="11"/>
  <c r="L84" i="11"/>
  <c r="L85" i="11"/>
  <c r="L87" i="11"/>
  <c r="L88" i="11"/>
  <c r="L89" i="11"/>
  <c r="L90" i="11"/>
  <c r="L91" i="11"/>
  <c r="L92" i="11"/>
  <c r="L93" i="11"/>
  <c r="L94" i="11"/>
  <c r="L95" i="11"/>
  <c r="L96" i="11"/>
  <c r="L98" i="11"/>
  <c r="L99" i="11"/>
  <c r="L100" i="11"/>
  <c r="L101" i="11"/>
  <c r="L102" i="11"/>
  <c r="L103" i="11"/>
  <c r="L104" i="11"/>
  <c r="L105" i="11"/>
  <c r="L107" i="11"/>
  <c r="L108" i="11"/>
  <c r="L109" i="11"/>
  <c r="L113" i="11"/>
  <c r="L114" i="11"/>
  <c r="L115" i="11"/>
  <c r="L116" i="11"/>
  <c r="L117" i="11"/>
  <c r="L118" i="11"/>
  <c r="L120" i="11"/>
  <c r="L121" i="11"/>
  <c r="L122" i="11"/>
  <c r="L123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I3" i="2"/>
  <c r="I4" i="2"/>
  <c r="I5" i="2" s="1"/>
  <c r="D3" i="11"/>
  <c r="H4" i="12"/>
  <c r="H5" i="12"/>
  <c r="H6" i="12"/>
  <c r="H7" i="12"/>
  <c r="H8" i="12"/>
  <c r="H9" i="12"/>
  <c r="H10" i="12"/>
  <c r="H3" i="12"/>
  <c r="H3" i="9"/>
  <c r="H4" i="9"/>
  <c r="H5" i="9"/>
  <c r="H6" i="9"/>
  <c r="H7" i="9"/>
  <c r="H8" i="9"/>
  <c r="H9" i="9"/>
  <c r="H10" i="9"/>
  <c r="C72" i="11"/>
  <c r="F72" i="11" s="1"/>
  <c r="C65" i="11"/>
  <c r="G65" i="11" s="1"/>
  <c r="L124" i="11"/>
  <c r="L97" i="11"/>
  <c r="L71" i="11"/>
  <c r="L65" i="11"/>
  <c r="L257" i="11"/>
  <c r="L119" i="11"/>
  <c r="L64" i="11"/>
  <c r="L33" i="11"/>
  <c r="L29" i="11"/>
  <c r="C121" i="11"/>
  <c r="G121" i="11"/>
  <c r="C124" i="11"/>
  <c r="G124" i="11"/>
  <c r="H248" i="11"/>
  <c r="F248" i="11"/>
  <c r="G248" i="11"/>
  <c r="H235" i="11"/>
  <c r="F235" i="11"/>
  <c r="G235" i="11"/>
  <c r="L111" i="11"/>
  <c r="L112" i="11"/>
  <c r="L106" i="11"/>
  <c r="H251" i="11"/>
  <c r="F251" i="11"/>
  <c r="G251" i="11"/>
  <c r="L31" i="11"/>
  <c r="C257" i="11"/>
  <c r="F257" i="11" s="1"/>
  <c r="F239" i="11"/>
  <c r="H247" i="11"/>
  <c r="F247" i="11"/>
  <c r="G247" i="11"/>
  <c r="L110" i="11"/>
  <c r="G4" i="11"/>
  <c r="C93" i="11"/>
  <c r="H93" i="11"/>
  <c r="C97" i="11"/>
  <c r="L28" i="11"/>
  <c r="C260" i="11"/>
  <c r="C118" i="11"/>
  <c r="F118" i="11" s="1"/>
  <c r="G192" i="11"/>
  <c r="H176" i="11"/>
  <c r="C76" i="11"/>
  <c r="F76" i="11" s="1"/>
  <c r="C113" i="11"/>
  <c r="F113" i="11"/>
  <c r="C104" i="11"/>
  <c r="F104" i="11"/>
  <c r="C114" i="11"/>
  <c r="G114" i="11"/>
  <c r="G155" i="11"/>
  <c r="H151" i="11"/>
  <c r="C110" i="11"/>
  <c r="H110" i="11"/>
  <c r="C106" i="11"/>
  <c r="G106" i="11"/>
  <c r="C111" i="11"/>
  <c r="H111" i="11"/>
  <c r="C112" i="11"/>
  <c r="G112" i="11"/>
  <c r="C64" i="11"/>
  <c r="H64" i="11"/>
  <c r="C125" i="11"/>
  <c r="G125" i="11"/>
  <c r="C95" i="11"/>
  <c r="H95" i="11"/>
  <c r="C79" i="11"/>
  <c r="F28" i="11"/>
  <c r="L260" i="11"/>
  <c r="C100" i="11"/>
  <c r="H100" i="11"/>
  <c r="F160" i="11"/>
  <c r="F187" i="11"/>
  <c r="F164" i="11"/>
  <c r="F204" i="11"/>
  <c r="H164" i="11"/>
  <c r="H204" i="11"/>
  <c r="G69" i="11"/>
  <c r="G147" i="11"/>
  <c r="G159" i="11"/>
  <c r="G164" i="11"/>
  <c r="G171" i="11"/>
  <c r="G176" i="11"/>
  <c r="G188" i="11"/>
  <c r="H156" i="11"/>
  <c r="G152" i="11"/>
  <c r="F152" i="11"/>
  <c r="H152" i="11"/>
  <c r="G175" i="11"/>
  <c r="G167" i="11"/>
  <c r="G160" i="11"/>
  <c r="G144" i="11"/>
  <c r="H171" i="11"/>
  <c r="C84" i="11"/>
  <c r="G204" i="11"/>
  <c r="G196" i="11"/>
  <c r="G143" i="11"/>
  <c r="G48" i="11"/>
  <c r="H168" i="11"/>
  <c r="F176" i="11"/>
  <c r="F156" i="11"/>
  <c r="F167" i="11"/>
  <c r="G187" i="11"/>
  <c r="G179" i="11"/>
  <c r="G172" i="11"/>
  <c r="G156" i="11"/>
  <c r="H188" i="11"/>
  <c r="H167" i="11"/>
  <c r="H155" i="11"/>
  <c r="H144" i="11"/>
  <c r="H184" i="11"/>
  <c r="F179" i="11"/>
  <c r="H172" i="11"/>
  <c r="F172" i="11"/>
  <c r="G168" i="11"/>
  <c r="F151" i="11"/>
  <c r="H179" i="11"/>
  <c r="F159" i="11"/>
  <c r="F147" i="11"/>
  <c r="H147" i="11"/>
  <c r="F230" i="11"/>
  <c r="G220" i="11"/>
  <c r="G216" i="11"/>
  <c r="G226" i="11"/>
  <c r="H224" i="11"/>
  <c r="H220" i="11"/>
  <c r="G230" i="11"/>
  <c r="F220" i="11"/>
  <c r="H230" i="11"/>
  <c r="F192" i="11"/>
  <c r="H192" i="11"/>
  <c r="F188" i="11"/>
  <c r="H175" i="11"/>
  <c r="H160" i="11"/>
  <c r="H159" i="11"/>
  <c r="F144" i="11"/>
  <c r="H143" i="11"/>
  <c r="F171" i="11"/>
  <c r="F155" i="11"/>
  <c r="C126" i="11"/>
  <c r="G126" i="11" s="1"/>
  <c r="H66" i="11"/>
  <c r="C73" i="11"/>
  <c r="H73" i="11"/>
  <c r="G42" i="11"/>
  <c r="C96" i="11"/>
  <c r="H96" i="11" s="1"/>
  <c r="F175" i="11"/>
  <c r="F184" i="11"/>
  <c r="G184" i="11"/>
  <c r="H22" i="11"/>
  <c r="C259" i="11"/>
  <c r="F150" i="11"/>
  <c r="H150" i="11"/>
  <c r="F63" i="11"/>
  <c r="C258" i="11"/>
  <c r="F258" i="11" s="1"/>
  <c r="G154" i="11"/>
  <c r="C74" i="11"/>
  <c r="G74" i="11"/>
  <c r="H255" i="11"/>
  <c r="F255" i="11"/>
  <c r="G255" i="11"/>
  <c r="H243" i="11"/>
  <c r="F243" i="11"/>
  <c r="G243" i="11"/>
  <c r="F242" i="11"/>
  <c r="G236" i="11"/>
  <c r="H244" i="11"/>
  <c r="F244" i="11"/>
  <c r="H252" i="11"/>
  <c r="F252" i="11"/>
  <c r="G252" i="11"/>
  <c r="H256" i="11"/>
  <c r="F256" i="11"/>
  <c r="G256" i="11"/>
  <c r="H240" i="11"/>
  <c r="F240" i="11"/>
  <c r="G240" i="11"/>
  <c r="G29" i="11"/>
  <c r="F100" i="11"/>
  <c r="G12" i="11"/>
  <c r="H31" i="11"/>
  <c r="H170" i="11"/>
  <c r="H142" i="11"/>
  <c r="H158" i="11"/>
  <c r="G228" i="11"/>
  <c r="H194" i="11"/>
  <c r="H190" i="11"/>
  <c r="H108" i="11"/>
  <c r="H87" i="11"/>
  <c r="F97" i="11"/>
  <c r="G102" i="11"/>
  <c r="H85" i="11"/>
  <c r="G84" i="11"/>
  <c r="H79" i="11"/>
  <c r="H81" i="11"/>
  <c r="H80" i="11"/>
  <c r="F92" i="11"/>
  <c r="G99" i="11"/>
  <c r="H90" i="11"/>
  <c r="H88" i="11"/>
  <c r="F82" i="11"/>
  <c r="F84" i="11"/>
  <c r="H86" i="11"/>
  <c r="G76" i="11"/>
  <c r="H112" i="11"/>
  <c r="F260" i="11"/>
  <c r="G139" i="11"/>
  <c r="H16" i="11"/>
  <c r="G22" i="11"/>
  <c r="H84" i="11"/>
  <c r="H52" i="11"/>
  <c r="G46" i="11"/>
  <c r="F52" i="11"/>
  <c r="F224" i="11"/>
  <c r="G129" i="11"/>
  <c r="H54" i="11"/>
  <c r="H135" i="11"/>
  <c r="G8" i="11"/>
  <c r="G127" i="11"/>
  <c r="F24" i="11"/>
  <c r="F133" i="11"/>
  <c r="G122" i="11"/>
  <c r="H48" i="11"/>
  <c r="F40" i="11"/>
  <c r="F25" i="11"/>
  <c r="F130" i="11"/>
  <c r="H32" i="11"/>
  <c r="H231" i="11"/>
  <c r="H106" i="11"/>
  <c r="H128" i="11"/>
  <c r="G134" i="11"/>
  <c r="F17" i="11"/>
  <c r="G231" i="11"/>
  <c r="F81" i="11"/>
  <c r="G123" i="11"/>
  <c r="F259" i="11"/>
  <c r="F110" i="11"/>
  <c r="F115" i="11"/>
  <c r="G117" i="11"/>
  <c r="H119" i="11"/>
  <c r="F27" i="11"/>
  <c r="H36" i="11"/>
  <c r="G40" i="11"/>
  <c r="H57" i="11"/>
  <c r="H33" i="11"/>
  <c r="G108" i="11"/>
  <c r="F54" i="11"/>
  <c r="F136" i="11"/>
  <c r="G138" i="11"/>
  <c r="H14" i="11"/>
  <c r="F128" i="11"/>
  <c r="G27" i="11"/>
  <c r="H18" i="11"/>
  <c r="F36" i="11"/>
  <c r="G61" i="11"/>
  <c r="F33" i="11"/>
  <c r="F140" i="11"/>
  <c r="F26" i="11"/>
  <c r="H138" i="11"/>
  <c r="F14" i="11"/>
  <c r="H29" i="11"/>
  <c r="F10" i="11"/>
  <c r="G26" i="11"/>
  <c r="H10" i="11"/>
  <c r="G130" i="11"/>
  <c r="H134" i="11"/>
  <c r="G215" i="11"/>
  <c r="G28" i="11"/>
  <c r="G101" i="11"/>
  <c r="G191" i="11"/>
  <c r="G136" i="11"/>
  <c r="F18" i="11"/>
  <c r="F23" i="11"/>
  <c r="H215" i="11"/>
  <c r="F219" i="11"/>
  <c r="G91" i="11"/>
  <c r="G115" i="11"/>
  <c r="H123" i="11"/>
  <c r="F203" i="11"/>
  <c r="G3" i="11"/>
  <c r="H91" i="11"/>
  <c r="G225" i="11"/>
  <c r="F87" i="11"/>
  <c r="H199" i="11"/>
  <c r="H30" i="11"/>
  <c r="G81" i="11"/>
  <c r="G92" i="11"/>
  <c r="F68" i="11"/>
  <c r="F195" i="11"/>
  <c r="H11" i="11"/>
  <c r="F229" i="11"/>
  <c r="H195" i="11"/>
  <c r="F191" i="11"/>
  <c r="H49" i="11"/>
  <c r="F105" i="11"/>
  <c r="H58" i="11"/>
  <c r="H229" i="11"/>
  <c r="H203" i="11"/>
  <c r="G116" i="11"/>
  <c r="F124" i="11"/>
  <c r="F262" i="11"/>
  <c r="G85" i="11"/>
  <c r="F90" i="11"/>
  <c r="H62" i="11"/>
  <c r="H92" i="11"/>
  <c r="F15" i="11"/>
  <c r="F34" i="11"/>
  <c r="G7" i="11"/>
  <c r="H23" i="11"/>
  <c r="H113" i="11"/>
  <c r="F62" i="11"/>
  <c r="F95" i="11"/>
  <c r="F199" i="11"/>
  <c r="F58" i="11"/>
  <c r="G45" i="11"/>
  <c r="F114" i="11"/>
  <c r="G110" i="11"/>
  <c r="G72" i="11"/>
  <c r="G39" i="11"/>
  <c r="G87" i="11"/>
  <c r="H97" i="11"/>
  <c r="H17" i="11"/>
  <c r="G35" i="11"/>
  <c r="F117" i="11"/>
  <c r="H219" i="11"/>
  <c r="F223" i="11"/>
  <c r="F120" i="11"/>
  <c r="F126" i="11"/>
  <c r="G100" i="11"/>
  <c r="F112" i="11"/>
  <c r="F77" i="11"/>
  <c r="G97" i="11"/>
  <c r="H43" i="11"/>
  <c r="H226" i="11"/>
  <c r="G223" i="11"/>
  <c r="H99" i="11"/>
  <c r="H177" i="11"/>
  <c r="G77" i="11"/>
  <c r="H39" i="11"/>
  <c r="G113" i="11"/>
  <c r="F56" i="11"/>
  <c r="G13" i="11"/>
  <c r="F60" i="11"/>
  <c r="H5" i="11"/>
  <c r="H53" i="11"/>
  <c r="F99" i="11"/>
  <c r="H120" i="11"/>
  <c r="H13" i="11"/>
  <c r="H7" i="11"/>
  <c r="F19" i="11"/>
  <c r="H37" i="11"/>
  <c r="F225" i="11"/>
  <c r="F64" i="11"/>
  <c r="H19" i="11"/>
  <c r="G34" i="11"/>
  <c r="F49" i="11"/>
  <c r="G57" i="11"/>
  <c r="F11" i="11"/>
  <c r="H74" i="11"/>
  <c r="G111" i="11"/>
  <c r="H61" i="11"/>
  <c r="F221" i="11"/>
  <c r="G193" i="11"/>
  <c r="G15" i="11"/>
  <c r="F119" i="11"/>
  <c r="F261" i="11"/>
  <c r="F111" i="11"/>
  <c r="H45" i="11"/>
  <c r="G63" i="11"/>
  <c r="G64" i="11"/>
  <c r="F37" i="11"/>
  <c r="H69" i="11"/>
  <c r="G95" i="11"/>
  <c r="G30" i="11"/>
  <c r="F122" i="11"/>
  <c r="F131" i="11"/>
  <c r="F154" i="11"/>
  <c r="F162" i="11"/>
  <c r="G194" i="11"/>
  <c r="F174" i="11"/>
  <c r="F206" i="11"/>
  <c r="F9" i="11"/>
  <c r="H124" i="11"/>
  <c r="G9" i="11"/>
  <c r="F207" i="11"/>
  <c r="H47" i="11"/>
  <c r="G53" i="11"/>
  <c r="F5" i="11"/>
  <c r="H127" i="11"/>
  <c r="F107" i="11"/>
  <c r="F43" i="11"/>
  <c r="F32" i="11"/>
  <c r="H218" i="11"/>
  <c r="H25" i="11"/>
  <c r="F166" i="11"/>
  <c r="H35" i="11"/>
  <c r="H133" i="11"/>
  <c r="F109" i="11"/>
  <c r="H21" i="11"/>
  <c r="F106" i="11"/>
  <c r="G234" i="11"/>
  <c r="H242" i="11"/>
  <c r="F182" i="11"/>
  <c r="F212" i="11"/>
  <c r="F20" i="11"/>
  <c r="G250" i="11"/>
  <c r="H131" i="11"/>
  <c r="G135" i="11"/>
  <c r="G162" i="11"/>
  <c r="G178" i="11"/>
  <c r="H202" i="11"/>
  <c r="G137" i="11"/>
  <c r="F158" i="11"/>
  <c r="G198" i="11"/>
  <c r="F129" i="11"/>
  <c r="G47" i="11"/>
  <c r="F59" i="11"/>
  <c r="H139" i="11"/>
  <c r="H228" i="11"/>
  <c r="H102" i="11"/>
  <c r="H178" i="11"/>
  <c r="F137" i="11"/>
  <c r="H174" i="11"/>
  <c r="H206" i="11"/>
  <c r="G55" i="11"/>
  <c r="H116" i="11"/>
  <c r="G107" i="11"/>
  <c r="F209" i="11"/>
  <c r="G109" i="11"/>
  <c r="G21" i="11"/>
  <c r="G90" i="11"/>
  <c r="H65" i="11"/>
  <c r="F250" i="11"/>
  <c r="G201" i="11"/>
  <c r="H201" i="11"/>
  <c r="G73" i="11"/>
  <c r="H185" i="11"/>
  <c r="H193" i="11"/>
  <c r="H246" i="11"/>
  <c r="F246" i="11"/>
  <c r="F238" i="11"/>
  <c r="G238" i="11"/>
  <c r="F210" i="11"/>
  <c r="H210" i="11"/>
  <c r="G208" i="11"/>
  <c r="H208" i="11"/>
  <c r="F186" i="11"/>
  <c r="H186" i="11"/>
  <c r="G96" i="11"/>
  <c r="F249" i="11"/>
  <c r="F234" i="11"/>
  <c r="G146" i="11"/>
  <c r="G170" i="11"/>
  <c r="F73" i="11"/>
  <c r="G166" i="11"/>
  <c r="H182" i="11"/>
  <c r="H198" i="11"/>
  <c r="F214" i="11"/>
  <c r="H169" i="11"/>
  <c r="H232" i="11"/>
  <c r="G222" i="11"/>
  <c r="H221" i="11"/>
  <c r="F218" i="11"/>
  <c r="G173" i="11"/>
  <c r="G211" i="11"/>
  <c r="G207" i="11"/>
  <c r="H189" i="11"/>
  <c r="F65" i="11"/>
  <c r="G104" i="11"/>
  <c r="H104" i="11"/>
  <c r="H72" i="11"/>
  <c r="F88" i="11"/>
  <c r="G88" i="11"/>
  <c r="G140" i="11"/>
  <c r="F86" i="11"/>
  <c r="G86" i="11"/>
  <c r="G80" i="11"/>
  <c r="F80" i="11"/>
  <c r="F44" i="11"/>
  <c r="G44" i="11"/>
  <c r="H6" i="11"/>
  <c r="F6" i="11"/>
  <c r="G6" i="11"/>
  <c r="G141" i="11"/>
  <c r="F141" i="11"/>
  <c r="H141" i="11"/>
  <c r="F121" i="11"/>
  <c r="H237" i="11"/>
  <c r="H253" i="11"/>
  <c r="G79" i="11"/>
  <c r="H146" i="11"/>
  <c r="G186" i="11"/>
  <c r="G202" i="11"/>
  <c r="F79" i="11"/>
  <c r="G142" i="11"/>
  <c r="G190" i="11"/>
  <c r="H214" i="11"/>
  <c r="H55" i="11"/>
  <c r="H59" i="11"/>
  <c r="H121" i="11"/>
  <c r="F222" i="11"/>
  <c r="G209" i="11"/>
  <c r="F211" i="11"/>
  <c r="F208" i="11"/>
  <c r="G213" i="11"/>
  <c r="H213" i="11"/>
  <c r="G245" i="11"/>
  <c r="G233" i="11"/>
  <c r="G246" i="11"/>
  <c r="G132" i="11"/>
  <c r="F132" i="11"/>
  <c r="G103" i="11"/>
  <c r="F70" i="11"/>
  <c r="H70" i="11"/>
  <c r="G41" i="11"/>
  <c r="F41" i="11"/>
  <c r="F31" i="11"/>
  <c r="F12" i="11"/>
  <c r="F125" i="11"/>
  <c r="H249" i="11"/>
  <c r="G241" i="11"/>
  <c r="G98" i="11"/>
  <c r="H60" i="11"/>
  <c r="F169" i="11"/>
  <c r="F185" i="11"/>
  <c r="F201" i="11"/>
  <c r="F8" i="11"/>
  <c r="F85" i="11"/>
  <c r="H38" i="11"/>
  <c r="F42" i="11"/>
  <c r="F46" i="11"/>
  <c r="H82" i="11"/>
  <c r="H83" i="11" s="1"/>
  <c r="H56" i="11"/>
  <c r="G232" i="11"/>
  <c r="F197" i="11"/>
  <c r="H173" i="11"/>
  <c r="G24" i="11"/>
  <c r="F205" i="11"/>
  <c r="H145" i="11"/>
  <c r="G149" i="11"/>
  <c r="G50" i="11"/>
  <c r="G197" i="11"/>
  <c r="H181" i="11"/>
  <c r="H3" i="11"/>
  <c r="H20" i="11"/>
  <c r="F189" i="11"/>
  <c r="F4" i="11"/>
  <c r="F245" i="11"/>
  <c r="F233" i="11"/>
  <c r="H125" i="11"/>
  <c r="G253" i="11"/>
  <c r="F241" i="11"/>
  <c r="F98" i="11"/>
  <c r="F16" i="11"/>
  <c r="G118" i="11"/>
  <c r="H153" i="11"/>
  <c r="G38" i="11"/>
  <c r="G82" i="11"/>
  <c r="H114" i="11"/>
  <c r="F161" i="11"/>
  <c r="F50" i="11"/>
  <c r="G217" i="11"/>
  <c r="H227" i="11"/>
  <c r="F227" i="11"/>
  <c r="H217" i="11"/>
  <c r="F145" i="11"/>
  <c r="G157" i="11"/>
  <c r="F157" i="11"/>
  <c r="H149" i="11"/>
  <c r="G51" i="11"/>
  <c r="G205" i="11"/>
  <c r="G181" i="11"/>
  <c r="H105" i="11"/>
  <c r="G177" i="11"/>
  <c r="G237" i="11"/>
  <c r="F74" i="11"/>
  <c r="H118" i="11"/>
  <c r="F153" i="11"/>
  <c r="F78" i="11"/>
  <c r="F51" i="11"/>
  <c r="H161" i="11"/>
  <c r="F93" i="11"/>
  <c r="E3" i="4"/>
  <c r="J3" i="4" s="1"/>
  <c r="G93" i="11"/>
  <c r="D5" i="4"/>
  <c r="E4" i="4"/>
  <c r="J4" i="4" s="1"/>
  <c r="D4" i="4"/>
  <c r="E5" i="4"/>
  <c r="J5" i="4"/>
  <c r="H11" i="4"/>
  <c r="H19" i="4"/>
  <c r="H27" i="4"/>
  <c r="H35" i="4"/>
  <c r="H43" i="4"/>
  <c r="H4" i="4"/>
  <c r="I3" i="4"/>
  <c r="I11" i="4"/>
  <c r="I19" i="4"/>
  <c r="I27" i="4"/>
  <c r="I35" i="4"/>
  <c r="H51" i="4"/>
  <c r="H59" i="4"/>
  <c r="H12" i="4"/>
  <c r="H20" i="4"/>
  <c r="H28" i="4"/>
  <c r="H36" i="4"/>
  <c r="H44" i="4"/>
  <c r="H52" i="4"/>
  <c r="H60" i="4"/>
  <c r="H5" i="4"/>
  <c r="I4" i="4"/>
  <c r="I12" i="4"/>
  <c r="I20" i="4"/>
  <c r="I28" i="4"/>
  <c r="I36" i="4"/>
  <c r="H6" i="4"/>
  <c r="H13" i="4"/>
  <c r="H21" i="4"/>
  <c r="H29" i="4"/>
  <c r="H37" i="4"/>
  <c r="H45" i="4"/>
  <c r="H53" i="4"/>
  <c r="H61" i="4"/>
  <c r="I5" i="4"/>
  <c r="I13" i="4"/>
  <c r="I21" i="4"/>
  <c r="I29" i="4"/>
  <c r="I37" i="4"/>
  <c r="H14" i="4"/>
  <c r="H22" i="4"/>
  <c r="H30" i="4"/>
  <c r="H38" i="4"/>
  <c r="H46" i="4"/>
  <c r="H54" i="4"/>
  <c r="H62" i="4"/>
  <c r="I6" i="4"/>
  <c r="I14" i="4"/>
  <c r="I22" i="4"/>
  <c r="I30" i="4"/>
  <c r="I38" i="4"/>
  <c r="H7" i="4"/>
  <c r="H15" i="4"/>
  <c r="H23" i="4"/>
  <c r="H31" i="4"/>
  <c r="H39" i="4"/>
  <c r="H47" i="4"/>
  <c r="I7" i="4"/>
  <c r="I15" i="4"/>
  <c r="I23" i="4"/>
  <c r="I31" i="4"/>
  <c r="I39" i="4"/>
  <c r="H8" i="4"/>
  <c r="H55" i="4"/>
  <c r="I47" i="4"/>
  <c r="I55" i="4"/>
  <c r="H16" i="4"/>
  <c r="H24" i="4"/>
  <c r="H32" i="4"/>
  <c r="H40" i="4"/>
  <c r="H48" i="4"/>
  <c r="I8" i="4"/>
  <c r="I16" i="4"/>
  <c r="I24" i="4"/>
  <c r="I32" i="4"/>
  <c r="I40" i="4"/>
  <c r="H9" i="4"/>
  <c r="H56" i="4"/>
  <c r="I48" i="4"/>
  <c r="I56" i="4"/>
  <c r="H17" i="4"/>
  <c r="H25" i="4"/>
  <c r="H33" i="4"/>
  <c r="H41" i="4"/>
  <c r="H10" i="4"/>
  <c r="I9" i="4"/>
  <c r="I17" i="4"/>
  <c r="I25" i="4"/>
  <c r="I33" i="4"/>
  <c r="H49" i="4"/>
  <c r="I41" i="4"/>
  <c r="I10" i="4"/>
  <c r="I18" i="4"/>
  <c r="I26" i="4"/>
  <c r="I34" i="4"/>
  <c r="H18" i="4"/>
  <c r="H26" i="4"/>
  <c r="H34" i="4"/>
  <c r="H42" i="4"/>
  <c r="H50" i="4"/>
  <c r="H58" i="4"/>
  <c r="I42" i="4"/>
  <c r="I43" i="4"/>
  <c r="I44" i="4"/>
  <c r="I45" i="4"/>
  <c r="I46" i="4"/>
  <c r="H57" i="4"/>
  <c r="I49" i="4"/>
  <c r="I50" i="4"/>
  <c r="I57" i="4"/>
  <c r="I51" i="4"/>
  <c r="I58" i="4"/>
  <c r="I52" i="4"/>
  <c r="I59" i="4"/>
  <c r="I53" i="4"/>
  <c r="I60" i="4"/>
  <c r="I54" i="4"/>
  <c r="I62" i="4"/>
  <c r="I61" i="4"/>
  <c r="H212" i="11" l="1"/>
  <c r="G212" i="11"/>
  <c r="G163" i="11"/>
  <c r="F163" i="11"/>
  <c r="G254" i="11"/>
  <c r="F165" i="11"/>
  <c r="H78" i="11"/>
  <c r="F89" i="11"/>
  <c r="H76" i="11"/>
  <c r="H236" i="11"/>
  <c r="F200" i="11"/>
  <c r="H163" i="11"/>
  <c r="H239" i="11"/>
  <c r="G239" i="11"/>
  <c r="H165" i="11"/>
  <c r="F96" i="11"/>
  <c r="H126" i="11"/>
  <c r="H200" i="11"/>
  <c r="F148" i="11"/>
  <c r="H148" i="11"/>
  <c r="G148" i="11"/>
  <c r="F216" i="11"/>
  <c r="H216" i="11"/>
  <c r="H196" i="11"/>
  <c r="F196" i="11"/>
  <c r="G180" i="11"/>
  <c r="H180" i="11"/>
  <c r="F180" i="11"/>
  <c r="H89" i="11"/>
  <c r="F254" i="11"/>
  <c r="F71" i="11"/>
  <c r="G71" i="11"/>
  <c r="G68" i="11"/>
  <c r="H68" i="11"/>
  <c r="G183" i="11"/>
  <c r="H183" i="11"/>
  <c r="F183" i="11"/>
  <c r="A6" i="11"/>
  <c r="A7" i="11" l="1"/>
  <c r="D6" i="4"/>
  <c r="E7" i="4"/>
  <c r="J7" i="4" s="1"/>
  <c r="D7" i="4"/>
  <c r="E6" i="4"/>
  <c r="J6" i="4" s="1"/>
  <c r="A8" i="11" l="1"/>
  <c r="A9" i="11" l="1"/>
  <c r="D8" i="4"/>
  <c r="E8" i="4"/>
  <c r="J8" i="4" s="1"/>
  <c r="E9" i="4"/>
  <c r="J9" i="4" s="1"/>
  <c r="D9" i="4"/>
  <c r="A10" i="11" l="1"/>
  <c r="A11" i="11" l="1"/>
  <c r="E10" i="4"/>
  <c r="J10" i="4" s="1"/>
  <c r="D11" i="4"/>
  <c r="E11" i="4"/>
  <c r="J11" i="4" s="1"/>
  <c r="D10" i="4"/>
  <c r="A12" i="11" l="1"/>
  <c r="A13" i="11" l="1"/>
  <c r="D13" i="4"/>
  <c r="E13" i="4"/>
  <c r="J13" i="4" s="1"/>
  <c r="D12" i="4"/>
  <c r="E12" i="4"/>
  <c r="J12" i="4" s="1"/>
  <c r="A14" i="11" l="1"/>
  <c r="A15" i="11" l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D9" i="12"/>
  <c r="B8" i="2"/>
  <c r="D38" i="4"/>
  <c r="D6" i="2"/>
  <c r="D54" i="4"/>
  <c r="D57" i="4"/>
  <c r="D37" i="4"/>
  <c r="D6" i="9"/>
  <c r="B5" i="15"/>
  <c r="D35" i="4"/>
  <c r="B18" i="2"/>
  <c r="D3" i="1"/>
  <c r="D10" i="1"/>
  <c r="E53" i="4"/>
  <c r="D24" i="2"/>
  <c r="B10" i="12"/>
  <c r="D18" i="4"/>
  <c r="E8" i="15"/>
  <c r="D61" i="4"/>
  <c r="B23" i="2"/>
  <c r="D40" i="4"/>
  <c r="D5" i="2"/>
  <c r="B25" i="2"/>
  <c r="E42" i="4"/>
  <c r="D51" i="4"/>
  <c r="E3" i="15"/>
  <c r="B7" i="2"/>
  <c r="B9" i="12"/>
  <c r="D10" i="12"/>
  <c r="D26" i="2"/>
  <c r="E24" i="4"/>
  <c r="J24" i="4" s="1"/>
  <c r="E62" i="4"/>
  <c r="D9" i="2"/>
  <c r="D9" i="1"/>
  <c r="E7" i="15"/>
  <c r="B3" i="2"/>
  <c r="B9" i="2"/>
  <c r="B22" i="2"/>
  <c r="B16" i="2"/>
  <c r="E21" i="4"/>
  <c r="J21" i="4" s="1"/>
  <c r="E39" i="4"/>
  <c r="D47" i="4"/>
  <c r="B4" i="2"/>
  <c r="E36" i="4"/>
  <c r="D18" i="2"/>
  <c r="E43" i="4"/>
  <c r="D3" i="10"/>
  <c r="D26" i="4"/>
  <c r="E41" i="4"/>
  <c r="B11" i="2"/>
  <c r="D5" i="10"/>
  <c r="D28" i="4"/>
  <c r="E6" i="15"/>
  <c r="E32" i="4"/>
  <c r="J32" i="4" s="1"/>
  <c r="D30" i="4"/>
  <c r="E27" i="4"/>
  <c r="J27" i="4" s="1"/>
  <c r="B3" i="12"/>
  <c r="D5" i="1"/>
  <c r="E56" i="4"/>
  <c r="B6" i="2"/>
  <c r="B5" i="12"/>
  <c r="E16" i="4"/>
  <c r="J16" i="4" s="1"/>
  <c r="E19" i="4"/>
  <c r="J19" i="4" s="1"/>
  <c r="D23" i="4"/>
  <c r="D8" i="1"/>
  <c r="B15" i="2"/>
  <c r="E28" i="4"/>
  <c r="J28" i="4" s="1"/>
  <c r="E54" i="4"/>
  <c r="D46" i="4"/>
  <c r="D19" i="2"/>
  <c r="D44" i="4"/>
  <c r="D16" i="4"/>
  <c r="D34" i="4"/>
  <c r="D9" i="9"/>
  <c r="D29" i="4"/>
  <c r="B8" i="15"/>
  <c r="D4" i="2"/>
  <c r="D24" i="4"/>
  <c r="B6" i="15"/>
  <c r="B9" i="15"/>
  <c r="D15" i="2"/>
  <c r="B7" i="12"/>
  <c r="D52" i="4"/>
  <c r="E51" i="4"/>
  <c r="D59" i="4"/>
  <c r="D8" i="12"/>
  <c r="E22" i="4"/>
  <c r="J22" i="4" s="1"/>
  <c r="E49" i="4"/>
  <c r="E48" i="4"/>
  <c r="D8" i="2"/>
  <c r="D10" i="9"/>
  <c r="B21" i="2"/>
  <c r="D14" i="2"/>
  <c r="D25" i="2"/>
  <c r="D8" i="10"/>
  <c r="D3" i="12"/>
  <c r="D8" i="9"/>
  <c r="D39" i="4"/>
  <c r="D22" i="4"/>
  <c r="D17" i="2"/>
  <c r="D6" i="12"/>
  <c r="B26" i="2"/>
  <c r="E23" i="4"/>
  <c r="J23" i="4" s="1"/>
  <c r="D7" i="2"/>
  <c r="D4" i="10"/>
  <c r="D21" i="4"/>
  <c r="D4" i="9"/>
  <c r="B10" i="15"/>
  <c r="E45" i="4"/>
  <c r="E33" i="4"/>
  <c r="J33" i="4" s="1"/>
  <c r="D3" i="9"/>
  <c r="D15" i="4"/>
  <c r="B12" i="2"/>
  <c r="E34" i="4"/>
  <c r="J34" i="4" s="1"/>
  <c r="E52" i="4"/>
  <c r="E59" i="4"/>
  <c r="B10" i="2"/>
  <c r="D25" i="4"/>
  <c r="D55" i="4"/>
  <c r="E30" i="4"/>
  <c r="J30" i="4" s="1"/>
  <c r="D53" i="4"/>
  <c r="D3" i="2"/>
  <c r="B3" i="10"/>
  <c r="D32" i="4"/>
  <c r="E10" i="15"/>
  <c r="E58" i="4"/>
  <c r="E61" i="4"/>
  <c r="D9" i="10"/>
  <c r="D4" i="1"/>
  <c r="E26" i="4"/>
  <c r="J26" i="4" s="1"/>
  <c r="D22" i="2"/>
  <c r="D12" i="2"/>
  <c r="D23" i="2"/>
  <c r="B14" i="2"/>
  <c r="B13" i="2"/>
  <c r="B8" i="12"/>
  <c r="E5" i="15"/>
  <c r="E47" i="4"/>
  <c r="B3" i="15"/>
  <c r="D42" i="4"/>
  <c r="E17" i="4"/>
  <c r="J17" i="4" s="1"/>
  <c r="D4" i="12"/>
  <c r="E20" i="4"/>
  <c r="J20" i="4" s="1"/>
  <c r="D50" i="4"/>
  <c r="D13" i="2"/>
  <c r="D49" i="4"/>
  <c r="E46" i="4"/>
  <c r="E29" i="4"/>
  <c r="J29" i="4" s="1"/>
  <c r="D62" i="4"/>
  <c r="D48" i="4"/>
  <c r="B6" i="12"/>
  <c r="D45" i="4"/>
  <c r="E60" i="4"/>
  <c r="B4" i="15"/>
  <c r="E50" i="4"/>
  <c r="E4" i="15"/>
  <c r="D21" i="2"/>
  <c r="B24" i="2"/>
  <c r="B4" i="12"/>
  <c r="B3" i="18"/>
  <c r="D20" i="2"/>
  <c r="D7" i="12"/>
  <c r="D7" i="10"/>
  <c r="B7" i="15"/>
  <c r="D5" i="9"/>
  <c r="D20" i="4"/>
  <c r="E25" i="4"/>
  <c r="J25" i="4" s="1"/>
  <c r="D60" i="4"/>
  <c r="D6" i="10"/>
  <c r="D14" i="4"/>
  <c r="D36" i="4"/>
  <c r="E57" i="4"/>
  <c r="E38" i="4"/>
  <c r="D41" i="4"/>
  <c r="B5" i="2"/>
  <c r="B19" i="2"/>
  <c r="D56" i="4"/>
  <c r="E37" i="4"/>
  <c r="D58" i="4"/>
  <c r="E40" i="4"/>
  <c r="D10" i="2"/>
  <c r="E55" i="4"/>
  <c r="B3" i="1"/>
  <c r="D7" i="9"/>
  <c r="D7" i="1"/>
  <c r="D31" i="4"/>
  <c r="B20" i="2"/>
  <c r="E31" i="4"/>
  <c r="J31" i="4" s="1"/>
  <c r="D5" i="12"/>
  <c r="D17" i="4"/>
  <c r="D11" i="2"/>
  <c r="D10" i="10"/>
  <c r="E9" i="15"/>
  <c r="D19" i="4"/>
  <c r="E14" i="4"/>
  <c r="J14" i="4" s="1"/>
  <c r="D43" i="4"/>
  <c r="E18" i="4"/>
  <c r="J18" i="4" s="1"/>
  <c r="D33" i="4"/>
  <c r="E44" i="4"/>
  <c r="D27" i="4"/>
  <c r="B17" i="2"/>
  <c r="E15" i="4"/>
  <c r="J15" i="4" s="1"/>
  <c r="E35" i="4"/>
  <c r="B3" i="9" l="1"/>
  <c r="D16" i="2"/>
  <c r="D6" i="1"/>
  <c r="B3" i="20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34位数：商店类别
56位数：商品类别
78位数：序列号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商店名称缩写，用来显示在商店下方的切换页签里。不填则使用商店名称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单位:秒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填刷新消耗里面的id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不配就不显示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 不打乱 1 打乱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sharedStrings.xml><?xml version="1.0" encoding="utf-8"?>
<sst xmlns="http://schemas.openxmlformats.org/spreadsheetml/2006/main" count="2530" uniqueCount="681">
  <si>
    <t>出现等级</t>
    <phoneticPr fontId="1" type="noConversion"/>
  </si>
  <si>
    <t>商品id</t>
    <phoneticPr fontId="1" type="noConversion"/>
  </si>
  <si>
    <t>出现权重累积</t>
    <phoneticPr fontId="1" type="noConversion"/>
  </si>
  <si>
    <t>出现权重</t>
    <phoneticPr fontId="1" type="noConversion"/>
  </si>
  <si>
    <t>level</t>
    <phoneticPr fontId="1" type="noConversion"/>
  </si>
  <si>
    <t>id</t>
    <phoneticPr fontId="1" type="noConversion"/>
  </si>
  <si>
    <t>weightheap</t>
    <phoneticPr fontId="1" type="noConversion"/>
  </si>
  <si>
    <t>weight</t>
    <phoneticPr fontId="1" type="noConversion"/>
  </si>
  <si>
    <t>道具名称</t>
    <phoneticPr fontId="1" type="noConversion"/>
  </si>
  <si>
    <t>商品格子</t>
    <phoneticPr fontId="1" type="noConversion"/>
  </si>
  <si>
    <t>block</t>
    <phoneticPr fontId="1" type="noConversion"/>
  </si>
  <si>
    <t>暗矛战斧碎片</t>
  </si>
  <si>
    <t>游侠面具碎片</t>
  </si>
  <si>
    <t>乌木链甲碎片</t>
  </si>
  <si>
    <t>风晶护腿碎片</t>
  </si>
  <si>
    <t>三珠垂饰碎片</t>
  </si>
  <si>
    <t>荒寂指环碎片</t>
  </si>
  <si>
    <t>残酷倒钩碎片</t>
  </si>
  <si>
    <t>琥珀风帽碎片</t>
  </si>
  <si>
    <t>光荣胸甲碎片</t>
  </si>
  <si>
    <t>灰链护腿碎片</t>
  </si>
  <si>
    <t>骨质符链碎片</t>
  </si>
  <si>
    <t>黑火指环碎片</t>
  </si>
  <si>
    <t>恶魔之击碎片</t>
  </si>
  <si>
    <t>风暴头盔碎片</t>
  </si>
  <si>
    <t>泰坦胸甲碎片</t>
  </si>
  <si>
    <t>碾石腿甲碎片</t>
  </si>
  <si>
    <t>血焰项圈碎片</t>
  </si>
  <si>
    <t>血石印戒碎片</t>
  </si>
  <si>
    <t>史诗守护符石</t>
  </si>
  <si>
    <t>普通暗影符石</t>
  </si>
  <si>
    <t>史诗暗影符石</t>
  </si>
  <si>
    <t>普通战斗符石</t>
  </si>
  <si>
    <t>史诗战斗符石</t>
  </si>
  <si>
    <t>普通元素符石</t>
  </si>
  <si>
    <t>史诗元素符石</t>
  </si>
  <si>
    <t>普通秘术符石</t>
  </si>
  <si>
    <t>史诗秘术符石</t>
  </si>
  <si>
    <t>史诗神圣符石</t>
  </si>
  <si>
    <t>普通自然符石</t>
  </si>
  <si>
    <t>史诗自然符石</t>
  </si>
  <si>
    <t>hero_coin</t>
  </si>
  <si>
    <t>arena_coin</t>
  </si>
  <si>
    <t>relic_soul</t>
  </si>
  <si>
    <t>daily</t>
  </si>
  <si>
    <t>铭刻石</t>
  </si>
  <si>
    <t>item</t>
    <phoneticPr fontId="1" type="noConversion"/>
  </si>
  <si>
    <t>diamond</t>
    <phoneticPr fontId="1" type="noConversion"/>
  </si>
  <si>
    <t>ares_honor</t>
  </si>
  <si>
    <t>商品id</t>
  </si>
  <si>
    <t>道具名称</t>
  </si>
  <si>
    <t>道具类型</t>
  </si>
  <si>
    <t>道具id</t>
  </si>
  <si>
    <t>道具数量</t>
  </si>
  <si>
    <t>所需货币类型</t>
  </si>
  <si>
    <t>所需货币数量</t>
  </si>
  <si>
    <t>限购类型</t>
  </si>
  <si>
    <t>限购次数</t>
  </si>
  <si>
    <t>id</t>
  </si>
  <si>
    <t>type</t>
  </si>
  <si>
    <t>type_id</t>
  </si>
  <si>
    <t>type_num</t>
  </si>
  <si>
    <t>cointype</t>
  </si>
  <si>
    <t>coinnum</t>
  </si>
  <si>
    <t>limittype</t>
  </si>
  <si>
    <t>limitnum</t>
  </si>
  <si>
    <t>商店类型</t>
  </si>
  <si>
    <t>龙血利刃碎片</t>
  </si>
  <si>
    <t>龙血头盔碎片</t>
  </si>
  <si>
    <t>龙血胸甲碎片</t>
  </si>
  <si>
    <t>龙血护腿碎片</t>
  </si>
  <si>
    <t>龙血坠饰碎片</t>
  </si>
  <si>
    <t>龙血戒指碎片</t>
  </si>
  <si>
    <t>军团法球残片一</t>
  </si>
  <si>
    <t>海啸法球残片一</t>
  </si>
  <si>
    <t>永恒法球残片一</t>
  </si>
  <si>
    <t>地渊法球残片一</t>
  </si>
  <si>
    <t>皇家卷轴残片一</t>
  </si>
  <si>
    <t>巨浪卷轴残片一</t>
  </si>
  <si>
    <t>永世卷轴残片一</t>
  </si>
  <si>
    <t>深渊卷轴残片一</t>
  </si>
  <si>
    <t>混沌法球残片一</t>
  </si>
  <si>
    <t>冰魄法球残片一</t>
  </si>
  <si>
    <t>天雷法球残片一</t>
  </si>
  <si>
    <t>织魔法球残片一</t>
  </si>
  <si>
    <t>光明法球残片一</t>
  </si>
  <si>
    <t>地动法球残片一</t>
  </si>
  <si>
    <t>怒焰法球残片一</t>
  </si>
  <si>
    <t>幽暗法球残片一</t>
  </si>
  <si>
    <t>灰烬卷轴残片一</t>
  </si>
  <si>
    <t>永冻卷轴残片一</t>
  </si>
  <si>
    <t>雷鸣卷轴残片一</t>
  </si>
  <si>
    <t>恶魔卷轴残片一</t>
  </si>
  <si>
    <t>光辉卷轴残片一</t>
  </si>
  <si>
    <t>大地卷轴残片一</t>
  </si>
  <si>
    <t>灼热卷轴残片一</t>
  </si>
  <si>
    <t>普通附魔粉尘</t>
  </si>
  <si>
    <t>优良附魔粉尘</t>
  </si>
  <si>
    <t>普通生灵勋章</t>
  </si>
  <si>
    <t>普通兽灵勋章</t>
  </si>
  <si>
    <t>优良神灵勋章</t>
  </si>
  <si>
    <t>普通魔灵勋章</t>
  </si>
  <si>
    <t>优良守护符石</t>
  </si>
  <si>
    <t>普通灵巧符石</t>
  </si>
  <si>
    <t>史诗附魔粉尘</t>
  </si>
  <si>
    <t>infinity</t>
  </si>
  <si>
    <t>青铜钥匙</t>
  </si>
  <si>
    <t>青铜宝箱</t>
  </si>
  <si>
    <t>白银宝箱</t>
  </si>
  <si>
    <t>黄金宝箱</t>
  </si>
  <si>
    <t>白银钥匙</t>
  </si>
  <si>
    <t>黄金钥匙</t>
  </si>
  <si>
    <t>史诗宝珠</t>
  </si>
  <si>
    <t>能量圣水</t>
  </si>
  <si>
    <t>神力结晶</t>
  </si>
  <si>
    <t>史诗灵巧符石</t>
  </si>
  <si>
    <t>精致守护符石</t>
  </si>
  <si>
    <t>精致暗影符石</t>
  </si>
  <si>
    <t>精致灵巧符石</t>
  </si>
  <si>
    <t>精致战斗符石</t>
  </si>
  <si>
    <t>精致元素符石</t>
  </si>
  <si>
    <t>精致秘术符石</t>
  </si>
  <si>
    <t>精致神圣符石</t>
  </si>
  <si>
    <t>精致自然符石</t>
  </si>
  <si>
    <t>普通宝珠</t>
  </si>
  <si>
    <t>优良宝珠</t>
  </si>
  <si>
    <t>精致附魔粉尘</t>
  </si>
  <si>
    <t>精致宝珠</t>
  </si>
  <si>
    <t>offertory</t>
  </si>
  <si>
    <t>market_arena</t>
    <phoneticPr fontId="1" type="noConversion"/>
  </si>
  <si>
    <t>market_black</t>
    <phoneticPr fontId="1" type="noConversion"/>
  </si>
  <si>
    <t>market_mystery</t>
    <phoneticPr fontId="1" type="noConversion"/>
  </si>
  <si>
    <t>刷新消耗ID</t>
    <phoneticPr fontId="1" type="noConversion"/>
  </si>
  <si>
    <t>刷新次数</t>
    <phoneticPr fontId="1" type="noConversion"/>
  </si>
  <si>
    <t>消耗类别</t>
    <phoneticPr fontId="1" type="noConversion"/>
  </si>
  <si>
    <t>消耗id</t>
    <phoneticPr fontId="1" type="noConversion"/>
  </si>
  <si>
    <t>消耗数量</t>
    <phoneticPr fontId="1" type="noConversion"/>
  </si>
  <si>
    <t>times</t>
    <phoneticPr fontId="1" type="noConversion"/>
  </si>
  <si>
    <t>type</t>
    <phoneticPr fontId="1" type="noConversion"/>
  </si>
  <si>
    <t>type_id</t>
    <phoneticPr fontId="1" type="noConversion"/>
  </si>
  <si>
    <t>type_num</t>
    <phoneticPr fontId="1" type="noConversion"/>
  </si>
  <si>
    <t>diamond</t>
    <phoneticPr fontId="1" type="noConversion"/>
  </si>
  <si>
    <t>旅行商人</t>
    <phoneticPr fontId="1" type="noConversion"/>
  </si>
  <si>
    <t>market_explore</t>
    <phoneticPr fontId="1" type="noConversion"/>
  </si>
  <si>
    <t>商品格子</t>
    <phoneticPr fontId="1" type="noConversion"/>
  </si>
  <si>
    <t>推荐商品</t>
    <phoneticPr fontId="1" type="noConversion"/>
  </si>
  <si>
    <t>recommend</t>
    <phoneticPr fontId="1" type="noConversion"/>
  </si>
  <si>
    <t>暗影卷轴残片一</t>
  </si>
  <si>
    <t>market_mall</t>
    <phoneticPr fontId="1" type="noConversion"/>
  </si>
  <si>
    <t>17星魄</t>
  </si>
  <si>
    <t>18星魄</t>
  </si>
  <si>
    <t>17装备</t>
  </si>
  <si>
    <t>16圣物</t>
  </si>
  <si>
    <t>17圣物</t>
  </si>
  <si>
    <t>史诗进阶材料</t>
  </si>
  <si>
    <t>16星魄</t>
  </si>
  <si>
    <t>能量试剂</t>
  </si>
  <si>
    <t>能量之水</t>
  </si>
  <si>
    <t>能量药水</t>
  </si>
  <si>
    <t>能量泉水</t>
  </si>
  <si>
    <t>骚味烤肉</t>
  </si>
  <si>
    <t>碳烤牛排</t>
  </si>
  <si>
    <t>运动饮料</t>
  </si>
  <si>
    <t>鸡尾酒</t>
  </si>
  <si>
    <t>中士利刃碎片</t>
  </si>
  <si>
    <t>中士头盔碎片</t>
  </si>
  <si>
    <t>中士胸甲碎片</t>
  </si>
  <si>
    <t>中士护腿碎片</t>
  </si>
  <si>
    <t>中士坠饰碎片</t>
  </si>
  <si>
    <t>中士戒指碎片</t>
  </si>
  <si>
    <t>军团利刃碎片</t>
  </si>
  <si>
    <t>军团头盔碎片</t>
  </si>
  <si>
    <t>军团胸甲碎片</t>
  </si>
  <si>
    <t>军团护腿碎片</t>
  </si>
  <si>
    <t>军团坠饰碎片</t>
  </si>
  <si>
    <t>军团戒指碎片</t>
  </si>
  <si>
    <t>晋升勋章</t>
  </si>
  <si>
    <t>优良生灵勋章</t>
  </si>
  <si>
    <t>精致生灵勋章</t>
  </si>
  <si>
    <t>史诗生灵勋章</t>
  </si>
  <si>
    <t>优良兽灵勋章</t>
  </si>
  <si>
    <t>精致兽灵勋章</t>
  </si>
  <si>
    <t>史诗兽灵勋章</t>
  </si>
  <si>
    <t>普通神灵勋章</t>
  </si>
  <si>
    <t>精致神灵勋章</t>
  </si>
  <si>
    <t>史诗神灵勋章</t>
  </si>
  <si>
    <t>优良魔灵勋章</t>
  </si>
  <si>
    <t>精致魔灵勋章</t>
  </si>
  <si>
    <t>史诗魔灵勋章</t>
  </si>
  <si>
    <t>普通副本门票</t>
  </si>
  <si>
    <t>精英副本门票</t>
  </si>
  <si>
    <t>战役门票</t>
  </si>
  <si>
    <t>爬塔门票</t>
  </si>
  <si>
    <t>重铸石</t>
  </si>
  <si>
    <t>普通守护符石</t>
  </si>
  <si>
    <t>优良暗影符石</t>
  </si>
  <si>
    <t>优良灵巧符石</t>
  </si>
  <si>
    <t>优良战斗符石</t>
  </si>
  <si>
    <t>优良元素符石</t>
  </si>
  <si>
    <t>优良秘术符石</t>
  </si>
  <si>
    <t>普通神圣符石</t>
  </si>
  <si>
    <t>优良神圣符石</t>
  </si>
  <si>
    <t>优良自然符石</t>
  </si>
  <si>
    <t>奥术精华</t>
  </si>
  <si>
    <t>优良圣物精华</t>
  </si>
  <si>
    <t>精致圣物精华</t>
  </si>
  <si>
    <t>史诗圣物精华</t>
  </si>
  <si>
    <t>山丘之王星魄</t>
  </si>
  <si>
    <t>美队星魄</t>
  </si>
  <si>
    <t>瘟疫骑士星魄</t>
  </si>
  <si>
    <t>剑圣星魄</t>
  </si>
  <si>
    <t>骷髅射手星魄</t>
  </si>
  <si>
    <t>先知圣者星魄</t>
  </si>
  <si>
    <t>蛇发女妖星魄</t>
  </si>
  <si>
    <t>丛林半神星魄</t>
  </si>
  <si>
    <t>风暴之灵星魄</t>
  </si>
  <si>
    <t>仙游者星魄</t>
  </si>
  <si>
    <t>小叮当星魄</t>
  </si>
  <si>
    <t>嗜血狼人星魄</t>
  </si>
  <si>
    <t>食人魔星魄</t>
  </si>
  <si>
    <t>丛林祭司星魄</t>
  </si>
  <si>
    <t>哥布林亲王星魄</t>
  </si>
  <si>
    <t>牛头勇士星魄</t>
  </si>
  <si>
    <t>圣光使者星魄</t>
  </si>
  <si>
    <t>德古拉星魄</t>
  </si>
  <si>
    <t>格斗小子星魄</t>
  </si>
  <si>
    <t>李小龙星魄</t>
  </si>
  <si>
    <t>咕叽咕叽星魄</t>
  </si>
  <si>
    <t>鳄鱼雷克星魄</t>
  </si>
  <si>
    <t>胡尔克星魄</t>
  </si>
  <si>
    <t>鳄鱼战士星魄</t>
  </si>
  <si>
    <t>雷神索尔星魄</t>
  </si>
  <si>
    <t>精灵游侠星魄</t>
  </si>
  <si>
    <t>齐天大圣星魄</t>
  </si>
  <si>
    <t>吉尔伽美什星魄</t>
  </si>
  <si>
    <t>路西法星魄</t>
  </si>
  <si>
    <t>娅美蝶星魄</t>
  </si>
  <si>
    <t>骷髅战士星魄</t>
  </si>
  <si>
    <t>爱之天使星魄</t>
  </si>
  <si>
    <t>骷髅巫师星魄</t>
  </si>
  <si>
    <t>女武神星魄</t>
  </si>
  <si>
    <t>超能大白星魄</t>
  </si>
  <si>
    <t>花仙子星魄</t>
  </si>
  <si>
    <t>九尾妖狐星魄</t>
  </si>
  <si>
    <t>米迦勒星魄</t>
  </si>
  <si>
    <t>月亮女神星魄</t>
  </si>
  <si>
    <t>冰雪女王星魄</t>
  </si>
  <si>
    <t>人鱼公主星魄</t>
  </si>
  <si>
    <t>冥王哈迪斯星魄</t>
  </si>
  <si>
    <t>女神雅典娜星魄</t>
  </si>
  <si>
    <t>刀锋女皇星魄</t>
  </si>
  <si>
    <t>莉莉丝星魄</t>
  </si>
  <si>
    <t>一百金币</t>
  </si>
  <si>
    <t>一千金币</t>
  </si>
  <si>
    <t>钻石礼包</t>
  </si>
  <si>
    <t>史诗星魄礼盒</t>
  </si>
  <si>
    <t>史诗碎片礼盒</t>
  </si>
  <si>
    <t>远古银币</t>
  </si>
  <si>
    <t>现代银币</t>
  </si>
  <si>
    <t>未来银币</t>
  </si>
  <si>
    <t>小金蛋</t>
  </si>
  <si>
    <t>大金蛋</t>
  </si>
  <si>
    <t>钻石</t>
  </si>
  <si>
    <t>英雄邀请函</t>
  </si>
  <si>
    <t>刷新券</t>
  </si>
  <si>
    <t>免战牌</t>
  </si>
  <si>
    <t>征召石</t>
  </si>
  <si>
    <t>星魄</t>
  </si>
  <si>
    <t>普通进阶礼包</t>
  </si>
  <si>
    <t>优良进阶礼包</t>
  </si>
  <si>
    <t>精致进阶礼包</t>
  </si>
  <si>
    <t>史诗进阶礼包</t>
  </si>
  <si>
    <t>16装备</t>
  </si>
  <si>
    <t>普通进阶材料</t>
  </si>
  <si>
    <t>优良进阶材料</t>
  </si>
  <si>
    <t>精致进阶材料</t>
  </si>
  <si>
    <t>复仇法球残片一</t>
  </si>
  <si>
    <t>复仇法球残片二</t>
  </si>
  <si>
    <t>复仇法球残片三</t>
  </si>
  <si>
    <t>涌动法球残片一</t>
  </si>
  <si>
    <t>涌动法球残片二</t>
  </si>
  <si>
    <t>涌动法球残片三</t>
  </si>
  <si>
    <t>叛乱卷轴残片一</t>
  </si>
  <si>
    <t>叛乱卷轴残片二</t>
  </si>
  <si>
    <t>叛乱卷轴残片三</t>
  </si>
  <si>
    <t>机敏卷轴残片一</t>
  </si>
  <si>
    <t>机敏卷轴残片二</t>
  </si>
  <si>
    <t>机敏卷轴残片三</t>
  </si>
  <si>
    <t>智慧法球残片一</t>
  </si>
  <si>
    <t>智慧法球残片二</t>
  </si>
  <si>
    <t>智慧法球残片三</t>
  </si>
  <si>
    <t>振奋卷轴残片一</t>
  </si>
  <si>
    <t>振奋卷轴残片二</t>
  </si>
  <si>
    <t>振奋卷轴残片三</t>
  </si>
  <si>
    <t>勇气法球残片一</t>
  </si>
  <si>
    <t>勇气法球残片二</t>
  </si>
  <si>
    <t>勇气法球残片三</t>
  </si>
  <si>
    <t>勇气法球残片四</t>
  </si>
  <si>
    <t>预知卷轴残片一</t>
  </si>
  <si>
    <t>预知卷轴残片二</t>
  </si>
  <si>
    <t>预知卷轴残片三</t>
  </si>
  <si>
    <t>预知卷轴残片四</t>
  </si>
  <si>
    <t>狂热法球残片一</t>
  </si>
  <si>
    <t>狂热法球残片二</t>
  </si>
  <si>
    <t>狂热法球残片三</t>
  </si>
  <si>
    <t>狂热法球残片四</t>
  </si>
  <si>
    <t>狂徒卷轴残片一</t>
  </si>
  <si>
    <t>狂徒卷轴残片二</t>
  </si>
  <si>
    <t>狂徒卷轴残片三</t>
  </si>
  <si>
    <t>狂徒卷轴残片四</t>
  </si>
  <si>
    <t>军团法球残片二</t>
  </si>
  <si>
    <t>军团法球残片三</t>
  </si>
  <si>
    <t>军团法球残片四</t>
  </si>
  <si>
    <t>军团法球残片五</t>
  </si>
  <si>
    <t>海啸法球残片二</t>
  </si>
  <si>
    <t>海啸法球残片三</t>
  </si>
  <si>
    <t>海啸法球残片四</t>
  </si>
  <si>
    <t>海啸法球残片五</t>
  </si>
  <si>
    <t>永恒法球残片二</t>
  </si>
  <si>
    <t>永恒法球残片三</t>
  </si>
  <si>
    <t>永恒法球残片四</t>
  </si>
  <si>
    <t>永恒法球残片五</t>
  </si>
  <si>
    <t>地渊法球残片二</t>
  </si>
  <si>
    <t>地渊法球残片三</t>
  </si>
  <si>
    <t>地渊法球残片四</t>
  </si>
  <si>
    <t>地渊法球残片五</t>
  </si>
  <si>
    <t>皇家卷轴残片二</t>
  </si>
  <si>
    <t>皇家卷轴残片三</t>
  </si>
  <si>
    <t>皇家卷轴残片四</t>
  </si>
  <si>
    <t>皇家卷轴残片五</t>
  </si>
  <si>
    <t>巨浪卷轴残片二</t>
  </si>
  <si>
    <t>巨浪卷轴残片三</t>
  </si>
  <si>
    <t>巨浪卷轴残片四</t>
  </si>
  <si>
    <t>巨浪卷轴残片五</t>
  </si>
  <si>
    <t>永世卷轴残片二</t>
  </si>
  <si>
    <t>永世卷轴残片三</t>
  </si>
  <si>
    <t>永世卷轴残片四</t>
  </si>
  <si>
    <t>永世卷轴残片五</t>
  </si>
  <si>
    <t>深渊卷轴残片二</t>
  </si>
  <si>
    <t>深渊卷轴残片三</t>
  </si>
  <si>
    <t>深渊卷轴残片四</t>
  </si>
  <si>
    <t>深渊卷轴残片五</t>
  </si>
  <si>
    <t>混沌法球残片二</t>
  </si>
  <si>
    <t>混沌法球残片三</t>
  </si>
  <si>
    <t>混沌法球残片四</t>
  </si>
  <si>
    <t>混沌法球残片五</t>
  </si>
  <si>
    <t>混沌法球残片六</t>
  </si>
  <si>
    <t>冰魄法球残片二</t>
  </si>
  <si>
    <t>冰魄法球残片三</t>
  </si>
  <si>
    <t>冰魄法球残片四</t>
  </si>
  <si>
    <t>冰魄法球残片五</t>
  </si>
  <si>
    <t>冰魄法球残片六</t>
  </si>
  <si>
    <t>天雷法球残片二</t>
  </si>
  <si>
    <t>天雷法球残片三</t>
  </si>
  <si>
    <t>天雷法球残片四</t>
  </si>
  <si>
    <t>天雷法球残片五</t>
  </si>
  <si>
    <t>天雷法球残片六</t>
  </si>
  <si>
    <t>织魔法球残片二</t>
  </si>
  <si>
    <t>织魔法球残片三</t>
  </si>
  <si>
    <t>织魔法球残片四</t>
  </si>
  <si>
    <t>织魔法球残片五</t>
  </si>
  <si>
    <t>织魔法球残片六</t>
  </si>
  <si>
    <t>光明法球残片二</t>
  </si>
  <si>
    <t>光明法球残片三</t>
  </si>
  <si>
    <t>光明法球残片四</t>
  </si>
  <si>
    <t>光明法球残片五</t>
  </si>
  <si>
    <t>光明法球残片六</t>
  </si>
  <si>
    <t>地动法球残片二</t>
  </si>
  <si>
    <t>地动法球残片三</t>
  </si>
  <si>
    <t>地动法球残片四</t>
  </si>
  <si>
    <t>地动法球残片五</t>
  </si>
  <si>
    <t>地动法球残片六</t>
  </si>
  <si>
    <t>怒焰法球残片二</t>
  </si>
  <si>
    <t>怒焰法球残片三</t>
  </si>
  <si>
    <t>怒焰法球残片四</t>
  </si>
  <si>
    <t>怒焰法球残片五</t>
  </si>
  <si>
    <t>怒焰法球残片六</t>
  </si>
  <si>
    <t>幽暗法球残片二</t>
  </si>
  <si>
    <t>幽暗法球残片三</t>
  </si>
  <si>
    <t>幽暗法球残片四</t>
  </si>
  <si>
    <t>幽暗法球残片五</t>
  </si>
  <si>
    <t>幽暗法球残片六</t>
  </si>
  <si>
    <t>灰烬卷轴残片二</t>
  </si>
  <si>
    <t>灰烬卷轴残片三</t>
  </si>
  <si>
    <t>灰烬卷轴残片四</t>
  </si>
  <si>
    <t>灰烬卷轴残片五</t>
  </si>
  <si>
    <t>灰烬卷轴残片六</t>
  </si>
  <si>
    <t>永冻卷轴残片二</t>
  </si>
  <si>
    <t>永冻卷轴残片三</t>
  </si>
  <si>
    <t>永冻卷轴残片四</t>
  </si>
  <si>
    <t>永冻卷轴残片五</t>
  </si>
  <si>
    <t>永冻卷轴残片六</t>
  </si>
  <si>
    <t>雷鸣卷轴残片二</t>
  </si>
  <si>
    <t>雷鸣卷轴残片三</t>
  </si>
  <si>
    <t>雷鸣卷轴残片四</t>
  </si>
  <si>
    <t>雷鸣卷轴残片五</t>
  </si>
  <si>
    <t>雷鸣卷轴残片六</t>
  </si>
  <si>
    <t>恶魔卷轴残片二</t>
  </si>
  <si>
    <t>恶魔卷轴残片三</t>
  </si>
  <si>
    <t>恶魔卷轴残片四</t>
  </si>
  <si>
    <t>恶魔卷轴残片五</t>
  </si>
  <si>
    <t>恶魔卷轴残片六</t>
  </si>
  <si>
    <t>光辉卷轴残片二</t>
  </si>
  <si>
    <t>光辉卷轴残片三</t>
  </si>
  <si>
    <t>光辉卷轴残片四</t>
  </si>
  <si>
    <t>光辉卷轴残片五</t>
  </si>
  <si>
    <t>光辉卷轴残片六</t>
  </si>
  <si>
    <t>大地卷轴残片二</t>
  </si>
  <si>
    <t>大地卷轴残片三</t>
  </si>
  <si>
    <t>大地卷轴残片四</t>
  </si>
  <si>
    <t>大地卷轴残片五</t>
  </si>
  <si>
    <t>大地卷轴残片六</t>
  </si>
  <si>
    <t>灼热卷轴残片二</t>
  </si>
  <si>
    <t>灼热卷轴残片三</t>
  </si>
  <si>
    <t>灼热卷轴残片四</t>
  </si>
  <si>
    <t>灼热卷轴残片五</t>
  </si>
  <si>
    <t>灼热卷轴残片六</t>
  </si>
  <si>
    <t>暗影卷轴残片二</t>
  </si>
  <si>
    <t>暗影卷轴残片三</t>
  </si>
  <si>
    <t>暗影卷轴残片四</t>
  </si>
  <si>
    <t>暗影卷轴残片五</t>
  </si>
  <si>
    <t>暗影卷轴残片六</t>
  </si>
  <si>
    <t>普通宝珠残片一</t>
  </si>
  <si>
    <t>普通宝珠残片二</t>
  </si>
  <si>
    <t>普通宝珠残片三</t>
  </si>
  <si>
    <t>优秀宝珠残片一</t>
  </si>
  <si>
    <t>优秀宝珠残片二</t>
  </si>
  <si>
    <t>优秀宝珠残片三</t>
  </si>
  <si>
    <t>精良宝珠残片一</t>
  </si>
  <si>
    <t>精良宝珠残片二</t>
  </si>
  <si>
    <t>精良宝珠残片三</t>
  </si>
  <si>
    <t>精良宝珠残片四</t>
  </si>
  <si>
    <t>史诗宝珠残片一</t>
  </si>
  <si>
    <t>史诗宝珠残片二</t>
  </si>
  <si>
    <t>史诗宝珠残片三</t>
  </si>
  <si>
    <t>史诗宝珠残片四</t>
  </si>
  <si>
    <t>史诗宝珠残片五</t>
  </si>
  <si>
    <t>6圣物</t>
  </si>
  <si>
    <t>7圣物</t>
  </si>
  <si>
    <t>11圣物</t>
  </si>
  <si>
    <t>12圣物</t>
  </si>
  <si>
    <t>17装备</t>
    <phoneticPr fontId="1" type="noConversion"/>
  </si>
  <si>
    <t>18套装</t>
    <phoneticPr fontId="1" type="noConversion"/>
  </si>
  <si>
    <t>货币类型</t>
    <phoneticPr fontId="1" type="noConversion"/>
  </si>
  <si>
    <t>market_mystery</t>
  </si>
  <si>
    <t>道具数量</t>
    <phoneticPr fontId="1" type="noConversion"/>
  </si>
  <si>
    <t>关键字</t>
    <phoneticPr fontId="1" type="noConversion"/>
  </si>
  <si>
    <t>商店类型</t>
    <phoneticPr fontId="1" type="noConversion"/>
  </si>
  <si>
    <t>market_black</t>
  </si>
  <si>
    <t>精致宝珠</t>
    <phoneticPr fontId="1" type="noConversion"/>
  </si>
  <si>
    <t>market_arena</t>
  </si>
  <si>
    <t>market_honor</t>
  </si>
  <si>
    <t>market_family</t>
  </si>
  <si>
    <t>market_arena</t>
    <phoneticPr fontId="1" type="noConversion"/>
  </si>
  <si>
    <t>market_honor</t>
    <phoneticPr fontId="1" type="noConversion"/>
  </si>
  <si>
    <t>market_honor</t>
    <phoneticPr fontId="1" type="noConversion"/>
  </si>
  <si>
    <t>market_honor</t>
    <phoneticPr fontId="1" type="noConversion"/>
  </si>
  <si>
    <t>market_mall</t>
  </si>
  <si>
    <t>market_explore</t>
  </si>
  <si>
    <t>feat</t>
    <phoneticPr fontId="1" type="noConversion"/>
  </si>
  <si>
    <t>是否开放</t>
    <phoneticPr fontId="1" type="noConversion"/>
  </si>
  <si>
    <t>出现等级</t>
    <phoneticPr fontId="1" type="noConversion"/>
  </si>
  <si>
    <t>所属商店</t>
    <phoneticPr fontId="1" type="noConversion"/>
  </si>
  <si>
    <t>market_black_equip</t>
    <phoneticPr fontId="1" type="noConversion"/>
  </si>
  <si>
    <t>金币商店</t>
    <phoneticPr fontId="1" type="noConversion"/>
  </si>
  <si>
    <t>金币商店</t>
    <phoneticPr fontId="1" type="noConversion"/>
  </si>
  <si>
    <t>coin</t>
    <phoneticPr fontId="1" type="noConversion"/>
  </si>
  <si>
    <t>斜纹头巾</t>
    <phoneticPr fontId="1" type="noConversion"/>
  </si>
  <si>
    <t>雪皮外衣</t>
    <phoneticPr fontId="1" type="noConversion"/>
  </si>
  <si>
    <t>勇气护腿</t>
    <phoneticPr fontId="1" type="noConversion"/>
  </si>
  <si>
    <t>翠石项链</t>
    <phoneticPr fontId="1" type="noConversion"/>
  </si>
  <si>
    <t>血纹面具</t>
    <phoneticPr fontId="1" type="noConversion"/>
  </si>
  <si>
    <t>斥候戒指</t>
    <phoneticPr fontId="1" type="noConversion"/>
  </si>
  <si>
    <t>market_black_equip</t>
  </si>
  <si>
    <t>怒爪胸甲</t>
    <phoneticPr fontId="1" type="noConversion"/>
  </si>
  <si>
    <t>邪魂绑腿</t>
    <phoneticPr fontId="1" type="noConversion"/>
  </si>
  <si>
    <t>斥候坠饰</t>
    <phoneticPr fontId="1" type="noConversion"/>
  </si>
  <si>
    <t>equip</t>
    <phoneticPr fontId="1" type="noConversion"/>
  </si>
  <si>
    <t>6装备</t>
    <phoneticPr fontId="1" type="noConversion"/>
  </si>
  <si>
    <t>征召石</t>
    <phoneticPr fontId="1" type="noConversion"/>
  </si>
  <si>
    <t>道具品质</t>
    <phoneticPr fontId="1" type="noConversion"/>
  </si>
  <si>
    <t>market_bar</t>
    <phoneticPr fontId="1" type="noConversion"/>
  </si>
  <si>
    <t>wine</t>
    <phoneticPr fontId="1" type="noConversion"/>
  </si>
  <si>
    <t>建筑等级</t>
    <phoneticPr fontId="1" type="noConversion"/>
  </si>
  <si>
    <t>building_level</t>
    <phoneticPr fontId="1" type="noConversion"/>
  </si>
  <si>
    <t>是否活动预览</t>
    <phoneticPr fontId="1" type="noConversion"/>
  </si>
  <si>
    <t>event_preivew</t>
    <phoneticPr fontId="1" type="noConversion"/>
  </si>
  <si>
    <t>黑魔导少女星魄</t>
  </si>
  <si>
    <t>死亡骑士星魄</t>
  </si>
  <si>
    <t>饥荒骑士星魄</t>
  </si>
  <si>
    <t>12装备</t>
  </si>
  <si>
    <t>16装备</t>
    <phoneticPr fontId="1" type="noConversion"/>
  </si>
  <si>
    <t>18装备</t>
  </si>
  <si>
    <t>道具品质</t>
    <phoneticPr fontId="1" type="noConversion"/>
  </si>
  <si>
    <t>buy_cond</t>
    <phoneticPr fontId="1" type="noConversion"/>
  </si>
  <si>
    <t>buy_cond_parm</t>
    <phoneticPr fontId="1" type="noConversion"/>
  </si>
  <si>
    <t>tower_max</t>
    <phoneticPr fontId="1" type="noConversion"/>
  </si>
  <si>
    <t>infinity</t>
    <phoneticPr fontId="1" type="noConversion"/>
  </si>
  <si>
    <t>购买条件</t>
    <phoneticPr fontId="1" type="noConversion"/>
  </si>
  <si>
    <t>购买条件参数</t>
    <phoneticPr fontId="1" type="noConversion"/>
  </si>
  <si>
    <t>diamond</t>
  </si>
  <si>
    <t>market_family</t>
    <phoneticPr fontId="1" type="noConversion"/>
  </si>
  <si>
    <t>alliance</t>
  </si>
  <si>
    <t>chaos</t>
  </si>
  <si>
    <t>horde</t>
  </si>
  <si>
    <t>order</t>
  </si>
  <si>
    <t>类型</t>
    <phoneticPr fontId="1" type="noConversion"/>
  </si>
  <si>
    <t>商店名称</t>
    <phoneticPr fontId="1" type="noConversion"/>
  </si>
  <si>
    <t>商店简称</t>
    <phoneticPr fontId="1" type="noConversion"/>
  </si>
  <si>
    <t>自动刷新时间</t>
    <phoneticPr fontId="1" type="noConversion"/>
  </si>
  <si>
    <t>是否可以免费刷新</t>
    <phoneticPr fontId="1" type="noConversion"/>
  </si>
  <si>
    <t>免费刷新冷却时间</t>
    <phoneticPr fontId="1" type="noConversion"/>
  </si>
  <si>
    <t>是否显示至尊卡提示</t>
    <phoneticPr fontId="1" type="noConversion"/>
  </si>
  <si>
    <t>存在时间</t>
    <phoneticPr fontId="1" type="noConversion"/>
  </si>
  <si>
    <t>普通关卡开启概率</t>
    <phoneticPr fontId="1" type="noConversion"/>
  </si>
  <si>
    <t>精英关卡开启概率</t>
    <phoneticPr fontId="1" type="noConversion"/>
  </si>
  <si>
    <t>刷新消耗1</t>
    <phoneticPr fontId="1" type="noConversion"/>
  </si>
  <si>
    <t>刷新消耗2</t>
    <phoneticPr fontId="1" type="noConversion"/>
  </si>
  <si>
    <t>刷新消耗3</t>
    <phoneticPr fontId="1" type="noConversion"/>
  </si>
  <si>
    <t>显示资源栏</t>
    <phoneticPr fontId="1" type="noConversion"/>
  </si>
  <si>
    <t>是否显示熔炉</t>
    <phoneticPr fontId="1" type="noConversion"/>
  </si>
  <si>
    <t>是否打乱位置</t>
    <phoneticPr fontId="1" type="noConversion"/>
  </si>
  <si>
    <t>标识</t>
    <phoneticPr fontId="1" type="noConversion"/>
  </si>
  <si>
    <t>排序</t>
    <phoneticPr fontId="1" type="noConversion"/>
  </si>
  <si>
    <t>type</t>
    <phoneticPr fontId="1" type="noConversion"/>
  </si>
  <si>
    <t>name</t>
    <phoneticPr fontId="1" type="noConversion"/>
  </si>
  <si>
    <t>short_name</t>
    <phoneticPr fontId="1" type="noConversion"/>
  </si>
  <si>
    <t>auto_refresh</t>
    <phoneticPr fontId="1" type="noConversion"/>
  </si>
  <si>
    <t>can_free_refresh</t>
    <phoneticPr fontId="1" type="noConversion"/>
  </si>
  <si>
    <t>free_cd</t>
    <phoneticPr fontId="1" type="noConversion"/>
  </si>
  <si>
    <t>show_super_vip_tip</t>
    <phoneticPr fontId="1" type="noConversion"/>
  </si>
  <si>
    <t>exist_time</t>
    <phoneticPr fontId="1" type="noConversion"/>
  </si>
  <si>
    <t>chapter_normal</t>
    <phoneticPr fontId="1" type="noConversion"/>
  </si>
  <si>
    <t>chapter_elite</t>
    <phoneticPr fontId="1" type="noConversion"/>
  </si>
  <si>
    <t>refresh1</t>
    <phoneticPr fontId="1" type="noConversion"/>
  </si>
  <si>
    <t>refresh2</t>
    <phoneticPr fontId="1" type="noConversion"/>
  </si>
  <si>
    <t>refresh3</t>
    <phoneticPr fontId="1" type="noConversion"/>
  </si>
  <si>
    <t>res_bar</t>
    <phoneticPr fontId="1" type="noConversion"/>
  </si>
  <si>
    <t>need_show_furnace</t>
    <phoneticPr fontId="1" type="noConversion"/>
  </si>
  <si>
    <t>roder</t>
  </si>
  <si>
    <t>res_icon</t>
    <phoneticPr fontId="1" type="noConversion"/>
  </si>
  <si>
    <t>sort</t>
    <phoneticPr fontId="1" type="noConversion"/>
  </si>
  <si>
    <t>market_mall</t>
    <phoneticPr fontId="1" type="noConversion"/>
  </si>
  <si>
    <t>钻石商城</t>
    <phoneticPr fontId="1" type="noConversion"/>
  </si>
  <si>
    <t>商城</t>
    <phoneticPr fontId="1" type="noConversion"/>
  </si>
  <si>
    <t>diamond</t>
    <phoneticPr fontId="1" type="noConversion"/>
  </si>
  <si>
    <t>market_mystery</t>
    <phoneticPr fontId="1" type="noConversion"/>
  </si>
  <si>
    <t>旅行商人</t>
    <phoneticPr fontId="1" type="noConversion"/>
  </si>
  <si>
    <t>diamond</t>
    <phoneticPr fontId="1" type="noConversion"/>
  </si>
  <si>
    <t>market_tavern</t>
    <phoneticPr fontId="1" type="noConversion"/>
  </si>
  <si>
    <t>美酒商店</t>
    <phoneticPr fontId="1" type="noConversion"/>
  </si>
  <si>
    <t>酒馆</t>
    <phoneticPr fontId="1" type="noConversion"/>
  </si>
  <si>
    <t>wine</t>
    <phoneticPr fontId="1" type="noConversion"/>
  </si>
  <si>
    <t>wine</t>
    <phoneticPr fontId="1" type="noConversion"/>
  </si>
  <si>
    <t>market_black</t>
    <phoneticPr fontId="1" type="noConversion"/>
  </si>
  <si>
    <t>星玉商店</t>
    <phoneticPr fontId="1" type="noConversion"/>
  </si>
  <si>
    <t>hero_coin</t>
    <phoneticPr fontId="1" type="noConversion"/>
  </si>
  <si>
    <t>market_arena</t>
    <phoneticPr fontId="1" type="noConversion"/>
  </si>
  <si>
    <t>声望商店</t>
    <phoneticPr fontId="1" type="noConversion"/>
  </si>
  <si>
    <t>竞技场</t>
    <phoneticPr fontId="1" type="noConversion"/>
  </si>
  <si>
    <t>arena_coin</t>
    <phoneticPr fontId="1" type="noConversion"/>
  </si>
  <si>
    <t>market_honor</t>
    <phoneticPr fontId="1" type="noConversion"/>
  </si>
  <si>
    <t>荣誉商店</t>
    <phoneticPr fontId="1" type="noConversion"/>
  </si>
  <si>
    <t>战神榜</t>
  </si>
  <si>
    <t>ares_honor</t>
    <phoneticPr fontId="1" type="noConversion"/>
  </si>
  <si>
    <t>ares_honor</t>
    <phoneticPr fontId="1" type="noConversion"/>
  </si>
  <si>
    <t>market_explore</t>
    <phoneticPr fontId="1" type="noConversion"/>
  </si>
  <si>
    <t>功勋商店</t>
    <phoneticPr fontId="1" type="noConversion"/>
  </si>
  <si>
    <t>秘境</t>
    <phoneticPr fontId="1" type="noConversion"/>
  </si>
  <si>
    <t>feat</t>
    <phoneticPr fontId="1" type="noConversion"/>
  </si>
  <si>
    <t>market_family</t>
    <phoneticPr fontId="1" type="noConversion"/>
  </si>
  <si>
    <t>贡献商店</t>
    <phoneticPr fontId="1" type="noConversion"/>
  </si>
  <si>
    <t>公会</t>
    <phoneticPr fontId="1" type="noConversion"/>
  </si>
  <si>
    <t>offertory</t>
    <phoneticPr fontId="1" type="noConversion"/>
  </si>
  <si>
    <t>装备</t>
    <phoneticPr fontId="1" type="noConversion"/>
  </si>
  <si>
    <t>英雄</t>
    <phoneticPr fontId="1" type="noConversion"/>
  </si>
  <si>
    <t>tower_max</t>
    <phoneticPr fontId="1" type="noConversion"/>
  </si>
  <si>
    <t>强袭利刃碎片</t>
    <phoneticPr fontId="1" type="noConversion"/>
  </si>
  <si>
    <t>16套装</t>
    <phoneticPr fontId="1" type="noConversion"/>
  </si>
  <si>
    <t>强袭护腿碎片</t>
    <phoneticPr fontId="1" type="noConversion"/>
  </si>
  <si>
    <t>18套装</t>
    <phoneticPr fontId="1" type="noConversion"/>
  </si>
  <si>
    <t>龙血利刃碎片</t>
    <phoneticPr fontId="12" type="noConversion"/>
  </si>
  <si>
    <t>equip_coin</t>
    <phoneticPr fontId="1" type="noConversion"/>
  </si>
  <si>
    <t>tower_max</t>
    <phoneticPr fontId="1" type="noConversion"/>
  </si>
  <si>
    <t>16套装</t>
    <phoneticPr fontId="1" type="noConversion"/>
  </si>
  <si>
    <t>强袭胸甲碎片</t>
    <phoneticPr fontId="1" type="noConversion"/>
  </si>
  <si>
    <t>18套装</t>
    <phoneticPr fontId="1" type="noConversion"/>
  </si>
  <si>
    <t>龙血护腿碎片</t>
    <phoneticPr fontId="12" type="noConversion"/>
  </si>
  <si>
    <t>12套装</t>
  </si>
  <si>
    <t>强袭头盔碎片</t>
    <phoneticPr fontId="1" type="noConversion"/>
  </si>
  <si>
    <t>龙血头盔碎片</t>
    <phoneticPr fontId="12" type="noConversion"/>
  </si>
  <si>
    <t>龙血胸甲碎片</t>
    <phoneticPr fontId="12" type="noConversion"/>
  </si>
  <si>
    <t>equip_coin</t>
  </si>
  <si>
    <t>强袭利刃碎片</t>
  </si>
  <si>
    <t>16套装</t>
  </si>
  <si>
    <t>强袭头盔碎片</t>
  </si>
  <si>
    <t>强袭胸甲碎片</t>
  </si>
  <si>
    <t>强袭护腿碎片</t>
  </si>
  <si>
    <t>18套装</t>
  </si>
  <si>
    <t>equip_coin</t>
    <phoneticPr fontId="1" type="noConversion"/>
  </si>
  <si>
    <t>equip_coin</t>
    <phoneticPr fontId="1" type="noConversion"/>
  </si>
  <si>
    <t>是否批量购买</t>
    <phoneticPr fontId="1" type="noConversion"/>
  </si>
  <si>
    <t>buy_can_choose_num</t>
    <phoneticPr fontId="1" type="noConversion"/>
  </si>
  <si>
    <t>market_equip</t>
    <phoneticPr fontId="1" type="noConversion"/>
  </si>
  <si>
    <t>晶玉商店</t>
    <phoneticPr fontId="1" type="noConversion"/>
  </si>
  <si>
    <t>物品名称</t>
    <phoneticPr fontId="1" type="noConversion"/>
  </si>
  <si>
    <t>11装备</t>
    <phoneticPr fontId="1" type="noConversion"/>
  </si>
  <si>
    <t>春雨坠饰</t>
    <phoneticPr fontId="1" type="noConversion"/>
  </si>
  <si>
    <t>7套装</t>
    <phoneticPr fontId="1" type="noConversion"/>
  </si>
  <si>
    <t>斥候护腿</t>
    <phoneticPr fontId="1" type="noConversion"/>
  </si>
  <si>
    <t>12套装</t>
    <phoneticPr fontId="1" type="noConversion"/>
  </si>
  <si>
    <t>强袭坠饰碎片</t>
  </si>
  <si>
    <t>强袭戒指碎片</t>
  </si>
  <si>
    <t>19装备</t>
    <phoneticPr fontId="1" type="noConversion"/>
  </si>
  <si>
    <t>item</t>
    <phoneticPr fontId="1" type="noConversion"/>
  </si>
  <si>
    <t>物品ID</t>
    <phoneticPr fontId="1" type="noConversion"/>
  </si>
  <si>
    <t>物品类型</t>
    <phoneticPr fontId="1" type="noConversion"/>
  </si>
  <si>
    <t>物品品质</t>
    <phoneticPr fontId="1" type="noConversion"/>
  </si>
  <si>
    <t>物品品质</t>
    <phoneticPr fontId="1" type="noConversion"/>
  </si>
  <si>
    <t>价格</t>
    <phoneticPr fontId="1" type="noConversion"/>
  </si>
  <si>
    <t>item</t>
    <phoneticPr fontId="1" type="noConversion"/>
  </si>
  <si>
    <t>diamond</t>
    <phoneticPr fontId="1" type="noConversion"/>
  </si>
  <si>
    <t>16星魄</t>
    <phoneticPr fontId="1" type="noConversion"/>
  </si>
  <si>
    <t>item</t>
    <phoneticPr fontId="1" type="noConversion"/>
  </si>
  <si>
    <t>16装备</t>
    <phoneticPr fontId="1" type="noConversion"/>
  </si>
  <si>
    <t>矿工锄</t>
    <phoneticPr fontId="1" type="noConversion"/>
  </si>
  <si>
    <t>equip</t>
    <phoneticPr fontId="1" type="noConversion"/>
  </si>
  <si>
    <t>1装备</t>
    <phoneticPr fontId="1" type="noConversion"/>
  </si>
  <si>
    <t>1装备</t>
    <phoneticPr fontId="1" type="noConversion"/>
  </si>
  <si>
    <t>1装备</t>
    <phoneticPr fontId="1" type="noConversion"/>
  </si>
  <si>
    <t>12套装</t>
    <phoneticPr fontId="1" type="noConversion"/>
  </si>
  <si>
    <t>银戒指</t>
    <phoneticPr fontId="1" type="noConversion"/>
  </si>
  <si>
    <t>轻灵佩剑</t>
    <phoneticPr fontId="1" type="noConversion"/>
  </si>
  <si>
    <t>6装备</t>
    <phoneticPr fontId="1" type="noConversion"/>
  </si>
  <si>
    <t>coin</t>
    <phoneticPr fontId="1" type="noConversion"/>
  </si>
  <si>
    <t>落雪印戒</t>
    <phoneticPr fontId="1" type="noConversion"/>
  </si>
  <si>
    <t>斥候利刃</t>
    <phoneticPr fontId="1" type="noConversion"/>
  </si>
  <si>
    <t>equip</t>
    <phoneticPr fontId="1" type="noConversion"/>
  </si>
  <si>
    <t>斥候头盔</t>
    <phoneticPr fontId="1" type="noConversion"/>
  </si>
  <si>
    <t>7套装</t>
    <phoneticPr fontId="1" type="noConversion"/>
  </si>
  <si>
    <t>斥候胸甲</t>
    <phoneticPr fontId="1" type="noConversion"/>
  </si>
  <si>
    <t>7套装</t>
    <phoneticPr fontId="1" type="noConversion"/>
  </si>
  <si>
    <t>6装备</t>
    <phoneticPr fontId="1" type="noConversion"/>
  </si>
  <si>
    <t>coin</t>
    <phoneticPr fontId="1" type="noConversion"/>
  </si>
  <si>
    <t>11装备</t>
    <phoneticPr fontId="1" type="noConversion"/>
  </si>
  <si>
    <t>16装备</t>
    <phoneticPr fontId="1" type="noConversion"/>
  </si>
  <si>
    <t>17装备</t>
    <phoneticPr fontId="1" type="noConversion"/>
  </si>
  <si>
    <t>16套装</t>
    <phoneticPr fontId="1" type="noConversion"/>
  </si>
  <si>
    <t>18套装</t>
    <phoneticPr fontId="1" type="noConversion"/>
  </si>
  <si>
    <t>diamond</t>
    <phoneticPr fontId="1" type="noConversion"/>
  </si>
  <si>
    <t>18套装</t>
    <phoneticPr fontId="1" type="noConversion"/>
  </si>
  <si>
    <t>19装备</t>
    <phoneticPr fontId="1" type="noConversion"/>
  </si>
  <si>
    <t>19装备</t>
    <phoneticPr fontId="1" type="noConversion"/>
  </si>
  <si>
    <t>feat</t>
    <phoneticPr fontId="1" type="noConversion"/>
  </si>
  <si>
    <t>market_bar</t>
    <phoneticPr fontId="1" type="noConversion"/>
  </si>
  <si>
    <t>17套装</t>
    <phoneticPr fontId="1" type="noConversion"/>
  </si>
  <si>
    <t>equip_coin</t>
    <phoneticPr fontId="1" type="noConversion"/>
  </si>
  <si>
    <t>item</t>
    <phoneticPr fontId="1" type="noConversion"/>
  </si>
  <si>
    <t>item</t>
  </si>
  <si>
    <t>斥候利刃碎片</t>
  </si>
  <si>
    <t>斥候头盔碎片</t>
  </si>
  <si>
    <t>斥候胸甲碎片</t>
  </si>
  <si>
    <t>斥候护腿碎片</t>
  </si>
  <si>
    <t>7套装</t>
  </si>
  <si>
    <t>7套装</t>
    <phoneticPr fontId="1" type="noConversion"/>
  </si>
  <si>
    <t>17星魄</t>
    <phoneticPr fontId="1" type="noConversion"/>
  </si>
  <si>
    <t>商品格子</t>
    <phoneticPr fontId="1" type="noConversion"/>
  </si>
  <si>
    <t>商品id</t>
    <phoneticPr fontId="1" type="noConversion"/>
  </si>
  <si>
    <t>道具名称</t>
    <phoneticPr fontId="1" type="noConversion"/>
  </si>
  <si>
    <t>道具品质</t>
    <phoneticPr fontId="1" type="noConversion"/>
  </si>
  <si>
    <t>商品限制描述</t>
    <phoneticPr fontId="1" type="noConversion"/>
  </si>
  <si>
    <t>出现权重</t>
    <phoneticPr fontId="1" type="noConversion"/>
  </si>
  <si>
    <t>出现权重累积</t>
    <phoneticPr fontId="1" type="noConversion"/>
  </si>
  <si>
    <t>是否活动预览</t>
    <phoneticPr fontId="1" type="noConversion"/>
  </si>
  <si>
    <t>block</t>
    <phoneticPr fontId="1" type="noConversion"/>
  </si>
  <si>
    <t>level</t>
    <phoneticPr fontId="1" type="noConversion"/>
  </si>
  <si>
    <t>limitdesc</t>
    <phoneticPr fontId="1" type="noConversion"/>
  </si>
  <si>
    <t>weight</t>
    <phoneticPr fontId="1" type="noConversion"/>
  </si>
  <si>
    <t>weightheap</t>
    <phoneticPr fontId="1" type="noConversion"/>
  </si>
  <si>
    <t>event_preivew</t>
    <phoneticPr fontId="1" type="noConversion"/>
  </si>
  <si>
    <t>feat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</si>
</sst>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2" borderId="1" xfId="1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0" fontId="4" fillId="0" borderId="0" xfId="3" applyNumberFormat="1" applyFont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10" borderId="0" xfId="0" applyFont="1" applyFill="1" applyAlignment="1">
      <alignment horizontal="center" vertical="center"/>
    </xf>
  </cellXfs>
  <cellStyles count="4">
    <cellStyle name="百分比" xfId="3" builtinId="5"/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ubin\Desktop\4.13\4.26&#38656;&#27714;\&#33258;&#24049;&#29609;&#30340;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(商品)"/>
      <sheetName val="market(价格)"/>
      <sheetName val="market(旅行商人)"/>
      <sheetName val="market(商城)"/>
      <sheetName val="market(声望商店)"/>
      <sheetName val="market(荣誉商店)"/>
      <sheetName val="market(公会商店)"/>
      <sheetName val="market(秘境商店)"/>
      <sheetName val="market(刷新消耗)"/>
      <sheetName val="market(星玉商店)"/>
      <sheetName val="market(金币商店)"/>
      <sheetName val="maket(配置)"/>
    </sheetNames>
    <sheetDataSet>
      <sheetData sheetId="0">
        <row r="265">
          <cell r="C265" t="str">
            <v>6装备</v>
          </cell>
          <cell r="E265">
            <v>7100007</v>
          </cell>
          <cell r="M265" t="str">
            <v>market_black_equip</v>
          </cell>
        </row>
        <row r="266">
          <cell r="C266" t="str">
            <v>6装备</v>
          </cell>
          <cell r="E266">
            <v>7100008</v>
          </cell>
          <cell r="M266" t="str">
            <v>market_black_equip</v>
          </cell>
        </row>
        <row r="267">
          <cell r="C267" t="str">
            <v>6装备</v>
          </cell>
          <cell r="E267">
            <v>7100009</v>
          </cell>
          <cell r="M267" t="str">
            <v>market_black_equip</v>
          </cell>
        </row>
        <row r="268">
          <cell r="C268" t="str">
            <v>6装备</v>
          </cell>
          <cell r="E268">
            <v>7100010</v>
          </cell>
          <cell r="M268" t="str">
            <v>market_black_equip</v>
          </cell>
        </row>
        <row r="277">
          <cell r="C277" t="str">
            <v>普通附魔粉尘</v>
          </cell>
          <cell r="E277">
            <v>5120875</v>
          </cell>
          <cell r="M277" t="str">
            <v>market_black_equip</v>
          </cell>
        </row>
        <row r="278">
          <cell r="C278" t="str">
            <v>优良附魔粉尘</v>
          </cell>
          <cell r="E278">
            <v>5120876</v>
          </cell>
          <cell r="M278" t="str">
            <v>market_black_equip</v>
          </cell>
        </row>
        <row r="279">
          <cell r="C279" t="str">
            <v>精致附魔粉尘</v>
          </cell>
          <cell r="E279">
            <v>5120877</v>
          </cell>
          <cell r="M279" t="str">
            <v>market_black_equip</v>
          </cell>
        </row>
        <row r="280">
          <cell r="C280" t="str">
            <v>普通宝珠</v>
          </cell>
          <cell r="E280">
            <v>5120882</v>
          </cell>
          <cell r="M280" t="str">
            <v>market_black_equip</v>
          </cell>
        </row>
      </sheetData>
      <sheetData sheetId="1">
        <row r="1">
          <cell r="A1" t="str">
            <v>物品ID</v>
          </cell>
          <cell r="E1" t="str">
            <v>是否开放</v>
          </cell>
          <cell r="I1" t="str">
            <v>关键字</v>
          </cell>
          <cell r="J1" t="str">
            <v>道具数量</v>
          </cell>
          <cell r="K1" t="str">
            <v>货币类型</v>
          </cell>
          <cell r="L1" t="str">
            <v>价格</v>
          </cell>
        </row>
        <row r="2">
          <cell r="A2">
            <v>5100011</v>
          </cell>
          <cell r="E2">
            <v>1</v>
          </cell>
          <cell r="I2" t="str">
            <v>market_mystery17星魄</v>
          </cell>
          <cell r="J2">
            <v>10</v>
          </cell>
          <cell r="K2" t="str">
            <v>diamond</v>
          </cell>
          <cell r="L2">
            <v>1000</v>
          </cell>
        </row>
        <row r="3">
          <cell r="A3">
            <v>5100012</v>
          </cell>
          <cell r="E3">
            <v>1</v>
          </cell>
          <cell r="I3" t="str">
            <v>market_mystery18星魄</v>
          </cell>
          <cell r="J3">
            <v>10</v>
          </cell>
          <cell r="K3" t="str">
            <v>diamond</v>
          </cell>
          <cell r="L3">
            <v>1500</v>
          </cell>
        </row>
        <row r="4">
          <cell r="A4">
            <v>5100013</v>
          </cell>
          <cell r="E4">
            <v>1</v>
          </cell>
          <cell r="I4" t="str">
            <v>market_mystery17装备</v>
          </cell>
          <cell r="J4">
            <v>10</v>
          </cell>
          <cell r="K4" t="str">
            <v>diamond</v>
          </cell>
          <cell r="L4">
            <v>1600</v>
          </cell>
        </row>
        <row r="5">
          <cell r="A5">
            <v>5100014</v>
          </cell>
          <cell r="E5">
            <v>1</v>
          </cell>
          <cell r="I5" t="str">
            <v>market_mystery18套装</v>
          </cell>
          <cell r="J5">
            <v>10</v>
          </cell>
          <cell r="K5" t="str">
            <v>diamond</v>
          </cell>
          <cell r="L5">
            <v>3200</v>
          </cell>
        </row>
        <row r="6">
          <cell r="A6">
            <v>5100015</v>
          </cell>
          <cell r="E6">
            <v>1</v>
          </cell>
          <cell r="I6" t="str">
            <v>market_mystery16圣物</v>
          </cell>
          <cell r="J6">
            <v>1</v>
          </cell>
          <cell r="K6" t="str">
            <v>diamond</v>
          </cell>
          <cell r="L6">
            <v>560</v>
          </cell>
        </row>
        <row r="7">
          <cell r="A7">
            <v>5100032</v>
          </cell>
          <cell r="E7">
            <v>1</v>
          </cell>
          <cell r="I7" t="str">
            <v>market_mystery17圣物</v>
          </cell>
          <cell r="J7">
            <v>1</v>
          </cell>
          <cell r="K7" t="str">
            <v>diamond</v>
          </cell>
          <cell r="L7">
            <v>560</v>
          </cell>
        </row>
        <row r="8">
          <cell r="A8">
            <v>5100033</v>
          </cell>
          <cell r="E8">
            <v>1</v>
          </cell>
        </row>
        <row r="9">
          <cell r="A9">
            <v>5100034</v>
          </cell>
          <cell r="E9">
            <v>1</v>
          </cell>
        </row>
        <row r="10">
          <cell r="A10">
            <v>5100035</v>
          </cell>
          <cell r="E10">
            <v>1</v>
          </cell>
        </row>
        <row r="11">
          <cell r="A11">
            <v>7100001</v>
          </cell>
          <cell r="E11">
            <v>1</v>
          </cell>
          <cell r="I11" t="str">
            <v>market_black16星魄</v>
          </cell>
          <cell r="J11">
            <v>1</v>
          </cell>
          <cell r="K11" t="str">
            <v>hero_coin</v>
          </cell>
          <cell r="L11">
            <v>400</v>
          </cell>
        </row>
        <row r="12">
          <cell r="A12">
            <v>7100002</v>
          </cell>
          <cell r="E12">
            <v>1</v>
          </cell>
          <cell r="I12" t="str">
            <v>market_black17星魄</v>
          </cell>
          <cell r="J12">
            <v>1</v>
          </cell>
          <cell r="K12" t="str">
            <v>hero_coin</v>
          </cell>
          <cell r="L12">
            <v>800</v>
          </cell>
        </row>
        <row r="13">
          <cell r="A13">
            <v>7100003</v>
          </cell>
          <cell r="E13">
            <v>1</v>
          </cell>
          <cell r="I13" t="str">
            <v>market_black12套装</v>
          </cell>
          <cell r="J13">
            <v>1</v>
          </cell>
          <cell r="K13" t="str">
            <v>hero_coin</v>
          </cell>
          <cell r="L13">
            <v>400</v>
          </cell>
        </row>
        <row r="14">
          <cell r="A14">
            <v>7100004</v>
          </cell>
          <cell r="E14">
            <v>1</v>
          </cell>
          <cell r="I14" t="str">
            <v>market_black16装备</v>
          </cell>
          <cell r="J14">
            <v>1</v>
          </cell>
          <cell r="K14" t="str">
            <v>hero_coin</v>
          </cell>
          <cell r="L14">
            <v>800</v>
          </cell>
        </row>
        <row r="15">
          <cell r="A15">
            <v>7100005</v>
          </cell>
          <cell r="E15">
            <v>1</v>
          </cell>
          <cell r="I15" t="str">
            <v>market_black17装备</v>
          </cell>
          <cell r="J15">
            <v>1</v>
          </cell>
          <cell r="K15" t="str">
            <v>hero_coin</v>
          </cell>
          <cell r="L15">
            <v>1600</v>
          </cell>
        </row>
        <row r="16">
          <cell r="A16">
            <v>7100006</v>
          </cell>
          <cell r="E16">
            <v>1</v>
          </cell>
        </row>
        <row r="17">
          <cell r="A17">
            <v>7100007</v>
          </cell>
          <cell r="E17">
            <v>1</v>
          </cell>
          <cell r="I17" t="str">
            <v>market_black_equip普通进阶材料</v>
          </cell>
          <cell r="J17">
            <v>1</v>
          </cell>
          <cell r="K17" t="str">
            <v>coin</v>
          </cell>
          <cell r="L17">
            <v>15000</v>
          </cell>
        </row>
        <row r="18">
          <cell r="A18">
            <v>7100008</v>
          </cell>
          <cell r="E18">
            <v>1</v>
          </cell>
          <cell r="I18" t="str">
            <v>market_black_equip优良进阶材料</v>
          </cell>
          <cell r="J18">
            <v>1</v>
          </cell>
          <cell r="K18" t="str">
            <v>coin</v>
          </cell>
          <cell r="L18">
            <v>30000</v>
          </cell>
        </row>
        <row r="19">
          <cell r="A19">
            <v>7100009</v>
          </cell>
          <cell r="E19">
            <v>1</v>
          </cell>
          <cell r="I19" t="str">
            <v>market_black_equip精致进阶材料</v>
          </cell>
          <cell r="J19">
            <v>1</v>
          </cell>
          <cell r="K19" t="str">
            <v>coin</v>
          </cell>
          <cell r="L19">
            <v>50000</v>
          </cell>
        </row>
        <row r="20">
          <cell r="A20">
            <v>7100010</v>
          </cell>
          <cell r="E20">
            <v>1</v>
          </cell>
          <cell r="I20" t="str">
            <v>market_black_equip史诗进阶材料</v>
          </cell>
          <cell r="J20">
            <v>1</v>
          </cell>
          <cell r="K20" t="str">
            <v>coin</v>
          </cell>
          <cell r="L20">
            <v>80000</v>
          </cell>
        </row>
        <row r="21">
          <cell r="A21">
            <v>7100011</v>
          </cell>
          <cell r="E21">
            <v>1</v>
          </cell>
          <cell r="I21" t="str">
            <v>market_black_equip普通附魔粉尘</v>
          </cell>
          <cell r="J21">
            <v>1</v>
          </cell>
          <cell r="K21" t="str">
            <v>coin</v>
          </cell>
          <cell r="L21">
            <v>10000</v>
          </cell>
        </row>
        <row r="22">
          <cell r="A22">
            <v>7100012</v>
          </cell>
          <cell r="E22">
            <v>1</v>
          </cell>
          <cell r="I22" t="str">
            <v>market_black_equip优良附魔粉尘</v>
          </cell>
          <cell r="J22">
            <v>1</v>
          </cell>
          <cell r="K22" t="str">
            <v>coin</v>
          </cell>
          <cell r="L22">
            <v>39000</v>
          </cell>
        </row>
        <row r="23">
          <cell r="A23">
            <v>7100013</v>
          </cell>
          <cell r="E23">
            <v>1</v>
          </cell>
          <cell r="I23" t="str">
            <v>market_black_equip精致附魔粉尘</v>
          </cell>
          <cell r="J23">
            <v>1</v>
          </cell>
          <cell r="K23" t="str">
            <v>coin</v>
          </cell>
          <cell r="L23">
            <v>80000</v>
          </cell>
        </row>
        <row r="24">
          <cell r="A24">
            <v>7100014</v>
          </cell>
          <cell r="E24">
            <v>1</v>
          </cell>
          <cell r="I24" t="str">
            <v>market_black_equip1装备</v>
          </cell>
          <cell r="J24">
            <v>1</v>
          </cell>
          <cell r="K24" t="str">
            <v>coin</v>
          </cell>
          <cell r="L24">
            <v>2000</v>
          </cell>
        </row>
        <row r="25">
          <cell r="A25">
            <v>7100015</v>
          </cell>
          <cell r="E25">
            <v>1</v>
          </cell>
          <cell r="I25" t="str">
            <v>market_black_equip6装备</v>
          </cell>
          <cell r="J25">
            <v>1</v>
          </cell>
          <cell r="K25" t="str">
            <v>coin</v>
          </cell>
          <cell r="L25">
            <v>4000</v>
          </cell>
        </row>
        <row r="26">
          <cell r="A26">
            <v>7100016</v>
          </cell>
          <cell r="E26">
            <v>1</v>
          </cell>
          <cell r="I26" t="str">
            <v>market_black_equip7套装</v>
          </cell>
          <cell r="J26">
            <v>1</v>
          </cell>
          <cell r="K26" t="str">
            <v>coin</v>
          </cell>
          <cell r="L26">
            <v>8000</v>
          </cell>
        </row>
        <row r="27">
          <cell r="A27">
            <v>7100017</v>
          </cell>
          <cell r="E27">
            <v>1</v>
          </cell>
          <cell r="I27" t="str">
            <v>market_black_equip普通宝珠</v>
          </cell>
          <cell r="J27">
            <v>1</v>
          </cell>
          <cell r="K27" t="str">
            <v>coin</v>
          </cell>
          <cell r="L27">
            <v>10000</v>
          </cell>
        </row>
        <row r="28">
          <cell r="A28">
            <v>7100018</v>
          </cell>
          <cell r="E28">
            <v>1</v>
          </cell>
          <cell r="I28" t="str">
            <v>market_black_equip优良宝珠</v>
          </cell>
          <cell r="J28">
            <v>1</v>
          </cell>
          <cell r="K28" t="str">
            <v>coin</v>
          </cell>
          <cell r="L28">
            <v>39000</v>
          </cell>
        </row>
        <row r="29">
          <cell r="A29">
            <v>5110019</v>
          </cell>
          <cell r="E29">
            <v>1</v>
          </cell>
          <cell r="I29" t="str">
            <v>market_black_equip精致宝珠</v>
          </cell>
          <cell r="J29">
            <v>1</v>
          </cell>
          <cell r="K29" t="str">
            <v>coin</v>
          </cell>
          <cell r="L29">
            <v>80000</v>
          </cell>
        </row>
        <row r="30">
          <cell r="A30">
            <v>5110020</v>
          </cell>
          <cell r="E30">
            <v>1</v>
          </cell>
          <cell r="I30" t="str">
            <v>market_black_equip铭刻石</v>
          </cell>
          <cell r="J30">
            <v>10</v>
          </cell>
          <cell r="K30" t="str">
            <v>coin</v>
          </cell>
          <cell r="L30">
            <v>200000</v>
          </cell>
        </row>
        <row r="31">
          <cell r="A31">
            <v>5110021</v>
          </cell>
          <cell r="E31">
            <v>1</v>
          </cell>
          <cell r="I31" t="str">
            <v>market_black_equip征召石</v>
          </cell>
          <cell r="J31">
            <v>10</v>
          </cell>
          <cell r="K31" t="str">
            <v>coin</v>
          </cell>
          <cell r="L31">
            <v>80000</v>
          </cell>
        </row>
        <row r="32">
          <cell r="A32">
            <v>5110022</v>
          </cell>
          <cell r="E32">
            <v>1</v>
          </cell>
          <cell r="I32" t="str">
            <v>market_black_equip11装备</v>
          </cell>
          <cell r="J32">
            <v>1</v>
          </cell>
          <cell r="K32" t="str">
            <v>coin</v>
          </cell>
          <cell r="L32">
            <v>20000</v>
          </cell>
        </row>
        <row r="33">
          <cell r="A33">
            <v>5110023</v>
          </cell>
          <cell r="E33">
            <v>1</v>
          </cell>
          <cell r="I33" t="str">
            <v>market_black_equip16装备</v>
          </cell>
          <cell r="J33">
            <v>1</v>
          </cell>
          <cell r="K33" t="str">
            <v>coin</v>
          </cell>
          <cell r="L33">
            <v>80000</v>
          </cell>
        </row>
        <row r="34">
          <cell r="A34">
            <v>5110024</v>
          </cell>
          <cell r="E34">
            <v>1</v>
          </cell>
          <cell r="I34" t="str">
            <v>market_black_equip17装备</v>
          </cell>
          <cell r="J34">
            <v>1</v>
          </cell>
          <cell r="K34" t="str">
            <v>coin</v>
          </cell>
          <cell r="L34">
            <v>160000</v>
          </cell>
        </row>
        <row r="35">
          <cell r="A35">
            <v>5110025</v>
          </cell>
          <cell r="E35">
            <v>1</v>
          </cell>
          <cell r="I35" t="str">
            <v>market_black_equip16星魄</v>
          </cell>
          <cell r="J35">
            <v>1</v>
          </cell>
          <cell r="K35" t="str">
            <v>coin</v>
          </cell>
          <cell r="L35">
            <v>40000</v>
          </cell>
        </row>
        <row r="36">
          <cell r="A36">
            <v>5110026</v>
          </cell>
          <cell r="E36">
            <v>1</v>
          </cell>
          <cell r="I36" t="str">
            <v>market_black_equip17星魄</v>
          </cell>
          <cell r="J36">
            <v>1</v>
          </cell>
          <cell r="K36" t="str">
            <v>coin</v>
          </cell>
          <cell r="L36">
            <v>80000</v>
          </cell>
        </row>
        <row r="37">
          <cell r="A37">
            <v>5110027</v>
          </cell>
          <cell r="E37">
            <v>1</v>
          </cell>
        </row>
        <row r="38">
          <cell r="A38">
            <v>5110028</v>
          </cell>
          <cell r="E38">
            <v>1</v>
          </cell>
        </row>
        <row r="39">
          <cell r="A39">
            <v>5110029</v>
          </cell>
          <cell r="E39">
            <v>1</v>
          </cell>
          <cell r="I39" t="str">
            <v/>
          </cell>
        </row>
        <row r="40">
          <cell r="A40">
            <v>5110030</v>
          </cell>
          <cell r="E40">
            <v>1</v>
          </cell>
        </row>
        <row r="41">
          <cell r="A41">
            <v>5110031</v>
          </cell>
          <cell r="E41">
            <v>1</v>
          </cell>
        </row>
        <row r="42">
          <cell r="A42">
            <v>5110032</v>
          </cell>
          <cell r="E42">
            <v>1</v>
          </cell>
          <cell r="I42" t="str">
            <v>market_arena17星魄</v>
          </cell>
          <cell r="J42">
            <v>1</v>
          </cell>
          <cell r="K42" t="str">
            <v>arena_coin</v>
          </cell>
          <cell r="L42">
            <v>200</v>
          </cell>
        </row>
        <row r="43">
          <cell r="A43">
            <v>5110033</v>
          </cell>
          <cell r="E43">
            <v>1</v>
          </cell>
          <cell r="I43" t="str">
            <v>market_arena史诗附魔粉尘</v>
          </cell>
          <cell r="J43">
            <v>1</v>
          </cell>
          <cell r="K43" t="str">
            <v>arena_coin</v>
          </cell>
          <cell r="L43">
            <v>400</v>
          </cell>
        </row>
        <row r="44">
          <cell r="A44">
            <v>5110034</v>
          </cell>
          <cell r="E44">
            <v>1</v>
          </cell>
          <cell r="I44" t="str">
            <v>market_arena16圣物</v>
          </cell>
          <cell r="J44">
            <v>1</v>
          </cell>
          <cell r="K44" t="str">
            <v>arena_coin</v>
          </cell>
          <cell r="L44">
            <v>1400</v>
          </cell>
        </row>
        <row r="45">
          <cell r="A45">
            <v>5110035</v>
          </cell>
          <cell r="E45">
            <v>1</v>
          </cell>
          <cell r="I45" t="str">
            <v>market_arena16星魄</v>
          </cell>
          <cell r="J45">
            <v>1</v>
          </cell>
          <cell r="K45" t="str">
            <v>arena_coin</v>
          </cell>
          <cell r="L45">
            <v>100</v>
          </cell>
        </row>
        <row r="46">
          <cell r="A46">
            <v>5110036</v>
          </cell>
          <cell r="E46">
            <v>1</v>
          </cell>
          <cell r="I46" t="str">
            <v>market_arena17装备</v>
          </cell>
          <cell r="J46">
            <v>1</v>
          </cell>
          <cell r="K46" t="str">
            <v>arena_coin</v>
          </cell>
          <cell r="L46">
            <v>1000</v>
          </cell>
        </row>
        <row r="47">
          <cell r="A47">
            <v>5110037</v>
          </cell>
          <cell r="E47">
            <v>1</v>
          </cell>
        </row>
        <row r="48">
          <cell r="A48">
            <v>5110038</v>
          </cell>
          <cell r="E48">
            <v>1</v>
          </cell>
          <cell r="I48" t="str">
            <v>market_honor17星魄</v>
          </cell>
          <cell r="J48">
            <v>1</v>
          </cell>
          <cell r="K48" t="str">
            <v>ares_honor</v>
          </cell>
          <cell r="L48">
            <v>120</v>
          </cell>
        </row>
        <row r="49">
          <cell r="A49">
            <v>5110039</v>
          </cell>
          <cell r="E49">
            <v>1</v>
          </cell>
          <cell r="I49" t="str">
            <v>market_honor17装备</v>
          </cell>
          <cell r="J49">
            <v>1</v>
          </cell>
          <cell r="K49" t="str">
            <v>ares_honor</v>
          </cell>
          <cell r="L49">
            <v>240</v>
          </cell>
        </row>
        <row r="50">
          <cell r="A50">
            <v>5110040</v>
          </cell>
          <cell r="E50">
            <v>1</v>
          </cell>
          <cell r="I50" t="str">
            <v>market_honor铭刻石</v>
          </cell>
          <cell r="J50">
            <v>1</v>
          </cell>
          <cell r="K50" t="str">
            <v>ares_honor</v>
          </cell>
          <cell r="L50">
            <v>15</v>
          </cell>
        </row>
        <row r="51">
          <cell r="A51">
            <v>5110041</v>
          </cell>
          <cell r="E51">
            <v>1</v>
          </cell>
          <cell r="I51" t="str">
            <v>market_honor16圣物</v>
          </cell>
          <cell r="J51">
            <v>1</v>
          </cell>
          <cell r="K51" t="str">
            <v>ares_honor</v>
          </cell>
          <cell r="L51">
            <v>840</v>
          </cell>
        </row>
        <row r="52">
          <cell r="A52">
            <v>5110042</v>
          </cell>
          <cell r="E52">
            <v>1</v>
          </cell>
          <cell r="I52" t="str">
            <v>market_honor16星魄</v>
          </cell>
          <cell r="J52">
            <v>1</v>
          </cell>
          <cell r="K52" t="str">
            <v>ares_honor</v>
          </cell>
          <cell r="L52">
            <v>60</v>
          </cell>
        </row>
        <row r="53">
          <cell r="A53">
            <v>5110043</v>
          </cell>
          <cell r="E53">
            <v>0</v>
          </cell>
        </row>
        <row r="54">
          <cell r="A54">
            <v>5110044</v>
          </cell>
          <cell r="E54">
            <v>0</v>
          </cell>
          <cell r="I54" t="str">
            <v>market_family17星魄</v>
          </cell>
          <cell r="J54">
            <v>1</v>
          </cell>
          <cell r="K54" t="str">
            <v>offertory</v>
          </cell>
          <cell r="L54">
            <v>120</v>
          </cell>
        </row>
        <row r="55">
          <cell r="A55">
            <v>5110045</v>
          </cell>
          <cell r="E55">
            <v>0</v>
          </cell>
          <cell r="I55" t="str">
            <v>market_family17装备</v>
          </cell>
          <cell r="J55">
            <v>1</v>
          </cell>
          <cell r="K55" t="str">
            <v>offertory</v>
          </cell>
          <cell r="L55">
            <v>240</v>
          </cell>
        </row>
        <row r="56">
          <cell r="A56">
            <v>5110046</v>
          </cell>
          <cell r="E56">
            <v>0</v>
          </cell>
          <cell r="I56" t="str">
            <v>market_family史诗宝珠</v>
          </cell>
          <cell r="J56">
            <v>1</v>
          </cell>
          <cell r="K56" t="str">
            <v>offertory</v>
          </cell>
          <cell r="L56">
            <v>240</v>
          </cell>
        </row>
        <row r="57">
          <cell r="A57">
            <v>5110047</v>
          </cell>
          <cell r="E57">
            <v>0</v>
          </cell>
          <cell r="I57" t="str">
            <v>market_family16圣物</v>
          </cell>
          <cell r="J57">
            <v>1</v>
          </cell>
          <cell r="K57" t="str">
            <v>offertory</v>
          </cell>
          <cell r="L57">
            <v>840</v>
          </cell>
        </row>
        <row r="58">
          <cell r="A58">
            <v>5110048</v>
          </cell>
          <cell r="E58">
            <v>0</v>
          </cell>
          <cell r="I58" t="str">
            <v>market_family16星魄</v>
          </cell>
          <cell r="J58">
            <v>1</v>
          </cell>
          <cell r="K58" t="str">
            <v>offertory</v>
          </cell>
          <cell r="L58">
            <v>60</v>
          </cell>
        </row>
        <row r="59">
          <cell r="A59">
            <v>5110049</v>
          </cell>
          <cell r="E59">
            <v>1</v>
          </cell>
        </row>
        <row r="60">
          <cell r="A60">
            <v>5110050</v>
          </cell>
          <cell r="E60">
            <v>1</v>
          </cell>
          <cell r="I60" t="str">
            <v>market_mall青铜宝箱</v>
          </cell>
          <cell r="J60">
            <v>1</v>
          </cell>
          <cell r="K60" t="str">
            <v>diamond</v>
          </cell>
          <cell r="L60">
            <v>10</v>
          </cell>
        </row>
        <row r="61">
          <cell r="A61">
            <v>5110051</v>
          </cell>
          <cell r="E61">
            <v>1</v>
          </cell>
          <cell r="I61" t="str">
            <v>market_mall白银宝箱</v>
          </cell>
          <cell r="J61">
            <v>1</v>
          </cell>
          <cell r="K61" t="str">
            <v>diamond</v>
          </cell>
          <cell r="L61">
            <v>20</v>
          </cell>
        </row>
        <row r="62">
          <cell r="A62">
            <v>5110052</v>
          </cell>
          <cell r="E62">
            <v>1</v>
          </cell>
          <cell r="I62" t="str">
            <v>market_mall黄金宝箱</v>
          </cell>
          <cell r="J62">
            <v>1</v>
          </cell>
          <cell r="K62" t="str">
            <v>diamond</v>
          </cell>
          <cell r="L62">
            <v>40</v>
          </cell>
        </row>
        <row r="63">
          <cell r="A63">
            <v>5110053</v>
          </cell>
          <cell r="E63">
            <v>1</v>
          </cell>
          <cell r="I63" t="str">
            <v>market_mall青铜钥匙</v>
          </cell>
          <cell r="J63">
            <v>1</v>
          </cell>
          <cell r="K63" t="str">
            <v>diamond</v>
          </cell>
          <cell r="L63">
            <v>5</v>
          </cell>
        </row>
        <row r="64">
          <cell r="A64">
            <v>5110054</v>
          </cell>
          <cell r="E64">
            <v>1</v>
          </cell>
          <cell r="I64" t="str">
            <v>market_mall白银钥匙</v>
          </cell>
          <cell r="J64">
            <v>1</v>
          </cell>
          <cell r="K64" t="str">
            <v>diamond</v>
          </cell>
          <cell r="L64">
            <v>10</v>
          </cell>
        </row>
        <row r="65">
          <cell r="A65">
            <v>5110055</v>
          </cell>
          <cell r="E65">
            <v>0</v>
          </cell>
          <cell r="I65" t="str">
            <v>market_mall黄金钥匙</v>
          </cell>
          <cell r="J65">
            <v>1</v>
          </cell>
          <cell r="K65" t="str">
            <v>diamond</v>
          </cell>
          <cell r="L65">
            <v>20</v>
          </cell>
        </row>
        <row r="66">
          <cell r="A66">
            <v>5110056</v>
          </cell>
          <cell r="E66">
            <v>0</v>
          </cell>
          <cell r="I66" t="str">
            <v>market_mall史诗附魔粉尘</v>
          </cell>
          <cell r="J66">
            <v>1</v>
          </cell>
          <cell r="K66" t="str">
            <v>diamond</v>
          </cell>
          <cell r="L66">
            <v>160</v>
          </cell>
        </row>
        <row r="67">
          <cell r="A67">
            <v>5110057</v>
          </cell>
          <cell r="E67">
            <v>0</v>
          </cell>
          <cell r="I67" t="str">
            <v>market_mall史诗宝珠</v>
          </cell>
          <cell r="J67">
            <v>1</v>
          </cell>
          <cell r="K67" t="str">
            <v>diamond</v>
          </cell>
          <cell r="L67">
            <v>160</v>
          </cell>
        </row>
        <row r="68">
          <cell r="A68">
            <v>5110058</v>
          </cell>
          <cell r="E68">
            <v>0</v>
          </cell>
          <cell r="I68" t="str">
            <v>market_mall能量圣水</v>
          </cell>
          <cell r="J68">
            <v>1</v>
          </cell>
          <cell r="K68" t="str">
            <v>diamond</v>
          </cell>
          <cell r="L68">
            <v>200</v>
          </cell>
        </row>
        <row r="69">
          <cell r="A69">
            <v>5110059</v>
          </cell>
          <cell r="E69">
            <v>0</v>
          </cell>
          <cell r="I69" t="str">
            <v>market_mall神力结晶</v>
          </cell>
          <cell r="J69">
            <v>1</v>
          </cell>
          <cell r="K69" t="str">
            <v>diamond</v>
          </cell>
          <cell r="L69">
            <v>20</v>
          </cell>
        </row>
        <row r="70">
          <cell r="A70">
            <v>5110060</v>
          </cell>
          <cell r="E70">
            <v>0</v>
          </cell>
        </row>
        <row r="71">
          <cell r="A71">
            <v>5120001</v>
          </cell>
          <cell r="E71">
            <v>1</v>
          </cell>
          <cell r="I71" t="str">
            <v>market_explore17星魄</v>
          </cell>
          <cell r="J71">
            <v>1</v>
          </cell>
          <cell r="K71" t="str">
            <v>feat</v>
          </cell>
          <cell r="L71">
            <v>120</v>
          </cell>
        </row>
        <row r="72">
          <cell r="A72">
            <v>5120011</v>
          </cell>
          <cell r="E72">
            <v>1</v>
          </cell>
          <cell r="I72" t="str">
            <v>market_explore17装备</v>
          </cell>
          <cell r="J72">
            <v>1</v>
          </cell>
          <cell r="K72" t="str">
            <v>feat</v>
          </cell>
          <cell r="L72">
            <v>240</v>
          </cell>
        </row>
        <row r="73">
          <cell r="A73">
            <v>5120012</v>
          </cell>
          <cell r="E73">
            <v>1</v>
          </cell>
          <cell r="I73" t="str">
            <v>market_explore神力结晶</v>
          </cell>
          <cell r="J73">
            <v>1</v>
          </cell>
          <cell r="K73" t="str">
            <v>feat</v>
          </cell>
          <cell r="L73">
            <v>30</v>
          </cell>
        </row>
        <row r="74">
          <cell r="A74">
            <v>5120013</v>
          </cell>
          <cell r="E74">
            <v>1</v>
          </cell>
          <cell r="I74" t="str">
            <v>market_explore16圣物</v>
          </cell>
          <cell r="J74">
            <v>1</v>
          </cell>
          <cell r="K74" t="str">
            <v>feat</v>
          </cell>
          <cell r="L74">
            <v>840</v>
          </cell>
        </row>
        <row r="75">
          <cell r="A75">
            <v>5120014</v>
          </cell>
          <cell r="E75">
            <v>1</v>
          </cell>
          <cell r="I75" t="str">
            <v>market_explore16星魄</v>
          </cell>
          <cell r="J75">
            <v>1</v>
          </cell>
          <cell r="K75" t="str">
            <v>feat</v>
          </cell>
          <cell r="L75">
            <v>60</v>
          </cell>
        </row>
        <row r="76">
          <cell r="A76">
            <v>5120021</v>
          </cell>
          <cell r="E76">
            <v>1</v>
          </cell>
        </row>
        <row r="77">
          <cell r="A77">
            <v>5120022</v>
          </cell>
          <cell r="E77">
            <v>1</v>
          </cell>
          <cell r="I77" t="str">
            <v>market_bar18星魄</v>
          </cell>
          <cell r="J77">
            <v>1</v>
          </cell>
          <cell r="K77" t="str">
            <v>wine</v>
          </cell>
          <cell r="L77">
            <v>50</v>
          </cell>
        </row>
        <row r="78">
          <cell r="A78">
            <v>5120023</v>
          </cell>
          <cell r="E78">
            <v>1</v>
          </cell>
        </row>
        <row r="79">
          <cell r="A79">
            <v>5120024</v>
          </cell>
          <cell r="E79">
            <v>1</v>
          </cell>
        </row>
        <row r="80">
          <cell r="A80">
            <v>5120031</v>
          </cell>
          <cell r="E80">
            <v>1</v>
          </cell>
        </row>
        <row r="81">
          <cell r="A81">
            <v>5120032</v>
          </cell>
          <cell r="E81">
            <v>1</v>
          </cell>
        </row>
        <row r="82">
          <cell r="A82">
            <v>5120033</v>
          </cell>
          <cell r="E82">
            <v>1</v>
          </cell>
          <cell r="I82" t="str">
            <v>market_black_equip12套装</v>
          </cell>
          <cell r="J82">
            <v>1</v>
          </cell>
          <cell r="K82" t="str">
            <v>equip_coin</v>
          </cell>
          <cell r="L82">
            <v>100</v>
          </cell>
        </row>
        <row r="83">
          <cell r="A83">
            <v>5120034</v>
          </cell>
          <cell r="E83">
            <v>1</v>
          </cell>
          <cell r="I83" t="str">
            <v>market_black_equip16套装</v>
          </cell>
          <cell r="J83">
            <v>1</v>
          </cell>
          <cell r="K83" t="str">
            <v>equip_coin</v>
          </cell>
          <cell r="L83">
            <v>350</v>
          </cell>
        </row>
        <row r="84">
          <cell r="A84">
            <v>5120041</v>
          </cell>
          <cell r="E84">
            <v>1</v>
          </cell>
          <cell r="I84" t="str">
            <v>market_black_equip17套装</v>
          </cell>
          <cell r="J84">
            <v>1</v>
          </cell>
          <cell r="K84" t="str">
            <v>equip_coin</v>
          </cell>
          <cell r="L84">
            <v>1000</v>
          </cell>
        </row>
        <row r="85">
          <cell r="A85">
            <v>5120042</v>
          </cell>
          <cell r="E85">
            <v>1</v>
          </cell>
          <cell r="I85" t="str">
            <v>market_black_equip18套装</v>
          </cell>
          <cell r="J85">
            <v>1</v>
          </cell>
          <cell r="K85" t="str">
            <v>equip_coin</v>
          </cell>
          <cell r="L85">
            <v>1500</v>
          </cell>
        </row>
        <row r="86">
          <cell r="A86">
            <v>5120043</v>
          </cell>
          <cell r="E86">
            <v>1</v>
          </cell>
          <cell r="I86" t="str">
            <v>market_black_equip普通附魔粉尘</v>
          </cell>
          <cell r="J86">
            <v>1</v>
          </cell>
          <cell r="K86" t="str">
            <v>equip_coin</v>
          </cell>
          <cell r="L86">
            <v>20</v>
          </cell>
        </row>
        <row r="87">
          <cell r="A87">
            <v>5120044</v>
          </cell>
          <cell r="E87">
            <v>1</v>
          </cell>
          <cell r="I87" t="str">
            <v>market_black_equip优良附魔粉尘</v>
          </cell>
          <cell r="J87">
            <v>1</v>
          </cell>
          <cell r="K87" t="str">
            <v>equip_coin</v>
          </cell>
          <cell r="L87">
            <v>40</v>
          </cell>
        </row>
        <row r="88">
          <cell r="A88">
            <v>5120202</v>
          </cell>
          <cell r="E88">
            <v>1</v>
          </cell>
          <cell r="I88" t="str">
            <v>market_black_equip精致附魔粉尘</v>
          </cell>
          <cell r="J88">
            <v>1</v>
          </cell>
          <cell r="K88" t="str">
            <v>equip_coin</v>
          </cell>
          <cell r="L88">
            <v>100</v>
          </cell>
        </row>
        <row r="89">
          <cell r="A89">
            <v>5120203</v>
          </cell>
          <cell r="E89">
            <v>1</v>
          </cell>
          <cell r="I89" t="str">
            <v>market_black_equip史诗附魔粉尘</v>
          </cell>
          <cell r="J89">
            <v>1</v>
          </cell>
          <cell r="K89" t="str">
            <v>equip_coin</v>
          </cell>
          <cell r="L89">
            <v>2000</v>
          </cell>
        </row>
        <row r="90">
          <cell r="A90">
            <v>5120204</v>
          </cell>
          <cell r="E90">
            <v>1</v>
          </cell>
        </row>
        <row r="91">
          <cell r="A91">
            <v>5120412</v>
          </cell>
          <cell r="E91">
            <v>1</v>
          </cell>
        </row>
        <row r="92">
          <cell r="A92">
            <v>5120413</v>
          </cell>
          <cell r="E92">
            <v>1</v>
          </cell>
        </row>
        <row r="93">
          <cell r="A93">
            <v>5120424</v>
          </cell>
          <cell r="E93">
            <v>1</v>
          </cell>
        </row>
        <row r="94">
          <cell r="A94">
            <v>5120434</v>
          </cell>
          <cell r="E94">
            <v>1</v>
          </cell>
        </row>
        <row r="95">
          <cell r="A95">
            <v>5120504</v>
          </cell>
          <cell r="E95">
            <v>1</v>
          </cell>
        </row>
        <row r="96">
          <cell r="A96">
            <v>5120801</v>
          </cell>
          <cell r="E96">
            <v>1</v>
          </cell>
        </row>
        <row r="97">
          <cell r="A97">
            <v>5120802</v>
          </cell>
          <cell r="E97">
            <v>1</v>
          </cell>
        </row>
        <row r="98">
          <cell r="A98">
            <v>5120803</v>
          </cell>
          <cell r="E98">
            <v>1</v>
          </cell>
        </row>
        <row r="99">
          <cell r="A99">
            <v>5120804</v>
          </cell>
          <cell r="E99">
            <v>1</v>
          </cell>
        </row>
        <row r="100">
          <cell r="A100">
            <v>5120811</v>
          </cell>
          <cell r="E100">
            <v>1</v>
          </cell>
        </row>
        <row r="101">
          <cell r="A101">
            <v>5120812</v>
          </cell>
          <cell r="E101">
            <v>1</v>
          </cell>
        </row>
        <row r="102">
          <cell r="A102">
            <v>5120813</v>
          </cell>
          <cell r="E102">
            <v>1</v>
          </cell>
        </row>
        <row r="103">
          <cell r="A103">
            <v>5120814</v>
          </cell>
          <cell r="E103">
            <v>1</v>
          </cell>
        </row>
        <row r="104">
          <cell r="A104">
            <v>5120821</v>
          </cell>
          <cell r="E104">
            <v>1</v>
          </cell>
        </row>
        <row r="105">
          <cell r="A105">
            <v>5120822</v>
          </cell>
          <cell r="E105">
            <v>1</v>
          </cell>
        </row>
        <row r="106">
          <cell r="A106">
            <v>5120823</v>
          </cell>
          <cell r="E106">
            <v>1</v>
          </cell>
        </row>
        <row r="107">
          <cell r="A107">
            <v>5120824</v>
          </cell>
          <cell r="E107">
            <v>1</v>
          </cell>
        </row>
        <row r="108">
          <cell r="A108">
            <v>5120831</v>
          </cell>
          <cell r="E108">
            <v>1</v>
          </cell>
        </row>
        <row r="109">
          <cell r="A109">
            <v>5120832</v>
          </cell>
          <cell r="E109">
            <v>1</v>
          </cell>
        </row>
        <row r="110">
          <cell r="A110">
            <v>5120833</v>
          </cell>
          <cell r="E110">
            <v>1</v>
          </cell>
        </row>
        <row r="111">
          <cell r="A111">
            <v>5120834</v>
          </cell>
          <cell r="E111">
            <v>1</v>
          </cell>
        </row>
        <row r="112">
          <cell r="A112">
            <v>5120841</v>
          </cell>
          <cell r="E112">
            <v>1</v>
          </cell>
        </row>
        <row r="113">
          <cell r="A113">
            <v>5120842</v>
          </cell>
          <cell r="E113">
            <v>1</v>
          </cell>
        </row>
        <row r="114">
          <cell r="A114">
            <v>5120843</v>
          </cell>
          <cell r="E114">
            <v>1</v>
          </cell>
        </row>
        <row r="115">
          <cell r="A115">
            <v>5120844</v>
          </cell>
          <cell r="E115">
            <v>1</v>
          </cell>
        </row>
        <row r="116">
          <cell r="A116">
            <v>5120851</v>
          </cell>
          <cell r="E116">
            <v>1</v>
          </cell>
        </row>
        <row r="117">
          <cell r="A117">
            <v>5120852</v>
          </cell>
          <cell r="E117">
            <v>1</v>
          </cell>
        </row>
        <row r="118">
          <cell r="A118">
            <v>5120853</v>
          </cell>
          <cell r="E118">
            <v>1</v>
          </cell>
        </row>
        <row r="119">
          <cell r="A119">
            <v>5120854</v>
          </cell>
          <cell r="E119">
            <v>1</v>
          </cell>
        </row>
        <row r="120">
          <cell r="A120">
            <v>5120861</v>
          </cell>
          <cell r="E120">
            <v>1</v>
          </cell>
        </row>
        <row r="121">
          <cell r="A121">
            <v>5120862</v>
          </cell>
          <cell r="E121">
            <v>1</v>
          </cell>
        </row>
        <row r="122">
          <cell r="A122">
            <v>5120863</v>
          </cell>
          <cell r="E122">
            <v>1</v>
          </cell>
        </row>
        <row r="123">
          <cell r="A123">
            <v>5120864</v>
          </cell>
          <cell r="E123">
            <v>1</v>
          </cell>
        </row>
        <row r="124">
          <cell r="A124">
            <v>5120871</v>
          </cell>
          <cell r="E124">
            <v>1</v>
          </cell>
        </row>
        <row r="125">
          <cell r="A125">
            <v>5120872</v>
          </cell>
          <cell r="E125">
            <v>1</v>
          </cell>
        </row>
        <row r="126">
          <cell r="A126">
            <v>5120873</v>
          </cell>
          <cell r="E126">
            <v>1</v>
          </cell>
        </row>
        <row r="127">
          <cell r="A127">
            <v>5120874</v>
          </cell>
          <cell r="E127">
            <v>1</v>
          </cell>
        </row>
        <row r="128">
          <cell r="A128">
            <v>5120875</v>
          </cell>
          <cell r="E128">
            <v>1</v>
          </cell>
        </row>
        <row r="129">
          <cell r="A129">
            <v>5120876</v>
          </cell>
          <cell r="E129">
            <v>1</v>
          </cell>
        </row>
        <row r="130">
          <cell r="A130">
            <v>5120877</v>
          </cell>
          <cell r="E130">
            <v>1</v>
          </cell>
        </row>
        <row r="131">
          <cell r="A131">
            <v>5120878</v>
          </cell>
          <cell r="E131">
            <v>1</v>
          </cell>
        </row>
        <row r="132">
          <cell r="A132">
            <v>5120879</v>
          </cell>
          <cell r="E132">
            <v>1</v>
          </cell>
        </row>
        <row r="133">
          <cell r="A133">
            <v>5120880</v>
          </cell>
          <cell r="E133">
            <v>1</v>
          </cell>
        </row>
        <row r="134">
          <cell r="A134">
            <v>5120881</v>
          </cell>
          <cell r="E134">
            <v>1</v>
          </cell>
        </row>
        <row r="135">
          <cell r="A135">
            <v>5120882</v>
          </cell>
          <cell r="E135">
            <v>1</v>
          </cell>
        </row>
        <row r="136">
          <cell r="A136">
            <v>5120883</v>
          </cell>
          <cell r="E136">
            <v>1</v>
          </cell>
        </row>
        <row r="137">
          <cell r="A137">
            <v>5120884</v>
          </cell>
          <cell r="E137">
            <v>1</v>
          </cell>
        </row>
        <row r="138">
          <cell r="A138">
            <v>5120885</v>
          </cell>
          <cell r="E138">
            <v>1</v>
          </cell>
        </row>
        <row r="139">
          <cell r="A139">
            <v>5120886</v>
          </cell>
          <cell r="E139">
            <v>1</v>
          </cell>
        </row>
        <row r="140">
          <cell r="A140">
            <v>5120887</v>
          </cell>
          <cell r="E140">
            <v>1</v>
          </cell>
        </row>
        <row r="141">
          <cell r="A141">
            <v>5130034</v>
          </cell>
          <cell r="E141">
            <v>1</v>
          </cell>
        </row>
        <row r="142">
          <cell r="A142">
            <v>5130054</v>
          </cell>
          <cell r="E142">
            <v>1</v>
          </cell>
        </row>
        <row r="143">
          <cell r="A143">
            <v>5130194</v>
          </cell>
          <cell r="E143">
            <v>1</v>
          </cell>
        </row>
        <row r="144">
          <cell r="A144">
            <v>5130824</v>
          </cell>
          <cell r="E144">
            <v>1</v>
          </cell>
        </row>
        <row r="145">
          <cell r="A145">
            <v>5130834</v>
          </cell>
          <cell r="E145">
            <v>1</v>
          </cell>
        </row>
        <row r="146">
          <cell r="A146">
            <v>5130904</v>
          </cell>
          <cell r="E146">
            <v>1</v>
          </cell>
        </row>
        <row r="147">
          <cell r="A147">
            <v>5130364</v>
          </cell>
          <cell r="E147">
            <v>1</v>
          </cell>
        </row>
        <row r="148">
          <cell r="A148">
            <v>5130354</v>
          </cell>
          <cell r="E148">
            <v>1</v>
          </cell>
        </row>
        <row r="149">
          <cell r="A149">
            <v>5130574</v>
          </cell>
          <cell r="E149">
            <v>1</v>
          </cell>
        </row>
        <row r="150">
          <cell r="A150">
            <v>5130314</v>
          </cell>
          <cell r="E150">
            <v>1</v>
          </cell>
        </row>
        <row r="151">
          <cell r="A151">
            <v>5130324</v>
          </cell>
          <cell r="E151">
            <v>1</v>
          </cell>
        </row>
        <row r="152">
          <cell r="A152">
            <v>5130104</v>
          </cell>
          <cell r="E152">
            <v>1</v>
          </cell>
        </row>
        <row r="153">
          <cell r="A153">
            <v>5130224</v>
          </cell>
          <cell r="E153">
            <v>1</v>
          </cell>
        </row>
        <row r="154">
          <cell r="A154">
            <v>5130064</v>
          </cell>
          <cell r="E154">
            <v>1</v>
          </cell>
        </row>
        <row r="155">
          <cell r="A155">
            <v>5130084</v>
          </cell>
          <cell r="E155">
            <v>1</v>
          </cell>
        </row>
        <row r="156">
          <cell r="A156">
            <v>5130724</v>
          </cell>
          <cell r="E156">
            <v>1</v>
          </cell>
        </row>
        <row r="157">
          <cell r="A157">
            <v>5130704</v>
          </cell>
          <cell r="E157">
            <v>1</v>
          </cell>
        </row>
        <row r="158">
          <cell r="A158">
            <v>5130114</v>
          </cell>
          <cell r="E158">
            <v>1</v>
          </cell>
        </row>
        <row r="159">
          <cell r="A159">
            <v>5130334</v>
          </cell>
          <cell r="E159">
            <v>1</v>
          </cell>
        </row>
        <row r="160">
          <cell r="A160">
            <v>5130344</v>
          </cell>
          <cell r="E160">
            <v>1</v>
          </cell>
        </row>
        <row r="161">
          <cell r="A161">
            <v>5130964</v>
          </cell>
          <cell r="E161">
            <v>1</v>
          </cell>
        </row>
        <row r="162">
          <cell r="A162">
            <v>5130974</v>
          </cell>
          <cell r="E162">
            <v>1</v>
          </cell>
        </row>
        <row r="163">
          <cell r="A163">
            <v>5130654</v>
          </cell>
          <cell r="E163">
            <v>1</v>
          </cell>
        </row>
        <row r="164">
          <cell r="A164">
            <v>5130804</v>
          </cell>
          <cell r="E164">
            <v>1</v>
          </cell>
        </row>
        <row r="165">
          <cell r="A165">
            <v>5130204</v>
          </cell>
          <cell r="E165">
            <v>1</v>
          </cell>
        </row>
        <row r="166">
          <cell r="A166">
            <v>5130284</v>
          </cell>
          <cell r="E166">
            <v>1</v>
          </cell>
        </row>
        <row r="167">
          <cell r="A167">
            <v>5130504</v>
          </cell>
          <cell r="E167">
            <v>1</v>
          </cell>
        </row>
        <row r="168">
          <cell r="A168">
            <v>5130394</v>
          </cell>
          <cell r="E168">
            <v>1</v>
          </cell>
        </row>
        <row r="169">
          <cell r="A169">
            <v>5130074</v>
          </cell>
          <cell r="E169">
            <v>1</v>
          </cell>
        </row>
        <row r="170">
          <cell r="A170">
            <v>5130244</v>
          </cell>
          <cell r="E170">
            <v>1</v>
          </cell>
        </row>
        <row r="171">
          <cell r="A171">
            <v>5130254</v>
          </cell>
          <cell r="E171">
            <v>1</v>
          </cell>
        </row>
        <row r="172">
          <cell r="A172">
            <v>5130424</v>
          </cell>
          <cell r="E172">
            <v>1</v>
          </cell>
        </row>
        <row r="173">
          <cell r="A173">
            <v>5130434</v>
          </cell>
          <cell r="E173">
            <v>1</v>
          </cell>
        </row>
        <row r="174">
          <cell r="A174">
            <v>5130844</v>
          </cell>
          <cell r="E174">
            <v>1</v>
          </cell>
        </row>
        <row r="175">
          <cell r="A175">
            <v>5130924</v>
          </cell>
          <cell r="E175">
            <v>1</v>
          </cell>
        </row>
        <row r="176">
          <cell r="A176">
            <v>5130154</v>
          </cell>
          <cell r="E176">
            <v>1</v>
          </cell>
        </row>
        <row r="177">
          <cell r="A177">
            <v>5130174</v>
          </cell>
          <cell r="E177">
            <v>1</v>
          </cell>
        </row>
        <row r="178">
          <cell r="A178">
            <v>5130534</v>
          </cell>
          <cell r="E178">
            <v>1</v>
          </cell>
        </row>
        <row r="179">
          <cell r="A179">
            <v>5130674</v>
          </cell>
          <cell r="E179">
            <v>1</v>
          </cell>
        </row>
        <row r="180">
          <cell r="A180">
            <v>5130714</v>
          </cell>
          <cell r="E180">
            <v>1</v>
          </cell>
        </row>
        <row r="181">
          <cell r="A181">
            <v>5130144</v>
          </cell>
          <cell r="E181">
            <v>1</v>
          </cell>
        </row>
        <row r="182">
          <cell r="A182">
            <v>5130864</v>
          </cell>
          <cell r="E182">
            <v>1</v>
          </cell>
        </row>
        <row r="183">
          <cell r="A183">
            <v>5130944</v>
          </cell>
          <cell r="E183">
            <v>1</v>
          </cell>
        </row>
        <row r="184">
          <cell r="A184">
            <v>5130954</v>
          </cell>
          <cell r="E184">
            <v>1</v>
          </cell>
        </row>
        <row r="185">
          <cell r="A185">
            <v>5130624</v>
          </cell>
          <cell r="E185">
            <v>1</v>
          </cell>
        </row>
        <row r="186">
          <cell r="A186">
            <v>5130634</v>
          </cell>
          <cell r="E186">
            <v>1</v>
          </cell>
        </row>
        <row r="187">
          <cell r="A187">
            <v>5130734</v>
          </cell>
          <cell r="E187">
            <v>1</v>
          </cell>
        </row>
        <row r="188">
          <cell r="A188">
            <v>5130884</v>
          </cell>
          <cell r="E188">
            <v>1</v>
          </cell>
        </row>
        <row r="189">
          <cell r="A189">
            <v>5140001</v>
          </cell>
          <cell r="E189">
            <v>1</v>
          </cell>
        </row>
        <row r="190">
          <cell r="A190">
            <v>5140002</v>
          </cell>
          <cell r="E190">
            <v>1</v>
          </cell>
        </row>
        <row r="191">
          <cell r="A191">
            <v>5140003</v>
          </cell>
          <cell r="E191">
            <v>1</v>
          </cell>
        </row>
        <row r="192">
          <cell r="A192">
            <v>5140102</v>
          </cell>
          <cell r="E192">
            <v>1</v>
          </cell>
        </row>
        <row r="193">
          <cell r="A193">
            <v>5140103</v>
          </cell>
          <cell r="E193">
            <v>1</v>
          </cell>
        </row>
        <row r="194">
          <cell r="A194">
            <v>5140104</v>
          </cell>
          <cell r="E194">
            <v>1</v>
          </cell>
        </row>
        <row r="195">
          <cell r="A195">
            <v>5140105</v>
          </cell>
          <cell r="E195">
            <v>1</v>
          </cell>
        </row>
        <row r="196">
          <cell r="A196">
            <v>5140106</v>
          </cell>
          <cell r="E196">
            <v>1</v>
          </cell>
        </row>
        <row r="197">
          <cell r="A197">
            <v>5150013</v>
          </cell>
          <cell r="E197">
            <v>1</v>
          </cell>
        </row>
        <row r="198">
          <cell r="A198">
            <v>5150014</v>
          </cell>
          <cell r="E198">
            <v>1</v>
          </cell>
        </row>
        <row r="199">
          <cell r="A199">
            <v>5150015</v>
          </cell>
          <cell r="E199">
            <v>1</v>
          </cell>
        </row>
        <row r="200">
          <cell r="A200">
            <v>5150024</v>
          </cell>
          <cell r="E200">
            <v>1</v>
          </cell>
        </row>
        <row r="201">
          <cell r="A201">
            <v>5150035</v>
          </cell>
          <cell r="E201">
            <v>1</v>
          </cell>
        </row>
        <row r="202">
          <cell r="A202">
            <v>5160000</v>
          </cell>
          <cell r="E202">
            <v>1</v>
          </cell>
        </row>
        <row r="203">
          <cell r="A203">
            <v>5160004</v>
          </cell>
          <cell r="E203">
            <v>1</v>
          </cell>
        </row>
        <row r="204">
          <cell r="A204">
            <v>5160012</v>
          </cell>
          <cell r="E204">
            <v>1</v>
          </cell>
        </row>
        <row r="205">
          <cell r="A205">
            <v>5160013</v>
          </cell>
          <cell r="E205">
            <v>1</v>
          </cell>
        </row>
        <row r="206">
          <cell r="A206">
            <v>5160014</v>
          </cell>
          <cell r="E206">
            <v>1</v>
          </cell>
        </row>
        <row r="207">
          <cell r="A207">
            <v>5190007</v>
          </cell>
          <cell r="E207">
            <v>1</v>
          </cell>
        </row>
        <row r="208">
          <cell r="A208">
            <v>5190008</v>
          </cell>
          <cell r="E208">
            <v>1</v>
          </cell>
        </row>
        <row r="209">
          <cell r="A209">
            <v>5190009</v>
          </cell>
          <cell r="E209">
            <v>1</v>
          </cell>
        </row>
        <row r="210">
          <cell r="A210">
            <v>5190010</v>
          </cell>
          <cell r="E210">
            <v>1</v>
          </cell>
        </row>
        <row r="211">
          <cell r="A211">
            <v>5190011</v>
          </cell>
          <cell r="E211">
            <v>1</v>
          </cell>
        </row>
        <row r="212">
          <cell r="A212">
            <v>5190012</v>
          </cell>
          <cell r="E212">
            <v>1</v>
          </cell>
        </row>
        <row r="213">
          <cell r="A213">
            <v>81200001</v>
          </cell>
          <cell r="E213">
            <v>1</v>
          </cell>
        </row>
        <row r="214">
          <cell r="A214">
            <v>81200002</v>
          </cell>
          <cell r="E214">
            <v>1</v>
          </cell>
        </row>
        <row r="215">
          <cell r="A215">
            <v>81200003</v>
          </cell>
          <cell r="E215">
            <v>1</v>
          </cell>
        </row>
        <row r="216">
          <cell r="A216">
            <v>81200004</v>
          </cell>
          <cell r="E216">
            <v>1</v>
          </cell>
        </row>
        <row r="217">
          <cell r="A217">
            <v>81200005</v>
          </cell>
          <cell r="E217">
            <v>1</v>
          </cell>
        </row>
        <row r="218">
          <cell r="A218">
            <v>81200006</v>
          </cell>
          <cell r="E218">
            <v>1</v>
          </cell>
        </row>
        <row r="219">
          <cell r="A219">
            <v>81200007</v>
          </cell>
          <cell r="E219">
            <v>1</v>
          </cell>
        </row>
        <row r="220">
          <cell r="A220">
            <v>81200008</v>
          </cell>
          <cell r="E220">
            <v>1</v>
          </cell>
        </row>
        <row r="221">
          <cell r="A221">
            <v>81200009</v>
          </cell>
          <cell r="E221">
            <v>1</v>
          </cell>
        </row>
        <row r="222">
          <cell r="A222">
            <v>81200010</v>
          </cell>
          <cell r="E222">
            <v>1</v>
          </cell>
        </row>
        <row r="223">
          <cell r="A223">
            <v>81200011</v>
          </cell>
          <cell r="E223">
            <v>1</v>
          </cell>
        </row>
        <row r="224">
          <cell r="A224">
            <v>81200012</v>
          </cell>
          <cell r="E224">
            <v>1</v>
          </cell>
        </row>
        <row r="225">
          <cell r="A225">
            <v>81200013</v>
          </cell>
          <cell r="E225">
            <v>1</v>
          </cell>
        </row>
        <row r="226">
          <cell r="A226">
            <v>81200014</v>
          </cell>
          <cell r="E226">
            <v>1</v>
          </cell>
        </row>
        <row r="227">
          <cell r="A227">
            <v>81200015</v>
          </cell>
          <cell r="E227">
            <v>1</v>
          </cell>
        </row>
        <row r="228">
          <cell r="A228">
            <v>81200016</v>
          </cell>
          <cell r="E228">
            <v>1</v>
          </cell>
        </row>
        <row r="229">
          <cell r="A229">
            <v>81200017</v>
          </cell>
          <cell r="E229">
            <v>1</v>
          </cell>
        </row>
        <row r="230">
          <cell r="A230">
            <v>81200018</v>
          </cell>
          <cell r="E230">
            <v>1</v>
          </cell>
        </row>
        <row r="231">
          <cell r="A231">
            <v>81200019</v>
          </cell>
          <cell r="E231">
            <v>1</v>
          </cell>
        </row>
        <row r="232">
          <cell r="A232">
            <v>81200020</v>
          </cell>
          <cell r="E232">
            <v>1</v>
          </cell>
        </row>
        <row r="233">
          <cell r="A233">
            <v>81200021</v>
          </cell>
          <cell r="E233">
            <v>1</v>
          </cell>
        </row>
        <row r="234">
          <cell r="A234">
            <v>81200022</v>
          </cell>
          <cell r="E234">
            <v>1</v>
          </cell>
        </row>
        <row r="235">
          <cell r="A235">
            <v>81200023</v>
          </cell>
          <cell r="E235">
            <v>1</v>
          </cell>
        </row>
        <row r="236">
          <cell r="A236">
            <v>81200024</v>
          </cell>
          <cell r="E236">
            <v>1</v>
          </cell>
        </row>
        <row r="237">
          <cell r="A237">
            <v>81200025</v>
          </cell>
          <cell r="E237">
            <v>1</v>
          </cell>
        </row>
        <row r="238">
          <cell r="A238">
            <v>81200026</v>
          </cell>
          <cell r="E238">
            <v>1</v>
          </cell>
        </row>
        <row r="239">
          <cell r="A239">
            <v>81200027</v>
          </cell>
          <cell r="E239">
            <v>1</v>
          </cell>
        </row>
        <row r="240">
          <cell r="A240">
            <v>81200028</v>
          </cell>
          <cell r="E240">
            <v>1</v>
          </cell>
        </row>
        <row r="241">
          <cell r="A241">
            <v>81200029</v>
          </cell>
          <cell r="E241">
            <v>1</v>
          </cell>
        </row>
        <row r="242">
          <cell r="A242">
            <v>81200030</v>
          </cell>
          <cell r="E242">
            <v>1</v>
          </cell>
        </row>
        <row r="243">
          <cell r="A243">
            <v>81200031</v>
          </cell>
          <cell r="E243">
            <v>1</v>
          </cell>
        </row>
        <row r="244">
          <cell r="A244">
            <v>81200032</v>
          </cell>
          <cell r="E244">
            <v>1</v>
          </cell>
        </row>
        <row r="245">
          <cell r="A245">
            <v>81200033</v>
          </cell>
          <cell r="E245">
            <v>1</v>
          </cell>
        </row>
        <row r="246">
          <cell r="A246">
            <v>81200034</v>
          </cell>
          <cell r="E246">
            <v>1</v>
          </cell>
        </row>
        <row r="247">
          <cell r="A247">
            <v>81200035</v>
          </cell>
          <cell r="E247">
            <v>1</v>
          </cell>
        </row>
        <row r="248">
          <cell r="A248">
            <v>81200036</v>
          </cell>
          <cell r="E248">
            <v>1</v>
          </cell>
        </row>
        <row r="249">
          <cell r="A249">
            <v>81200037</v>
          </cell>
          <cell r="E249">
            <v>1</v>
          </cell>
        </row>
        <row r="250">
          <cell r="A250">
            <v>81200038</v>
          </cell>
          <cell r="E250">
            <v>1</v>
          </cell>
        </row>
        <row r="251">
          <cell r="A251">
            <v>81200039</v>
          </cell>
          <cell r="E251">
            <v>1</v>
          </cell>
        </row>
        <row r="252">
          <cell r="A252">
            <v>81200040</v>
          </cell>
          <cell r="E252">
            <v>1</v>
          </cell>
        </row>
        <row r="253">
          <cell r="A253">
            <v>81200041</v>
          </cell>
          <cell r="E253">
            <v>1</v>
          </cell>
        </row>
        <row r="254">
          <cell r="A254">
            <v>81200042</v>
          </cell>
          <cell r="E254">
            <v>1</v>
          </cell>
        </row>
        <row r="255">
          <cell r="A255">
            <v>81200043</v>
          </cell>
          <cell r="E255">
            <v>1</v>
          </cell>
        </row>
        <row r="256">
          <cell r="A256">
            <v>81200044</v>
          </cell>
          <cell r="E256">
            <v>1</v>
          </cell>
        </row>
        <row r="257">
          <cell r="A257">
            <v>81200045</v>
          </cell>
          <cell r="E257">
            <v>1</v>
          </cell>
        </row>
        <row r="258">
          <cell r="A258">
            <v>81200046</v>
          </cell>
          <cell r="E258">
            <v>1</v>
          </cell>
        </row>
        <row r="259">
          <cell r="A259">
            <v>81200047</v>
          </cell>
          <cell r="E259">
            <v>1</v>
          </cell>
        </row>
        <row r="260">
          <cell r="A260">
            <v>81200048</v>
          </cell>
          <cell r="E260">
            <v>1</v>
          </cell>
        </row>
        <row r="261">
          <cell r="A261">
            <v>81200049</v>
          </cell>
          <cell r="E261">
            <v>1</v>
          </cell>
        </row>
        <row r="262">
          <cell r="A262">
            <v>81200050</v>
          </cell>
          <cell r="E262">
            <v>1</v>
          </cell>
        </row>
        <row r="263">
          <cell r="A263">
            <v>81200051</v>
          </cell>
          <cell r="E263">
            <v>1</v>
          </cell>
        </row>
        <row r="264">
          <cell r="A264">
            <v>81200052</v>
          </cell>
          <cell r="E264">
            <v>1</v>
          </cell>
        </row>
        <row r="265">
          <cell r="A265">
            <v>81200053</v>
          </cell>
          <cell r="E265">
            <v>1</v>
          </cell>
        </row>
        <row r="266">
          <cell r="A266">
            <v>81200054</v>
          </cell>
          <cell r="E266">
            <v>1</v>
          </cell>
        </row>
        <row r="267">
          <cell r="A267">
            <v>81200055</v>
          </cell>
          <cell r="E267">
            <v>1</v>
          </cell>
        </row>
        <row r="268">
          <cell r="A268">
            <v>81200056</v>
          </cell>
          <cell r="E268">
            <v>1</v>
          </cell>
        </row>
        <row r="269">
          <cell r="A269">
            <v>81200057</v>
          </cell>
          <cell r="E269">
            <v>1</v>
          </cell>
        </row>
        <row r="270">
          <cell r="A270">
            <v>81200058</v>
          </cell>
          <cell r="E270">
            <v>1</v>
          </cell>
        </row>
        <row r="271">
          <cell r="A271">
            <v>81200059</v>
          </cell>
          <cell r="E271">
            <v>1</v>
          </cell>
        </row>
        <row r="272">
          <cell r="A272">
            <v>81200060</v>
          </cell>
          <cell r="E272">
            <v>1</v>
          </cell>
        </row>
        <row r="273">
          <cell r="A273">
            <v>81200061</v>
          </cell>
          <cell r="E273">
            <v>1</v>
          </cell>
        </row>
        <row r="274">
          <cell r="A274">
            <v>81200062</v>
          </cell>
          <cell r="E274">
            <v>1</v>
          </cell>
        </row>
        <row r="275">
          <cell r="A275">
            <v>81200063</v>
          </cell>
          <cell r="E275">
            <v>1</v>
          </cell>
        </row>
        <row r="276">
          <cell r="A276">
            <v>81200064</v>
          </cell>
          <cell r="E276">
            <v>1</v>
          </cell>
        </row>
        <row r="277">
          <cell r="A277">
            <v>81200065</v>
          </cell>
          <cell r="E277">
            <v>1</v>
          </cell>
        </row>
        <row r="278">
          <cell r="A278">
            <v>81200066</v>
          </cell>
          <cell r="E278">
            <v>1</v>
          </cell>
        </row>
        <row r="279">
          <cell r="A279">
            <v>81200067</v>
          </cell>
          <cell r="E279">
            <v>1</v>
          </cell>
        </row>
        <row r="280">
          <cell r="A280">
            <v>81200068</v>
          </cell>
          <cell r="E280">
            <v>1</v>
          </cell>
        </row>
        <row r="281">
          <cell r="A281">
            <v>81200069</v>
          </cell>
          <cell r="E281">
            <v>1</v>
          </cell>
        </row>
        <row r="282">
          <cell r="A282">
            <v>81200070</v>
          </cell>
          <cell r="E282">
            <v>1</v>
          </cell>
        </row>
        <row r="283">
          <cell r="A283">
            <v>81200071</v>
          </cell>
          <cell r="E283">
            <v>1</v>
          </cell>
        </row>
        <row r="284">
          <cell r="A284">
            <v>81200072</v>
          </cell>
          <cell r="E284">
            <v>1</v>
          </cell>
        </row>
        <row r="285">
          <cell r="A285">
            <v>81200073</v>
          </cell>
          <cell r="E285">
            <v>1</v>
          </cell>
        </row>
        <row r="286">
          <cell r="A286">
            <v>81200074</v>
          </cell>
          <cell r="E286">
            <v>1</v>
          </cell>
        </row>
        <row r="287">
          <cell r="A287">
            <v>81200075</v>
          </cell>
          <cell r="E287">
            <v>1</v>
          </cell>
        </row>
        <row r="288">
          <cell r="A288">
            <v>81200076</v>
          </cell>
          <cell r="E288">
            <v>1</v>
          </cell>
        </row>
        <row r="289">
          <cell r="A289">
            <v>81200077</v>
          </cell>
          <cell r="E289">
            <v>1</v>
          </cell>
        </row>
        <row r="290">
          <cell r="A290">
            <v>81200078</v>
          </cell>
          <cell r="E290">
            <v>1</v>
          </cell>
        </row>
        <row r="291">
          <cell r="A291">
            <v>81200079</v>
          </cell>
          <cell r="E291">
            <v>1</v>
          </cell>
        </row>
        <row r="292">
          <cell r="A292">
            <v>81200080</v>
          </cell>
          <cell r="E292">
            <v>1</v>
          </cell>
        </row>
        <row r="293">
          <cell r="A293">
            <v>81200081</v>
          </cell>
          <cell r="E293">
            <v>1</v>
          </cell>
        </row>
        <row r="294">
          <cell r="A294">
            <v>81200082</v>
          </cell>
          <cell r="E294">
            <v>1</v>
          </cell>
        </row>
        <row r="295">
          <cell r="A295">
            <v>81200083</v>
          </cell>
          <cell r="E295">
            <v>1</v>
          </cell>
        </row>
        <row r="296">
          <cell r="A296">
            <v>81200084</v>
          </cell>
          <cell r="E296">
            <v>1</v>
          </cell>
        </row>
        <row r="297">
          <cell r="A297">
            <v>81200085</v>
          </cell>
          <cell r="E297">
            <v>1</v>
          </cell>
        </row>
        <row r="298">
          <cell r="A298">
            <v>81200086</v>
          </cell>
          <cell r="E298">
            <v>1</v>
          </cell>
        </row>
        <row r="299">
          <cell r="A299">
            <v>81200087</v>
          </cell>
          <cell r="E299">
            <v>1</v>
          </cell>
        </row>
        <row r="300">
          <cell r="A300">
            <v>81200088</v>
          </cell>
          <cell r="E300">
            <v>1</v>
          </cell>
        </row>
        <row r="301">
          <cell r="A301">
            <v>81200089</v>
          </cell>
          <cell r="E301">
            <v>1</v>
          </cell>
        </row>
        <row r="302">
          <cell r="A302">
            <v>81200090</v>
          </cell>
          <cell r="E302">
            <v>1</v>
          </cell>
        </row>
        <row r="303">
          <cell r="A303">
            <v>81200091</v>
          </cell>
          <cell r="E303">
            <v>1</v>
          </cell>
        </row>
        <row r="304">
          <cell r="A304">
            <v>81200092</v>
          </cell>
          <cell r="E304">
            <v>1</v>
          </cell>
        </row>
        <row r="305">
          <cell r="A305">
            <v>81200093</v>
          </cell>
          <cell r="E305">
            <v>1</v>
          </cell>
        </row>
        <row r="306">
          <cell r="A306">
            <v>81200094</v>
          </cell>
          <cell r="E306">
            <v>1</v>
          </cell>
        </row>
        <row r="307">
          <cell r="A307">
            <v>81200095</v>
          </cell>
          <cell r="E307">
            <v>1</v>
          </cell>
        </row>
        <row r="308">
          <cell r="A308">
            <v>81200096</v>
          </cell>
          <cell r="E308">
            <v>1</v>
          </cell>
        </row>
        <row r="309">
          <cell r="A309">
            <v>81200097</v>
          </cell>
          <cell r="E309">
            <v>1</v>
          </cell>
        </row>
        <row r="310">
          <cell r="A310">
            <v>81200098</v>
          </cell>
          <cell r="E310">
            <v>1</v>
          </cell>
        </row>
        <row r="311">
          <cell r="A311">
            <v>81200099</v>
          </cell>
          <cell r="E311">
            <v>1</v>
          </cell>
        </row>
        <row r="312">
          <cell r="A312">
            <v>81200100</v>
          </cell>
          <cell r="E312">
            <v>1</v>
          </cell>
        </row>
        <row r="313">
          <cell r="A313">
            <v>81200101</v>
          </cell>
          <cell r="E313">
            <v>1</v>
          </cell>
        </row>
        <row r="314">
          <cell r="A314">
            <v>81200102</v>
          </cell>
          <cell r="E314">
            <v>1</v>
          </cell>
        </row>
        <row r="315">
          <cell r="A315">
            <v>81200103</v>
          </cell>
          <cell r="E315">
            <v>1</v>
          </cell>
        </row>
        <row r="316">
          <cell r="A316">
            <v>81200104</v>
          </cell>
          <cell r="E316">
            <v>1</v>
          </cell>
        </row>
        <row r="317">
          <cell r="A317">
            <v>81200105</v>
          </cell>
          <cell r="E317">
            <v>1</v>
          </cell>
        </row>
        <row r="318">
          <cell r="A318">
            <v>81200106</v>
          </cell>
          <cell r="E318">
            <v>1</v>
          </cell>
        </row>
        <row r="319">
          <cell r="A319">
            <v>81200107</v>
          </cell>
          <cell r="E319">
            <v>1</v>
          </cell>
        </row>
        <row r="320">
          <cell r="A320">
            <v>81200108</v>
          </cell>
          <cell r="E320">
            <v>1</v>
          </cell>
        </row>
        <row r="321">
          <cell r="A321">
            <v>81200109</v>
          </cell>
          <cell r="E321">
            <v>1</v>
          </cell>
        </row>
        <row r="322">
          <cell r="A322">
            <v>81200110</v>
          </cell>
          <cell r="E322">
            <v>1</v>
          </cell>
        </row>
        <row r="323">
          <cell r="A323">
            <v>81200111</v>
          </cell>
          <cell r="E323">
            <v>1</v>
          </cell>
        </row>
        <row r="324">
          <cell r="A324">
            <v>81200112</v>
          </cell>
          <cell r="E324">
            <v>1</v>
          </cell>
        </row>
        <row r="325">
          <cell r="A325">
            <v>81200113</v>
          </cell>
          <cell r="E325">
            <v>1</v>
          </cell>
        </row>
        <row r="326">
          <cell r="A326">
            <v>81200114</v>
          </cell>
          <cell r="E326">
            <v>1</v>
          </cell>
        </row>
        <row r="327">
          <cell r="A327">
            <v>81200115</v>
          </cell>
          <cell r="E327">
            <v>1</v>
          </cell>
        </row>
        <row r="328">
          <cell r="A328">
            <v>81200116</v>
          </cell>
          <cell r="E328">
            <v>1</v>
          </cell>
        </row>
        <row r="329">
          <cell r="A329">
            <v>81200117</v>
          </cell>
          <cell r="E329">
            <v>1</v>
          </cell>
        </row>
        <row r="330">
          <cell r="A330">
            <v>81200118</v>
          </cell>
          <cell r="E330">
            <v>1</v>
          </cell>
        </row>
        <row r="331">
          <cell r="A331">
            <v>81200119</v>
          </cell>
          <cell r="E331">
            <v>1</v>
          </cell>
        </row>
        <row r="332">
          <cell r="A332">
            <v>81200120</v>
          </cell>
          <cell r="E332">
            <v>1</v>
          </cell>
        </row>
        <row r="333">
          <cell r="A333">
            <v>81200121</v>
          </cell>
          <cell r="E333">
            <v>1</v>
          </cell>
        </row>
        <row r="334">
          <cell r="A334">
            <v>81200122</v>
          </cell>
          <cell r="E334">
            <v>1</v>
          </cell>
        </row>
        <row r="335">
          <cell r="A335">
            <v>81200123</v>
          </cell>
          <cell r="E335">
            <v>1</v>
          </cell>
        </row>
        <row r="336">
          <cell r="A336">
            <v>81200124</v>
          </cell>
          <cell r="E336">
            <v>1</v>
          </cell>
        </row>
        <row r="337">
          <cell r="A337">
            <v>81200125</v>
          </cell>
          <cell r="E337">
            <v>1</v>
          </cell>
        </row>
        <row r="338">
          <cell r="A338">
            <v>81200126</v>
          </cell>
          <cell r="E338">
            <v>1</v>
          </cell>
        </row>
        <row r="339">
          <cell r="A339">
            <v>81200127</v>
          </cell>
          <cell r="E339">
            <v>1</v>
          </cell>
        </row>
        <row r="340">
          <cell r="A340">
            <v>81200128</v>
          </cell>
          <cell r="E340">
            <v>1</v>
          </cell>
        </row>
        <row r="341">
          <cell r="A341">
            <v>81200129</v>
          </cell>
          <cell r="E341">
            <v>1</v>
          </cell>
        </row>
        <row r="342">
          <cell r="A342">
            <v>81200130</v>
          </cell>
          <cell r="E342">
            <v>1</v>
          </cell>
        </row>
        <row r="343">
          <cell r="A343">
            <v>81200131</v>
          </cell>
          <cell r="E343">
            <v>1</v>
          </cell>
        </row>
        <row r="344">
          <cell r="A344">
            <v>81200132</v>
          </cell>
          <cell r="E344">
            <v>1</v>
          </cell>
        </row>
        <row r="345">
          <cell r="A345">
            <v>81200133</v>
          </cell>
          <cell r="E345">
            <v>1</v>
          </cell>
        </row>
        <row r="346">
          <cell r="A346">
            <v>81200134</v>
          </cell>
          <cell r="E346">
            <v>1</v>
          </cell>
        </row>
        <row r="347">
          <cell r="A347">
            <v>81200135</v>
          </cell>
          <cell r="E347">
            <v>1</v>
          </cell>
        </row>
        <row r="348">
          <cell r="A348">
            <v>81200136</v>
          </cell>
          <cell r="E348">
            <v>1</v>
          </cell>
        </row>
        <row r="349">
          <cell r="A349">
            <v>81200137</v>
          </cell>
          <cell r="E349">
            <v>1</v>
          </cell>
        </row>
        <row r="350">
          <cell r="A350">
            <v>81200138</v>
          </cell>
          <cell r="E350">
            <v>1</v>
          </cell>
        </row>
        <row r="351">
          <cell r="A351">
            <v>81200139</v>
          </cell>
          <cell r="E351">
            <v>1</v>
          </cell>
        </row>
        <row r="352">
          <cell r="A352">
            <v>81200140</v>
          </cell>
          <cell r="E352">
            <v>1</v>
          </cell>
        </row>
        <row r="353">
          <cell r="A353">
            <v>81200141</v>
          </cell>
          <cell r="E353">
            <v>1</v>
          </cell>
        </row>
        <row r="354">
          <cell r="A354">
            <v>81200142</v>
          </cell>
          <cell r="E354">
            <v>1</v>
          </cell>
        </row>
        <row r="355">
          <cell r="A355">
            <v>81200143</v>
          </cell>
          <cell r="E355">
            <v>1</v>
          </cell>
        </row>
        <row r="356">
          <cell r="A356">
            <v>81200144</v>
          </cell>
          <cell r="E356">
            <v>1</v>
          </cell>
        </row>
        <row r="357">
          <cell r="A357">
            <v>81200145</v>
          </cell>
          <cell r="E357">
            <v>1</v>
          </cell>
        </row>
        <row r="358">
          <cell r="A358">
            <v>81200146</v>
          </cell>
          <cell r="E358">
            <v>1</v>
          </cell>
        </row>
        <row r="359">
          <cell r="A359">
            <v>81200147</v>
          </cell>
          <cell r="E359">
            <v>1</v>
          </cell>
        </row>
        <row r="360">
          <cell r="A360">
            <v>81200148</v>
          </cell>
          <cell r="E360">
            <v>1</v>
          </cell>
        </row>
        <row r="361">
          <cell r="A361">
            <v>81200149</v>
          </cell>
          <cell r="E361">
            <v>1</v>
          </cell>
        </row>
        <row r="362">
          <cell r="A362">
            <v>81200150</v>
          </cell>
          <cell r="E362">
            <v>1</v>
          </cell>
        </row>
        <row r="363">
          <cell r="A363">
            <v>81200151</v>
          </cell>
          <cell r="E363">
            <v>1</v>
          </cell>
        </row>
        <row r="364">
          <cell r="A364">
            <v>81200152</v>
          </cell>
          <cell r="E364">
            <v>1</v>
          </cell>
        </row>
        <row r="365">
          <cell r="A365">
            <v>81200153</v>
          </cell>
          <cell r="E365">
            <v>1</v>
          </cell>
        </row>
        <row r="366">
          <cell r="A366">
            <v>81200154</v>
          </cell>
          <cell r="E366">
            <v>1</v>
          </cell>
        </row>
        <row r="367">
          <cell r="A367">
            <v>81200155</v>
          </cell>
          <cell r="E367">
            <v>1</v>
          </cell>
        </row>
        <row r="368">
          <cell r="A368">
            <v>81200156</v>
          </cell>
          <cell r="E368">
            <v>1</v>
          </cell>
        </row>
        <row r="369">
          <cell r="A369">
            <v>81200157</v>
          </cell>
          <cell r="E369">
            <v>1</v>
          </cell>
        </row>
        <row r="370">
          <cell r="A370">
            <v>81200158</v>
          </cell>
          <cell r="E370">
            <v>1</v>
          </cell>
        </row>
        <row r="371">
          <cell r="A371">
            <v>81200159</v>
          </cell>
          <cell r="E371">
            <v>1</v>
          </cell>
        </row>
        <row r="372">
          <cell r="A372">
            <v>81200160</v>
          </cell>
          <cell r="E372">
            <v>1</v>
          </cell>
        </row>
        <row r="373">
          <cell r="A373">
            <v>81200161</v>
          </cell>
          <cell r="E373">
            <v>1</v>
          </cell>
        </row>
        <row r="374">
          <cell r="A374">
            <v>81200162</v>
          </cell>
          <cell r="E374">
            <v>1</v>
          </cell>
        </row>
        <row r="375">
          <cell r="A375">
            <v>81200163</v>
          </cell>
          <cell r="E375">
            <v>1</v>
          </cell>
        </row>
        <row r="376">
          <cell r="A376">
            <v>81200164</v>
          </cell>
          <cell r="E376">
            <v>1</v>
          </cell>
        </row>
        <row r="377">
          <cell r="A377">
            <v>81200165</v>
          </cell>
          <cell r="E377">
            <v>1</v>
          </cell>
        </row>
        <row r="378">
          <cell r="A378">
            <v>81200166</v>
          </cell>
          <cell r="E378">
            <v>1</v>
          </cell>
        </row>
        <row r="379">
          <cell r="A379">
            <v>81200167</v>
          </cell>
          <cell r="E379">
            <v>1</v>
          </cell>
        </row>
        <row r="380">
          <cell r="A380">
            <v>81200168</v>
          </cell>
          <cell r="E380">
            <v>1</v>
          </cell>
        </row>
        <row r="381">
          <cell r="A381">
            <v>81200169</v>
          </cell>
          <cell r="E381">
            <v>1</v>
          </cell>
        </row>
        <row r="382">
          <cell r="A382">
            <v>81200170</v>
          </cell>
          <cell r="E382">
            <v>1</v>
          </cell>
        </row>
        <row r="383">
          <cell r="A383">
            <v>81200171</v>
          </cell>
          <cell r="E383">
            <v>1</v>
          </cell>
        </row>
        <row r="384">
          <cell r="A384">
            <v>81200172</v>
          </cell>
          <cell r="E384">
            <v>1</v>
          </cell>
        </row>
        <row r="385">
          <cell r="A385">
            <v>81200173</v>
          </cell>
          <cell r="E385">
            <v>1</v>
          </cell>
        </row>
        <row r="386">
          <cell r="A386">
            <v>81200174</v>
          </cell>
          <cell r="E386">
            <v>1</v>
          </cell>
        </row>
        <row r="387">
          <cell r="A387">
            <v>81200175</v>
          </cell>
          <cell r="E387">
            <v>1</v>
          </cell>
        </row>
        <row r="388">
          <cell r="A388">
            <v>81200176</v>
          </cell>
          <cell r="E388">
            <v>1</v>
          </cell>
        </row>
        <row r="389">
          <cell r="A389">
            <v>81200177</v>
          </cell>
          <cell r="E389">
            <v>1</v>
          </cell>
        </row>
        <row r="390">
          <cell r="A390">
            <v>81200178</v>
          </cell>
          <cell r="E390">
            <v>1</v>
          </cell>
        </row>
        <row r="391">
          <cell r="A391">
            <v>81200179</v>
          </cell>
          <cell r="E391">
            <v>1</v>
          </cell>
        </row>
        <row r="392">
          <cell r="A392">
            <v>81200180</v>
          </cell>
          <cell r="E392">
            <v>1</v>
          </cell>
        </row>
        <row r="393">
          <cell r="A393">
            <v>81200181</v>
          </cell>
          <cell r="E393">
            <v>1</v>
          </cell>
        </row>
        <row r="394">
          <cell r="A394">
            <v>81200182</v>
          </cell>
          <cell r="E394">
            <v>1</v>
          </cell>
        </row>
        <row r="395">
          <cell r="A395">
            <v>81200183</v>
          </cell>
          <cell r="E395">
            <v>1</v>
          </cell>
        </row>
        <row r="396">
          <cell r="A396">
            <v>81200184</v>
          </cell>
          <cell r="E396">
            <v>1</v>
          </cell>
        </row>
        <row r="397">
          <cell r="A397">
            <v>81200185</v>
          </cell>
          <cell r="E397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282"/>
  <sheetViews>
    <sheetView workbookViewId="0">
      <pane ySplit="2" topLeftCell="A253" activePane="bottomLeft" state="frozen"/>
      <selection activeCell="F7" sqref="F7"/>
      <selection pane="bottomLeft" activeCell="J256" sqref="J256"/>
    </sheetView>
  </sheetViews>
  <sheetFormatPr defaultRowHeight="16.5" x14ac:dyDescent="0.15"/>
  <cols>
    <col min="1" max="1" width="10.75" style="3" bestFit="1" customWidth="1"/>
    <col min="2" max="2" width="15.375" style="3" bestFit="1" customWidth="1"/>
    <col min="3" max="3" width="13.25" style="3" bestFit="1" customWidth="1"/>
    <col min="4" max="4" width="10.25" style="3" bestFit="1" customWidth="1"/>
    <col min="5" max="5" width="12.625" style="3" bestFit="1" customWidth="1"/>
    <col min="6" max="6" width="14.375" style="3" customWidth="1"/>
    <col min="7" max="7" width="14" style="3" bestFit="1" customWidth="1"/>
    <col min="8" max="8" width="14.125" style="3" bestFit="1" customWidth="1"/>
    <col min="9" max="9" width="14.125" style="3" customWidth="1"/>
    <col min="10" max="10" width="16.875" style="3" customWidth="1"/>
    <col min="11" max="11" width="17.625" style="3" bestFit="1" customWidth="1"/>
    <col min="12" max="12" width="10.75" style="3" bestFit="1" customWidth="1"/>
    <col min="13" max="13" width="20.875" style="3" bestFit="1" customWidth="1"/>
    <col min="14" max="14" width="9" style="3"/>
    <col min="15" max="15" width="10.75" style="3" bestFit="1" customWidth="1"/>
    <col min="16" max="16" width="8.5" style="3" bestFit="1" customWidth="1"/>
    <col min="17" max="17" width="11.375" style="3" bestFit="1" customWidth="1"/>
    <col min="18" max="16384" width="9" style="3"/>
  </cols>
  <sheetData>
    <row r="1" spans="1:13" ht="32.25" customHeight="1" x14ac:dyDescent="0.15">
      <c r="A1" s="8" t="s">
        <v>49</v>
      </c>
      <c r="B1" s="8" t="s">
        <v>50</v>
      </c>
      <c r="C1" s="8" t="s">
        <v>480</v>
      </c>
      <c r="D1" s="8" t="s">
        <v>51</v>
      </c>
      <c r="E1" s="8" t="s">
        <v>52</v>
      </c>
      <c r="F1" s="8" t="s">
        <v>53</v>
      </c>
      <c r="G1" s="8" t="s">
        <v>54</v>
      </c>
      <c r="H1" s="8" t="s">
        <v>55</v>
      </c>
      <c r="I1" s="8" t="s">
        <v>498</v>
      </c>
      <c r="J1" s="8" t="s">
        <v>499</v>
      </c>
      <c r="K1" s="8" t="s">
        <v>145</v>
      </c>
      <c r="L1" s="8" t="s">
        <v>461</v>
      </c>
      <c r="M1" s="8" t="s">
        <v>66</v>
      </c>
    </row>
    <row r="2" spans="1:13" x14ac:dyDescent="0.15">
      <c r="A2" s="5" t="s">
        <v>58</v>
      </c>
      <c r="B2" s="5"/>
      <c r="C2" s="5"/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494</v>
      </c>
      <c r="J2" s="5" t="s">
        <v>495</v>
      </c>
      <c r="K2" s="5" t="s">
        <v>146</v>
      </c>
      <c r="L2" s="5"/>
      <c r="M2" s="5"/>
    </row>
    <row r="3" spans="1:13" x14ac:dyDescent="0.15">
      <c r="A3" s="12">
        <v>56010101</v>
      </c>
      <c r="B3" s="12" t="str">
        <f>_xlfn.IFNA(INDEX('market(价格)'!B:B,MATCH('market(商品)'!E3,'market(价格)'!A:A,0)),"")</f>
        <v>山丘之王星魄</v>
      </c>
      <c r="C3" s="12" t="str">
        <f>_xlfn.IFNA(INDEX('market(价格)'!D:D,MATCH('market(商品)'!E3,'market(价格)'!A:A,0)),"")</f>
        <v>17星魄</v>
      </c>
      <c r="D3" s="12" t="str">
        <f>_xlfn.IFNA(INDEX('market(价格)'!C:C,MATCH('market(商品)'!E3,'market(价格)'!A:A,0)),"")</f>
        <v>item</v>
      </c>
      <c r="E3" s="12">
        <v>5130034</v>
      </c>
      <c r="F3" s="12">
        <f>VLOOKUP('market(商品)'!$M3&amp;'market(商品)'!$C3,'market(价格)'!$I:$L,2,0)</f>
        <v>10</v>
      </c>
      <c r="G3" s="12" t="str">
        <f>VLOOKUP('market(商品)'!$M3&amp;'market(商品)'!$C3,'market(价格)'!$I:$L,3,0)</f>
        <v>diamond</v>
      </c>
      <c r="H3" s="12">
        <f>VLOOKUP('market(商品)'!$M3&amp;'market(商品)'!$C3,'market(价格)'!$I:$L,4,0)</f>
        <v>500</v>
      </c>
      <c r="I3" s="12"/>
      <c r="J3" s="12"/>
      <c r="K3" s="12">
        <v>0</v>
      </c>
      <c r="L3" s="12">
        <f>IF(INDEX('market(价格)'!E:E,MATCH('market(商品)'!E3,'market(价格)'!A:A,0))=0,100,1)</f>
        <v>1</v>
      </c>
      <c r="M3" s="12" t="s">
        <v>131</v>
      </c>
    </row>
    <row r="4" spans="1:13" x14ac:dyDescent="0.15">
      <c r="A4" s="12">
        <f t="shared" ref="A4:A34" si="0">A3+1</f>
        <v>56010102</v>
      </c>
      <c r="B4" s="12" t="str">
        <f>_xlfn.IFNA(INDEX('market(价格)'!B:B,MATCH('market(商品)'!E4,'market(价格)'!A:A,0)),"")</f>
        <v>美队星魄</v>
      </c>
      <c r="C4" s="12" t="str">
        <f>_xlfn.IFNA(INDEX('market(价格)'!D:D,MATCH('market(商品)'!E4,'market(价格)'!A:A,0)),"")</f>
        <v>17星魄</v>
      </c>
      <c r="D4" s="12" t="str">
        <f>_xlfn.IFNA(INDEX('market(价格)'!C:C,MATCH('market(商品)'!E4,'market(价格)'!A:A,0)),"")</f>
        <v>item</v>
      </c>
      <c r="E4" s="12">
        <v>5130054</v>
      </c>
      <c r="F4" s="12">
        <f>VLOOKUP('market(商品)'!$M4&amp;'market(商品)'!$C4,'market(价格)'!$I:$L,2,0)</f>
        <v>10</v>
      </c>
      <c r="G4" s="12" t="str">
        <f>VLOOKUP('market(商品)'!$M4&amp;'market(商品)'!$C4,'market(价格)'!$I:$L,3,0)</f>
        <v>diamond</v>
      </c>
      <c r="H4" s="12">
        <f>VLOOKUP('market(商品)'!$M4&amp;'market(商品)'!$C4,'market(价格)'!$I:$L,4,0)</f>
        <v>500</v>
      </c>
      <c r="I4" s="12"/>
      <c r="J4" s="12"/>
      <c r="K4" s="12">
        <v>0</v>
      </c>
      <c r="L4" s="12">
        <f>IF(INDEX('market(价格)'!E:E,MATCH('market(商品)'!E4,'market(价格)'!A:A,0))=0,100,1)</f>
        <v>100</v>
      </c>
      <c r="M4" s="12" t="s">
        <v>131</v>
      </c>
    </row>
    <row r="5" spans="1:13" x14ac:dyDescent="0.15">
      <c r="A5" s="12">
        <f t="shared" si="0"/>
        <v>56010103</v>
      </c>
      <c r="B5" s="12" t="str">
        <f>_xlfn.IFNA(INDEX('market(价格)'!B:B,MATCH('market(商品)'!E5,'market(价格)'!A:A,0)),"")</f>
        <v>小叮当星魄</v>
      </c>
      <c r="C5" s="12" t="str">
        <f>_xlfn.IFNA(INDEX('market(价格)'!D:D,MATCH('market(商品)'!E5,'market(价格)'!A:A,0)),"")</f>
        <v>17星魄</v>
      </c>
      <c r="D5" s="12" t="str">
        <f>_xlfn.IFNA(INDEX('market(价格)'!C:C,MATCH('market(商品)'!E5,'market(价格)'!A:A,0)),"")</f>
        <v>item</v>
      </c>
      <c r="E5" s="12">
        <v>5130194</v>
      </c>
      <c r="F5" s="12">
        <f>VLOOKUP('market(商品)'!$M5&amp;'market(商品)'!$C5,'market(价格)'!$I:$L,2,0)</f>
        <v>10</v>
      </c>
      <c r="G5" s="12" t="str">
        <f>VLOOKUP('market(商品)'!$M5&amp;'market(商品)'!$C5,'market(价格)'!$I:$L,3,0)</f>
        <v>diamond</v>
      </c>
      <c r="H5" s="12">
        <f>VLOOKUP('market(商品)'!$M5&amp;'market(商品)'!$C5,'market(价格)'!$I:$L,4,0)</f>
        <v>500</v>
      </c>
      <c r="I5" s="12"/>
      <c r="J5" s="12"/>
      <c r="K5" s="12">
        <v>0</v>
      </c>
      <c r="L5" s="12">
        <f>IF(INDEX('market(价格)'!E:E,MATCH('market(商品)'!E5,'market(价格)'!A:A,0))=0,100,1)</f>
        <v>1</v>
      </c>
      <c r="M5" s="12" t="s">
        <v>131</v>
      </c>
    </row>
    <row r="6" spans="1:13" x14ac:dyDescent="0.15">
      <c r="A6" s="12">
        <f t="shared" si="0"/>
        <v>56010104</v>
      </c>
      <c r="B6" s="12" t="str">
        <f>_xlfn.IFNA(INDEX('market(价格)'!B:B,MATCH('market(商品)'!E6,'market(价格)'!A:A,0)),"")</f>
        <v>超能大白星魄</v>
      </c>
      <c r="C6" s="12" t="str">
        <f>_xlfn.IFNA(INDEX('market(价格)'!D:D,MATCH('market(商品)'!E6,'market(价格)'!A:A,0)),"")</f>
        <v>18星魄</v>
      </c>
      <c r="D6" s="12" t="str">
        <f>_xlfn.IFNA(INDEX('market(价格)'!C:C,MATCH('market(商品)'!E6,'market(价格)'!A:A,0)),"")</f>
        <v>item</v>
      </c>
      <c r="E6" s="12">
        <v>5130824</v>
      </c>
      <c r="F6" s="12">
        <f>VLOOKUP('market(商品)'!$M6&amp;'market(商品)'!$C6,'market(价格)'!$I:$L,2,0)</f>
        <v>10</v>
      </c>
      <c r="G6" s="12" t="str">
        <f>VLOOKUP('market(商品)'!$M6&amp;'market(商品)'!$C6,'market(价格)'!$I:$L,3,0)</f>
        <v>diamond</v>
      </c>
      <c r="H6" s="12">
        <f>VLOOKUP('market(商品)'!$M6&amp;'market(商品)'!$C6,'market(价格)'!$I:$L,4,0)</f>
        <v>1000</v>
      </c>
      <c r="I6" s="12"/>
      <c r="J6" s="12"/>
      <c r="K6" s="12">
        <v>0</v>
      </c>
      <c r="L6" s="12">
        <f>IF(INDEX('market(价格)'!E:E,MATCH('market(商品)'!E6,'market(价格)'!A:A,0))=0,100,1)</f>
        <v>100</v>
      </c>
      <c r="M6" s="12" t="s">
        <v>131</v>
      </c>
    </row>
    <row r="7" spans="1:13" x14ac:dyDescent="0.15">
      <c r="A7" s="12">
        <f t="shared" si="0"/>
        <v>56010105</v>
      </c>
      <c r="B7" s="12" t="str">
        <f>_xlfn.IFNA(INDEX('market(价格)'!B:B,MATCH('market(商品)'!E7,'market(价格)'!A:A,0)),"")</f>
        <v>花仙子星魄</v>
      </c>
      <c r="C7" s="12" t="str">
        <f>_xlfn.IFNA(INDEX('market(价格)'!D:D,MATCH('market(商品)'!E7,'market(价格)'!A:A,0)),"")</f>
        <v>17星魄</v>
      </c>
      <c r="D7" s="12" t="str">
        <f>_xlfn.IFNA(INDEX('market(价格)'!C:C,MATCH('market(商品)'!E7,'market(价格)'!A:A,0)),"")</f>
        <v>item</v>
      </c>
      <c r="E7" s="12">
        <v>5130834</v>
      </c>
      <c r="F7" s="12">
        <f>VLOOKUP('market(商品)'!$M7&amp;'market(商品)'!$C7,'market(价格)'!$I:$L,2,0)</f>
        <v>10</v>
      </c>
      <c r="G7" s="12" t="str">
        <f>VLOOKUP('market(商品)'!$M7&amp;'market(商品)'!$C7,'market(价格)'!$I:$L,3,0)</f>
        <v>diamond</v>
      </c>
      <c r="H7" s="12">
        <f>VLOOKUP('market(商品)'!$M7&amp;'market(商品)'!$C7,'market(价格)'!$I:$L,4,0)</f>
        <v>500</v>
      </c>
      <c r="I7" s="12"/>
      <c r="J7" s="12"/>
      <c r="K7" s="12">
        <v>0</v>
      </c>
      <c r="L7" s="12">
        <f>IF(INDEX('market(价格)'!E:E,MATCH('market(商品)'!E7,'market(价格)'!A:A,0))=0,100,1)</f>
        <v>1</v>
      </c>
      <c r="M7" s="12" t="s">
        <v>131</v>
      </c>
    </row>
    <row r="8" spans="1:13" x14ac:dyDescent="0.15">
      <c r="A8" s="12">
        <f t="shared" si="0"/>
        <v>56010106</v>
      </c>
      <c r="B8" s="12" t="str">
        <f>_xlfn.IFNA(INDEX('market(价格)'!B:B,MATCH('market(商品)'!E8,'market(价格)'!A:A,0)),"")</f>
        <v>冰雪女王星魄</v>
      </c>
      <c r="C8" s="12" t="str">
        <f>_xlfn.IFNA(INDEX('market(价格)'!D:D,MATCH('market(商品)'!E8,'market(价格)'!A:A,0)),"")</f>
        <v>18星魄</v>
      </c>
      <c r="D8" s="12" t="str">
        <f>_xlfn.IFNA(INDEX('market(价格)'!C:C,MATCH('market(商品)'!E8,'market(价格)'!A:A,0)),"")</f>
        <v>item</v>
      </c>
      <c r="E8" s="12">
        <v>5130904</v>
      </c>
      <c r="F8" s="12">
        <f>VLOOKUP('market(商品)'!$M8&amp;'market(商品)'!$C8,'market(价格)'!$I:$L,2,0)</f>
        <v>10</v>
      </c>
      <c r="G8" s="12" t="str">
        <f>VLOOKUP('market(商品)'!$M8&amp;'market(商品)'!$C8,'market(价格)'!$I:$L,3,0)</f>
        <v>diamond</v>
      </c>
      <c r="H8" s="12">
        <f>VLOOKUP('market(商品)'!$M8&amp;'market(商品)'!$C8,'market(价格)'!$I:$L,4,0)</f>
        <v>1000</v>
      </c>
      <c r="I8" s="12"/>
      <c r="J8" s="12"/>
      <c r="K8" s="12">
        <v>0</v>
      </c>
      <c r="L8" s="12">
        <f>IF(INDEX('market(价格)'!E:E,MATCH('market(商品)'!E8,'market(价格)'!A:A,0))=0,100,1)</f>
        <v>100</v>
      </c>
      <c r="M8" s="12" t="s">
        <v>131</v>
      </c>
    </row>
    <row r="9" spans="1:13" x14ac:dyDescent="0.15">
      <c r="A9" s="12">
        <f t="shared" si="0"/>
        <v>56010107</v>
      </c>
      <c r="B9" s="12" t="str">
        <f>_xlfn.IFNA(INDEX('market(价格)'!B:B,MATCH('market(商品)'!E9,'market(价格)'!A:A,0)),"")</f>
        <v>李小龙星魄</v>
      </c>
      <c r="C9" s="12" t="str">
        <f>_xlfn.IFNA(INDEX('market(价格)'!D:D,MATCH('market(商品)'!E9,'market(价格)'!A:A,0)),"")</f>
        <v>17星魄</v>
      </c>
      <c r="D9" s="12" t="str">
        <f>_xlfn.IFNA(INDEX('market(价格)'!C:C,MATCH('market(商品)'!E9,'market(价格)'!A:A,0)),"")</f>
        <v>item</v>
      </c>
      <c r="E9" s="12">
        <v>5130364</v>
      </c>
      <c r="F9" s="12">
        <f>VLOOKUP('market(商品)'!$M9&amp;'market(商品)'!$C9,'market(价格)'!$I:$L,2,0)</f>
        <v>10</v>
      </c>
      <c r="G9" s="12" t="str">
        <f>VLOOKUP('market(商品)'!$M9&amp;'market(商品)'!$C9,'market(价格)'!$I:$L,3,0)</f>
        <v>diamond</v>
      </c>
      <c r="H9" s="12">
        <f>VLOOKUP('market(商品)'!$M9&amp;'market(商品)'!$C9,'market(价格)'!$I:$L,4,0)</f>
        <v>500</v>
      </c>
      <c r="I9" s="12"/>
      <c r="J9" s="12"/>
      <c r="K9" s="12">
        <v>0</v>
      </c>
      <c r="L9" s="12">
        <f>IF(INDEX('market(价格)'!E:E,MATCH('market(商品)'!E9,'market(价格)'!A:A,0))=0,100,1)</f>
        <v>1</v>
      </c>
      <c r="M9" s="12" t="s">
        <v>131</v>
      </c>
    </row>
    <row r="10" spans="1:13" x14ac:dyDescent="0.15">
      <c r="A10" s="12">
        <f t="shared" si="0"/>
        <v>56010108</v>
      </c>
      <c r="B10" s="12" t="str">
        <f>_xlfn.IFNA(INDEX('market(价格)'!B:B,MATCH('market(商品)'!E10,'market(价格)'!A:A,0)),"")</f>
        <v>黑魔导少女星魄</v>
      </c>
      <c r="C10" s="12" t="str">
        <f>_xlfn.IFNA(INDEX('market(价格)'!D:D,MATCH('market(商品)'!E10,'market(价格)'!A:A,0)),"")</f>
        <v>17星魄</v>
      </c>
      <c r="D10" s="12" t="str">
        <f>_xlfn.IFNA(INDEX('market(价格)'!C:C,MATCH('market(商品)'!E10,'market(价格)'!A:A,0)),"")</f>
        <v>item</v>
      </c>
      <c r="E10" s="12">
        <v>5130314</v>
      </c>
      <c r="F10" s="12">
        <f>VLOOKUP('market(商品)'!$M10&amp;'market(商品)'!$C10,'market(价格)'!$I:$L,2,0)</f>
        <v>10</v>
      </c>
      <c r="G10" s="12" t="str">
        <f>VLOOKUP('market(商品)'!$M10&amp;'market(商品)'!$C10,'market(价格)'!$I:$L,3,0)</f>
        <v>diamond</v>
      </c>
      <c r="H10" s="12">
        <f>VLOOKUP('market(商品)'!$M10&amp;'market(商品)'!$C10,'market(价格)'!$I:$L,4,0)</f>
        <v>500</v>
      </c>
      <c r="I10" s="12"/>
      <c r="J10" s="12"/>
      <c r="K10" s="12">
        <v>0</v>
      </c>
      <c r="L10" s="12">
        <f>IF(INDEX('market(价格)'!E:E,MATCH('market(商品)'!E10,'market(价格)'!A:A,0))=0,100,1)</f>
        <v>1</v>
      </c>
      <c r="M10" s="12" t="s">
        <v>131</v>
      </c>
    </row>
    <row r="11" spans="1:13" x14ac:dyDescent="0.15">
      <c r="A11" s="12">
        <f t="shared" si="0"/>
        <v>56010109</v>
      </c>
      <c r="B11" s="12" t="str">
        <f>_xlfn.IFNA(INDEX('market(价格)'!B:B,MATCH('market(商品)'!E11,'market(价格)'!A:A,0)),"")</f>
        <v>瘟疫骑士星魄</v>
      </c>
      <c r="C11" s="12" t="str">
        <f>_xlfn.IFNA(INDEX('market(价格)'!D:D,MATCH('market(商品)'!E11,'market(价格)'!A:A,0)),"")</f>
        <v>17星魄</v>
      </c>
      <c r="D11" s="12" t="str">
        <f>_xlfn.IFNA(INDEX('market(价格)'!C:C,MATCH('market(商品)'!E11,'market(价格)'!A:A,0)),"")</f>
        <v>item</v>
      </c>
      <c r="E11" s="12">
        <v>5130064</v>
      </c>
      <c r="F11" s="12">
        <f>VLOOKUP('market(商品)'!$M11&amp;'market(商品)'!$C11,'market(价格)'!$I:$L,2,0)</f>
        <v>10</v>
      </c>
      <c r="G11" s="12" t="str">
        <f>VLOOKUP('market(商品)'!$M11&amp;'market(商品)'!$C11,'market(价格)'!$I:$L,3,0)</f>
        <v>diamond</v>
      </c>
      <c r="H11" s="12">
        <f>VLOOKUP('market(商品)'!$M11&amp;'market(商品)'!$C11,'market(价格)'!$I:$L,4,0)</f>
        <v>500</v>
      </c>
      <c r="I11" s="12"/>
      <c r="J11" s="12"/>
      <c r="K11" s="12">
        <v>0</v>
      </c>
      <c r="L11" s="12">
        <f>IF(INDEX('market(价格)'!E:E,MATCH('market(商品)'!E11,'market(价格)'!A:A,0))=0,100,1)</f>
        <v>1</v>
      </c>
      <c r="M11" s="12" t="s">
        <v>131</v>
      </c>
    </row>
    <row r="12" spans="1:13" x14ac:dyDescent="0.15">
      <c r="A12" s="12">
        <f t="shared" si="0"/>
        <v>56010110</v>
      </c>
      <c r="B12" s="12" t="str">
        <f>_xlfn.IFNA(INDEX('market(价格)'!B:B,MATCH('market(商品)'!E12,'market(价格)'!A:A,0)),"")</f>
        <v>蛇发女妖星魄</v>
      </c>
      <c r="C12" s="12" t="str">
        <f>_xlfn.IFNA(INDEX('market(价格)'!D:D,MATCH('market(商品)'!E12,'market(价格)'!A:A,0)),"")</f>
        <v>17星魄</v>
      </c>
      <c r="D12" s="12" t="str">
        <f>_xlfn.IFNA(INDEX('market(价格)'!C:C,MATCH('market(商品)'!E12,'market(价格)'!A:A,0)),"")</f>
        <v>item</v>
      </c>
      <c r="E12" s="12">
        <v>5130114</v>
      </c>
      <c r="F12" s="12">
        <f>VLOOKUP('market(商品)'!$M12&amp;'market(商品)'!$C12,'market(价格)'!$I:$L,2,0)</f>
        <v>10</v>
      </c>
      <c r="G12" s="12" t="str">
        <f>VLOOKUP('market(商品)'!$M12&amp;'market(商品)'!$C12,'market(价格)'!$I:$L,3,0)</f>
        <v>diamond</v>
      </c>
      <c r="H12" s="12">
        <f>VLOOKUP('market(商品)'!$M12&amp;'market(商品)'!$C12,'market(价格)'!$I:$L,4,0)</f>
        <v>500</v>
      </c>
      <c r="I12" s="12"/>
      <c r="J12" s="12"/>
      <c r="K12" s="12">
        <v>0</v>
      </c>
      <c r="L12" s="12">
        <f>IF(INDEX('market(价格)'!E:E,MATCH('market(商品)'!E12,'market(价格)'!A:A,0))=0,100,1)</f>
        <v>1</v>
      </c>
      <c r="M12" s="12" t="s">
        <v>131</v>
      </c>
    </row>
    <row r="13" spans="1:13" x14ac:dyDescent="0.15">
      <c r="A13" s="12">
        <f t="shared" si="0"/>
        <v>56010111</v>
      </c>
      <c r="B13" s="12" t="str">
        <f>_xlfn.IFNA(INDEX('market(价格)'!B:B,MATCH('market(商品)'!E13,'market(价格)'!A:A,0)),"")</f>
        <v>死亡骑士星魄</v>
      </c>
      <c r="C13" s="12" t="str">
        <f>_xlfn.IFNA(INDEX('market(价格)'!D:D,MATCH('market(商品)'!E13,'market(价格)'!A:A,0)),"")</f>
        <v>17星魄</v>
      </c>
      <c r="D13" s="12" t="str">
        <f>_xlfn.IFNA(INDEX('market(价格)'!C:C,MATCH('market(商品)'!E13,'market(价格)'!A:A,0)),"")</f>
        <v>item</v>
      </c>
      <c r="E13" s="12">
        <v>5130334</v>
      </c>
      <c r="F13" s="12">
        <f>VLOOKUP('market(商品)'!$M13&amp;'market(商品)'!$C13,'market(价格)'!$I:$L,2,0)</f>
        <v>10</v>
      </c>
      <c r="G13" s="12" t="str">
        <f>VLOOKUP('market(商品)'!$M13&amp;'market(商品)'!$C13,'market(价格)'!$I:$L,3,0)</f>
        <v>diamond</v>
      </c>
      <c r="H13" s="12">
        <f>VLOOKUP('market(商品)'!$M13&amp;'market(商品)'!$C13,'market(价格)'!$I:$L,4,0)</f>
        <v>500</v>
      </c>
      <c r="I13" s="12"/>
      <c r="J13" s="12"/>
      <c r="K13" s="12">
        <v>0</v>
      </c>
      <c r="L13" s="12">
        <f>IF(INDEX('market(价格)'!E:E,MATCH('market(商品)'!E13,'market(价格)'!A:A,0))=0,100,1)</f>
        <v>1</v>
      </c>
      <c r="M13" s="12" t="s">
        <v>131</v>
      </c>
    </row>
    <row r="14" spans="1:13" x14ac:dyDescent="0.15">
      <c r="A14" s="12">
        <f t="shared" si="0"/>
        <v>56010112</v>
      </c>
      <c r="B14" s="12" t="str">
        <f>_xlfn.IFNA(INDEX('market(价格)'!B:B,MATCH('market(商品)'!E14,'market(价格)'!A:A,0)),"")</f>
        <v>德古拉星魄</v>
      </c>
      <c r="C14" s="12" t="str">
        <f>_xlfn.IFNA(INDEX('market(价格)'!D:D,MATCH('market(商品)'!E14,'market(价格)'!A:A,0)),"")</f>
        <v>17星魄</v>
      </c>
      <c r="D14" s="12" t="str">
        <f>_xlfn.IFNA(INDEX('market(价格)'!C:C,MATCH('market(商品)'!E14,'market(价格)'!A:A,0)),"")</f>
        <v>item</v>
      </c>
      <c r="E14" s="12">
        <v>5130344</v>
      </c>
      <c r="F14" s="12">
        <f>VLOOKUP('market(商品)'!$M14&amp;'market(商品)'!$C14,'market(价格)'!$I:$L,2,0)</f>
        <v>10</v>
      </c>
      <c r="G14" s="12" t="str">
        <f>VLOOKUP('market(商品)'!$M14&amp;'market(商品)'!$C14,'market(价格)'!$I:$L,3,0)</f>
        <v>diamond</v>
      </c>
      <c r="H14" s="12">
        <f>VLOOKUP('market(商品)'!$M14&amp;'market(商品)'!$C14,'market(价格)'!$I:$L,4,0)</f>
        <v>500</v>
      </c>
      <c r="I14" s="12"/>
      <c r="J14" s="12"/>
      <c r="K14" s="12">
        <v>0</v>
      </c>
      <c r="L14" s="12">
        <f>IF(INDEX('market(价格)'!E:E,MATCH('market(商品)'!E14,'market(价格)'!A:A,0))=0,100,1)</f>
        <v>1</v>
      </c>
      <c r="M14" s="12" t="s">
        <v>131</v>
      </c>
    </row>
    <row r="15" spans="1:13" x14ac:dyDescent="0.15">
      <c r="A15" s="12">
        <f t="shared" si="0"/>
        <v>56010113</v>
      </c>
      <c r="B15" s="12" t="str">
        <f>_xlfn.IFNA(INDEX('market(价格)'!B:B,MATCH('market(商品)'!E15,'market(价格)'!A:A,0)),"")</f>
        <v>刀锋女皇星魄</v>
      </c>
      <c r="C15" s="12" t="str">
        <f>_xlfn.IFNA(INDEX('market(价格)'!D:D,MATCH('market(商品)'!E15,'market(价格)'!A:A,0)),"")</f>
        <v>18星魄</v>
      </c>
      <c r="D15" s="12" t="str">
        <f>_xlfn.IFNA(INDEX('market(价格)'!C:C,MATCH('market(商品)'!E15,'market(价格)'!A:A,0)),"")</f>
        <v>item</v>
      </c>
      <c r="E15" s="12">
        <v>5130964</v>
      </c>
      <c r="F15" s="12">
        <f>VLOOKUP('market(商品)'!$M15&amp;'market(商品)'!$C15,'market(价格)'!$I:$L,2,0)</f>
        <v>10</v>
      </c>
      <c r="G15" s="12" t="str">
        <f>VLOOKUP('market(商品)'!$M15&amp;'market(商品)'!$C15,'market(价格)'!$I:$L,3,0)</f>
        <v>diamond</v>
      </c>
      <c r="H15" s="12">
        <f>VLOOKUP('market(商品)'!$M15&amp;'market(商品)'!$C15,'market(价格)'!$I:$L,4,0)</f>
        <v>1000</v>
      </c>
      <c r="I15" s="12"/>
      <c r="J15" s="12"/>
      <c r="K15" s="12">
        <v>0</v>
      </c>
      <c r="L15" s="12">
        <f>IF(INDEX('market(价格)'!E:E,MATCH('market(商品)'!E15,'market(价格)'!A:A,0))=0,100,1)</f>
        <v>100</v>
      </c>
      <c r="M15" s="12" t="s">
        <v>131</v>
      </c>
    </row>
    <row r="16" spans="1:13" x14ac:dyDescent="0.15">
      <c r="A16" s="12">
        <f t="shared" si="0"/>
        <v>56010114</v>
      </c>
      <c r="B16" s="12" t="str">
        <f>_xlfn.IFNA(INDEX('market(价格)'!B:B,MATCH('market(商品)'!E16,'market(价格)'!A:A,0)),"")</f>
        <v>莉莉丝星魄</v>
      </c>
      <c r="C16" s="12" t="str">
        <f>_xlfn.IFNA(INDEX('market(价格)'!D:D,MATCH('market(商品)'!E16,'market(价格)'!A:A,0)),"")</f>
        <v>17星魄</v>
      </c>
      <c r="D16" s="12" t="str">
        <f>_xlfn.IFNA(INDEX('market(价格)'!C:C,MATCH('market(商品)'!E16,'market(价格)'!A:A,0)),"")</f>
        <v>item</v>
      </c>
      <c r="E16" s="12">
        <v>5130974</v>
      </c>
      <c r="F16" s="12">
        <f>VLOOKUP('market(商品)'!$M16&amp;'market(商品)'!$C16,'market(价格)'!$I:$L,2,0)</f>
        <v>10</v>
      </c>
      <c r="G16" s="12" t="str">
        <f>VLOOKUP('market(商品)'!$M16&amp;'market(商品)'!$C16,'market(价格)'!$I:$L,3,0)</f>
        <v>diamond</v>
      </c>
      <c r="H16" s="12">
        <f>VLOOKUP('market(商品)'!$M16&amp;'market(商品)'!$C16,'market(价格)'!$I:$L,4,0)</f>
        <v>500</v>
      </c>
      <c r="I16" s="12"/>
      <c r="J16" s="12"/>
      <c r="K16" s="12">
        <v>0</v>
      </c>
      <c r="L16" s="12">
        <f>IF(INDEX('market(价格)'!E:E,MATCH('market(商品)'!E16,'market(价格)'!A:A,0))=0,100,1)</f>
        <v>1</v>
      </c>
      <c r="M16" s="12" t="s">
        <v>131</v>
      </c>
    </row>
    <row r="17" spans="1:13" x14ac:dyDescent="0.15">
      <c r="A17" s="12">
        <f t="shared" si="0"/>
        <v>56010115</v>
      </c>
      <c r="B17" s="12" t="str">
        <f>_xlfn.IFNA(INDEX('market(价格)'!B:B,MATCH('market(商品)'!E17,'market(价格)'!A:A,0)),"")</f>
        <v>路西法星魄</v>
      </c>
      <c r="C17" s="12" t="str">
        <f>_xlfn.IFNA(INDEX('market(价格)'!D:D,MATCH('market(商品)'!E17,'market(价格)'!A:A,0)),"")</f>
        <v>18星魄</v>
      </c>
      <c r="D17" s="12" t="str">
        <f>_xlfn.IFNA(INDEX('market(价格)'!C:C,MATCH('market(商品)'!E17,'market(价格)'!A:A,0)),"")</f>
        <v>item</v>
      </c>
      <c r="E17" s="12">
        <v>5130654</v>
      </c>
      <c r="F17" s="12">
        <f>VLOOKUP('market(商品)'!$M17&amp;'market(商品)'!$C17,'market(价格)'!$I:$L,2,0)</f>
        <v>10</v>
      </c>
      <c r="G17" s="12" t="str">
        <f>VLOOKUP('market(商品)'!$M17&amp;'market(商品)'!$C17,'market(价格)'!$I:$L,3,0)</f>
        <v>diamond</v>
      </c>
      <c r="H17" s="12">
        <f>VLOOKUP('market(商品)'!$M17&amp;'market(商品)'!$C17,'market(价格)'!$I:$L,4,0)</f>
        <v>1000</v>
      </c>
      <c r="I17" s="12"/>
      <c r="J17" s="12"/>
      <c r="K17" s="12">
        <v>0</v>
      </c>
      <c r="L17" s="12">
        <f>IF(INDEX('market(价格)'!E:E,MATCH('market(商品)'!E17,'market(价格)'!A:A,0))=0,100,1)</f>
        <v>100</v>
      </c>
      <c r="M17" s="12" t="s">
        <v>131</v>
      </c>
    </row>
    <row r="18" spans="1:13" x14ac:dyDescent="0.15">
      <c r="A18" s="12">
        <f t="shared" si="0"/>
        <v>56010116</v>
      </c>
      <c r="B18" s="12" t="str">
        <f>_xlfn.IFNA(INDEX('market(价格)'!B:B,MATCH('market(商品)'!E18,'market(价格)'!A:A,0)),"")</f>
        <v>饥荒骑士星魄</v>
      </c>
      <c r="C18" s="12" t="str">
        <f>_xlfn.IFNA(INDEX('market(价格)'!D:D,MATCH('market(商品)'!E18,'market(价格)'!A:A,0)),"")</f>
        <v>17星魄</v>
      </c>
      <c r="D18" s="12" t="str">
        <f>_xlfn.IFNA(INDEX('market(价格)'!C:C,MATCH('market(商品)'!E18,'market(价格)'!A:A,0)),"")</f>
        <v>item</v>
      </c>
      <c r="E18" s="12">
        <v>5130804</v>
      </c>
      <c r="F18" s="12">
        <f>VLOOKUP('market(商品)'!$M18&amp;'market(商品)'!$C18,'market(价格)'!$I:$L,2,0)</f>
        <v>10</v>
      </c>
      <c r="G18" s="12" t="str">
        <f>VLOOKUP('market(商品)'!$M18&amp;'market(商品)'!$C18,'market(价格)'!$I:$L,3,0)</f>
        <v>diamond</v>
      </c>
      <c r="H18" s="12">
        <f>VLOOKUP('market(商品)'!$M18&amp;'market(商品)'!$C18,'market(价格)'!$I:$L,4,0)</f>
        <v>500</v>
      </c>
      <c r="I18" s="12"/>
      <c r="J18" s="12"/>
      <c r="K18" s="12">
        <v>0</v>
      </c>
      <c r="L18" s="12">
        <f>IF(INDEX('market(价格)'!E:E,MATCH('market(商品)'!E18,'market(价格)'!A:A,0))=0,100,1)</f>
        <v>100</v>
      </c>
      <c r="M18" s="12" t="s">
        <v>131</v>
      </c>
    </row>
    <row r="19" spans="1:13" x14ac:dyDescent="0.15">
      <c r="A19" s="12">
        <f t="shared" si="0"/>
        <v>56010117</v>
      </c>
      <c r="B19" s="12" t="str">
        <f>_xlfn.IFNA(INDEX('market(价格)'!B:B,MATCH('market(商品)'!E19,'market(价格)'!A:A,0)),"")</f>
        <v>嗜血狼人星魄</v>
      </c>
      <c r="C19" s="12" t="str">
        <f>_xlfn.IFNA(INDEX('market(价格)'!D:D,MATCH('market(商品)'!E19,'market(价格)'!A:A,0)),"")</f>
        <v>17星魄</v>
      </c>
      <c r="D19" s="12" t="str">
        <f>_xlfn.IFNA(INDEX('market(价格)'!C:C,MATCH('market(商品)'!E19,'market(价格)'!A:A,0)),"")</f>
        <v>item</v>
      </c>
      <c r="E19" s="12">
        <v>5130204</v>
      </c>
      <c r="F19" s="12">
        <f>VLOOKUP('market(商品)'!$M19&amp;'market(商品)'!$C19,'market(价格)'!$I:$L,2,0)</f>
        <v>10</v>
      </c>
      <c r="G19" s="12" t="str">
        <f>VLOOKUP('market(商品)'!$M19&amp;'market(商品)'!$C19,'market(价格)'!$I:$L,3,0)</f>
        <v>diamond</v>
      </c>
      <c r="H19" s="12">
        <f>VLOOKUP('market(商品)'!$M19&amp;'market(商品)'!$C19,'market(价格)'!$I:$L,4,0)</f>
        <v>500</v>
      </c>
      <c r="I19" s="12"/>
      <c r="J19" s="12"/>
      <c r="K19" s="12">
        <v>0</v>
      </c>
      <c r="L19" s="12">
        <f>IF(INDEX('market(价格)'!E:E,MATCH('market(商品)'!E19,'market(价格)'!A:A,0))=0,100,1)</f>
        <v>1</v>
      </c>
      <c r="M19" s="12" t="s">
        <v>131</v>
      </c>
    </row>
    <row r="20" spans="1:13" x14ac:dyDescent="0.15">
      <c r="A20" s="12">
        <f t="shared" si="0"/>
        <v>56010118</v>
      </c>
      <c r="B20" s="12" t="str">
        <f>_xlfn.IFNA(INDEX('market(价格)'!B:B,MATCH('market(商品)'!E20,'market(价格)'!A:A,0)),"")</f>
        <v>剑圣星魄</v>
      </c>
      <c r="C20" s="12" t="str">
        <f>_xlfn.IFNA(INDEX('market(价格)'!D:D,MATCH('market(商品)'!E20,'market(价格)'!A:A,0)),"")</f>
        <v>18星魄</v>
      </c>
      <c r="D20" s="12" t="str">
        <f>_xlfn.IFNA(INDEX('market(价格)'!C:C,MATCH('market(商品)'!E20,'market(价格)'!A:A,0)),"")</f>
        <v>item</v>
      </c>
      <c r="E20" s="12">
        <v>5130074</v>
      </c>
      <c r="F20" s="12">
        <f>VLOOKUP('market(商品)'!$M20&amp;'market(商品)'!$C20,'market(价格)'!$I:$L,2,0)</f>
        <v>10</v>
      </c>
      <c r="G20" s="12" t="str">
        <f>VLOOKUP('market(商品)'!$M20&amp;'market(商品)'!$C20,'market(价格)'!$I:$L,3,0)</f>
        <v>diamond</v>
      </c>
      <c r="H20" s="12">
        <f>VLOOKUP('market(商品)'!$M20&amp;'market(商品)'!$C20,'market(价格)'!$I:$L,4,0)</f>
        <v>1000</v>
      </c>
      <c r="I20" s="12"/>
      <c r="J20" s="12"/>
      <c r="K20" s="12">
        <v>0</v>
      </c>
      <c r="L20" s="12">
        <f>IF(INDEX('market(价格)'!E:E,MATCH('market(商品)'!E20,'market(价格)'!A:A,0))=0,100,1)</f>
        <v>100</v>
      </c>
      <c r="M20" s="12" t="s">
        <v>131</v>
      </c>
    </row>
    <row r="21" spans="1:13" x14ac:dyDescent="0.15">
      <c r="A21" s="12">
        <f t="shared" si="0"/>
        <v>56010119</v>
      </c>
      <c r="B21" s="12" t="str">
        <f>_xlfn.IFNA(INDEX('market(价格)'!B:B,MATCH('market(商品)'!E21,'market(价格)'!A:A,0)),"")</f>
        <v>丛林祭司星魄</v>
      </c>
      <c r="C21" s="12" t="str">
        <f>_xlfn.IFNA(INDEX('market(价格)'!D:D,MATCH('market(商品)'!E21,'market(价格)'!A:A,0)),"")</f>
        <v>17星魄</v>
      </c>
      <c r="D21" s="12" t="str">
        <f>_xlfn.IFNA(INDEX('market(价格)'!C:C,MATCH('market(商品)'!E21,'market(价格)'!A:A,0)),"")</f>
        <v>item</v>
      </c>
      <c r="E21" s="12">
        <v>5130244</v>
      </c>
      <c r="F21" s="12">
        <f>VLOOKUP('market(商品)'!$M21&amp;'market(商品)'!$C21,'market(价格)'!$I:$L,2,0)</f>
        <v>10</v>
      </c>
      <c r="G21" s="12" t="str">
        <f>VLOOKUP('market(商品)'!$M21&amp;'market(商品)'!$C21,'market(价格)'!$I:$L,3,0)</f>
        <v>diamond</v>
      </c>
      <c r="H21" s="12">
        <f>VLOOKUP('market(商品)'!$M21&amp;'market(商品)'!$C21,'market(价格)'!$I:$L,4,0)</f>
        <v>500</v>
      </c>
      <c r="I21" s="12"/>
      <c r="J21" s="12"/>
      <c r="K21" s="12">
        <v>0</v>
      </c>
      <c r="L21" s="12">
        <f>IF(INDEX('market(价格)'!E:E,MATCH('market(商品)'!E21,'market(价格)'!A:A,0))=0,100,1)</f>
        <v>1</v>
      </c>
      <c r="M21" s="12" t="s">
        <v>131</v>
      </c>
    </row>
    <row r="22" spans="1:13" x14ac:dyDescent="0.15">
      <c r="A22" s="12">
        <f t="shared" si="0"/>
        <v>56010120</v>
      </c>
      <c r="B22" s="12" t="str">
        <f>_xlfn.IFNA(INDEX('market(价格)'!B:B,MATCH('market(商品)'!E22,'market(价格)'!A:A,0)),"")</f>
        <v>鳄鱼雷克星魄</v>
      </c>
      <c r="C22" s="12" t="str">
        <f>_xlfn.IFNA(INDEX('market(价格)'!D:D,MATCH('market(商品)'!E22,'market(价格)'!A:A,0)),"")</f>
        <v>17星魄</v>
      </c>
      <c r="D22" s="12" t="str">
        <f>_xlfn.IFNA(INDEX('market(价格)'!C:C,MATCH('market(商品)'!E22,'market(价格)'!A:A,0)),"")</f>
        <v>item</v>
      </c>
      <c r="E22" s="12">
        <v>5130424</v>
      </c>
      <c r="F22" s="12">
        <f>VLOOKUP('market(商品)'!$M22&amp;'market(商品)'!$C22,'market(价格)'!$I:$L,2,0)</f>
        <v>10</v>
      </c>
      <c r="G22" s="12" t="str">
        <f>VLOOKUP('market(商品)'!$M22&amp;'market(商品)'!$C22,'market(价格)'!$I:$L,3,0)</f>
        <v>diamond</v>
      </c>
      <c r="H22" s="12">
        <f>VLOOKUP('market(商品)'!$M22&amp;'market(商品)'!$C22,'market(价格)'!$I:$L,4,0)</f>
        <v>500</v>
      </c>
      <c r="I22" s="12"/>
      <c r="J22" s="12"/>
      <c r="K22" s="12">
        <v>0</v>
      </c>
      <c r="L22" s="12">
        <f>IF(INDEX('market(价格)'!E:E,MATCH('market(商品)'!E22,'market(价格)'!A:A,0))=0,100,1)</f>
        <v>1</v>
      </c>
      <c r="M22" s="12" t="s">
        <v>131</v>
      </c>
    </row>
    <row r="23" spans="1:13" x14ac:dyDescent="0.15">
      <c r="A23" s="12">
        <f t="shared" si="0"/>
        <v>56010121</v>
      </c>
      <c r="B23" s="12" t="str">
        <f>_xlfn.IFNA(INDEX('market(价格)'!B:B,MATCH('market(商品)'!E23,'market(价格)'!A:A,0)),"")</f>
        <v>胡尔克星魄</v>
      </c>
      <c r="C23" s="12" t="str">
        <f>_xlfn.IFNA(INDEX('market(价格)'!D:D,MATCH('market(商品)'!E23,'market(价格)'!A:A,0)),"")</f>
        <v>17星魄</v>
      </c>
      <c r="D23" s="12" t="str">
        <f>_xlfn.IFNA(INDEX('market(价格)'!C:C,MATCH('market(商品)'!E23,'market(价格)'!A:A,0)),"")</f>
        <v>item</v>
      </c>
      <c r="E23" s="12">
        <v>5130434</v>
      </c>
      <c r="F23" s="12">
        <f>VLOOKUP('market(商品)'!$M23&amp;'market(商品)'!$C23,'market(价格)'!$I:$L,2,0)</f>
        <v>10</v>
      </c>
      <c r="G23" s="12" t="str">
        <f>VLOOKUP('market(商品)'!$M23&amp;'market(商品)'!$C23,'market(价格)'!$I:$L,3,0)</f>
        <v>diamond</v>
      </c>
      <c r="H23" s="12">
        <f>VLOOKUP('market(商品)'!$M23&amp;'market(商品)'!$C23,'market(价格)'!$I:$L,4,0)</f>
        <v>500</v>
      </c>
      <c r="I23" s="12"/>
      <c r="J23" s="12"/>
      <c r="K23" s="12">
        <v>0</v>
      </c>
      <c r="L23" s="12">
        <f>IF(INDEX('market(价格)'!E:E,MATCH('market(商品)'!E23,'market(价格)'!A:A,0))=0,100,1)</f>
        <v>100</v>
      </c>
      <c r="M23" s="12" t="s">
        <v>131</v>
      </c>
    </row>
    <row r="24" spans="1:13" x14ac:dyDescent="0.15">
      <c r="A24" s="12">
        <f t="shared" si="0"/>
        <v>56010122</v>
      </c>
      <c r="B24" s="12" t="str">
        <f>_xlfn.IFNA(INDEX('market(价格)'!B:B,MATCH('market(商品)'!E24,'market(价格)'!A:A,0)),"")</f>
        <v>九尾妖狐星魄</v>
      </c>
      <c r="C24" s="12" t="str">
        <f>_xlfn.IFNA(INDEX('market(价格)'!D:D,MATCH('market(商品)'!E24,'market(价格)'!A:A,0)),"")</f>
        <v>18星魄</v>
      </c>
      <c r="D24" s="12" t="str">
        <f>_xlfn.IFNA(INDEX('market(价格)'!C:C,MATCH('market(商品)'!E24,'market(价格)'!A:A,0)),"")</f>
        <v>item</v>
      </c>
      <c r="E24" s="12">
        <v>5130844</v>
      </c>
      <c r="F24" s="12">
        <f>VLOOKUP('market(商品)'!$M24&amp;'market(商品)'!$C24,'market(价格)'!$I:$L,2,0)</f>
        <v>10</v>
      </c>
      <c r="G24" s="12" t="str">
        <f>VLOOKUP('market(商品)'!$M24&amp;'market(商品)'!$C24,'market(价格)'!$I:$L,3,0)</f>
        <v>diamond</v>
      </c>
      <c r="H24" s="12">
        <f>VLOOKUP('market(商品)'!$M24&amp;'market(商品)'!$C24,'market(价格)'!$I:$L,4,0)</f>
        <v>1000</v>
      </c>
      <c r="I24" s="12"/>
      <c r="J24" s="12"/>
      <c r="K24" s="12">
        <v>0</v>
      </c>
      <c r="L24" s="12">
        <f>IF(INDEX('market(价格)'!E:E,MATCH('market(商品)'!E24,'market(价格)'!A:A,0))=0,100,1)</f>
        <v>100</v>
      </c>
      <c r="M24" s="12" t="s">
        <v>131</v>
      </c>
    </row>
    <row r="25" spans="1:13" x14ac:dyDescent="0.15">
      <c r="A25" s="12">
        <f t="shared" si="0"/>
        <v>56010123</v>
      </c>
      <c r="B25" s="12" t="str">
        <f>_xlfn.IFNA(INDEX('market(价格)'!B:B,MATCH('market(商品)'!E25,'market(价格)'!A:A,0)),"")</f>
        <v>人鱼公主星魄</v>
      </c>
      <c r="C25" s="12" t="str">
        <f>_xlfn.IFNA(INDEX('market(价格)'!D:D,MATCH('market(商品)'!E25,'market(价格)'!A:A,0)),"")</f>
        <v>17星魄</v>
      </c>
      <c r="D25" s="12" t="str">
        <f>_xlfn.IFNA(INDEX('market(价格)'!C:C,MATCH('market(商品)'!E25,'market(价格)'!A:A,0)),"")</f>
        <v>item</v>
      </c>
      <c r="E25" s="12">
        <v>5130924</v>
      </c>
      <c r="F25" s="12">
        <f>VLOOKUP('market(商品)'!$M25&amp;'market(商品)'!$C25,'market(价格)'!$I:$L,2,0)</f>
        <v>10</v>
      </c>
      <c r="G25" s="12" t="str">
        <f>VLOOKUP('market(商品)'!$M25&amp;'market(商品)'!$C25,'market(价格)'!$I:$L,3,0)</f>
        <v>diamond</v>
      </c>
      <c r="H25" s="12">
        <f>VLOOKUP('market(商品)'!$M25&amp;'market(商品)'!$C25,'market(价格)'!$I:$L,4,0)</f>
        <v>500</v>
      </c>
      <c r="I25" s="12"/>
      <c r="J25" s="12"/>
      <c r="K25" s="12">
        <v>0</v>
      </c>
      <c r="L25" s="12">
        <f>IF(INDEX('market(价格)'!E:E,MATCH('market(商品)'!E25,'market(价格)'!A:A,0))=0,100,1)</f>
        <v>1</v>
      </c>
      <c r="M25" s="12" t="s">
        <v>131</v>
      </c>
    </row>
    <row r="26" spans="1:13" x14ac:dyDescent="0.15">
      <c r="A26" s="12">
        <f t="shared" si="0"/>
        <v>56010124</v>
      </c>
      <c r="B26" s="12" t="str">
        <f>_xlfn.IFNA(INDEX('market(价格)'!B:B,MATCH('market(商品)'!E26,'market(价格)'!A:A,0)),"")</f>
        <v>风暴之灵星魄</v>
      </c>
      <c r="C26" s="12" t="str">
        <f>_xlfn.IFNA(INDEX('market(价格)'!D:D,MATCH('market(商品)'!E26,'market(价格)'!A:A,0)),"")</f>
        <v>17星魄</v>
      </c>
      <c r="D26" s="12" t="str">
        <f>_xlfn.IFNA(INDEX('market(价格)'!C:C,MATCH('market(商品)'!E26,'market(价格)'!A:A,0)),"")</f>
        <v>item</v>
      </c>
      <c r="E26" s="12">
        <v>5130154</v>
      </c>
      <c r="F26" s="12">
        <f>VLOOKUP('market(商品)'!$M26&amp;'market(商品)'!$C26,'market(价格)'!$I:$L,2,0)</f>
        <v>10</v>
      </c>
      <c r="G26" s="12" t="str">
        <f>VLOOKUP('market(商品)'!$M26&amp;'market(商品)'!$C26,'market(价格)'!$I:$L,3,0)</f>
        <v>diamond</v>
      </c>
      <c r="H26" s="12">
        <f>VLOOKUP('market(商品)'!$M26&amp;'market(商品)'!$C26,'market(价格)'!$I:$L,4,0)</f>
        <v>500</v>
      </c>
      <c r="I26" s="12"/>
      <c r="J26" s="12"/>
      <c r="K26" s="12">
        <v>0</v>
      </c>
      <c r="L26" s="12">
        <f>IF(INDEX('market(价格)'!E:E,MATCH('market(商品)'!E26,'market(价格)'!A:A,0))=0,100,1)</f>
        <v>1</v>
      </c>
      <c r="M26" s="12" t="s">
        <v>131</v>
      </c>
    </row>
    <row r="27" spans="1:13" x14ac:dyDescent="0.15">
      <c r="A27" s="12">
        <f t="shared" si="0"/>
        <v>56010125</v>
      </c>
      <c r="B27" s="12" t="str">
        <f>_xlfn.IFNA(INDEX('market(价格)'!B:B,MATCH('market(商品)'!E27,'market(价格)'!A:A,0)),"")</f>
        <v>雷神索尔星魄</v>
      </c>
      <c r="C27" s="12" t="str">
        <f>_xlfn.IFNA(INDEX('market(价格)'!D:D,MATCH('market(商品)'!E27,'market(价格)'!A:A,0)),"")</f>
        <v>17星魄</v>
      </c>
      <c r="D27" s="12" t="str">
        <f>_xlfn.IFNA(INDEX('market(价格)'!C:C,MATCH('market(商品)'!E27,'market(价格)'!A:A,0)),"")</f>
        <v>item</v>
      </c>
      <c r="E27" s="12">
        <v>5130534</v>
      </c>
      <c r="F27" s="12">
        <f>VLOOKUP('market(商品)'!$M27&amp;'market(商品)'!$C27,'market(价格)'!$I:$L,2,0)</f>
        <v>10</v>
      </c>
      <c r="G27" s="12" t="str">
        <f>VLOOKUP('market(商品)'!$M27&amp;'market(商品)'!$C27,'market(价格)'!$I:$L,3,0)</f>
        <v>diamond</v>
      </c>
      <c r="H27" s="12">
        <f>VLOOKUP('market(商品)'!$M27&amp;'market(商品)'!$C27,'market(价格)'!$I:$L,4,0)</f>
        <v>500</v>
      </c>
      <c r="I27" s="12"/>
      <c r="J27" s="12"/>
      <c r="K27" s="12">
        <v>1</v>
      </c>
      <c r="L27" s="12">
        <f>IF(INDEX('market(价格)'!E:E,MATCH('market(商品)'!E27,'market(价格)'!A:A,0))=0,100,1)</f>
        <v>1</v>
      </c>
      <c r="M27" s="12" t="s">
        <v>131</v>
      </c>
    </row>
    <row r="28" spans="1:13" x14ac:dyDescent="0.15">
      <c r="A28" s="12">
        <f t="shared" si="0"/>
        <v>56010126</v>
      </c>
      <c r="B28" s="12" t="str">
        <f>_xlfn.IFNA(INDEX('market(价格)'!B:B,MATCH('market(商品)'!E28,'market(价格)'!A:A,0)),"")</f>
        <v>娅美蝶星魄</v>
      </c>
      <c r="C28" s="12" t="str">
        <f>_xlfn.IFNA(INDEX('market(价格)'!D:D,MATCH('market(商品)'!E28,'market(价格)'!A:A,0)),"")</f>
        <v>17星魄</v>
      </c>
      <c r="D28" s="12" t="str">
        <f>_xlfn.IFNA(INDEX('market(价格)'!C:C,MATCH('market(商品)'!E28,'market(价格)'!A:A,0)),"")</f>
        <v>item</v>
      </c>
      <c r="E28" s="12">
        <v>5130674</v>
      </c>
      <c r="F28" s="12">
        <f>VLOOKUP('market(商品)'!$M28&amp;'market(商品)'!$C28,'market(价格)'!$I:$L,2,0)</f>
        <v>10</v>
      </c>
      <c r="G28" s="12" t="str">
        <f>VLOOKUP('market(商品)'!$M28&amp;'market(商品)'!$C28,'market(价格)'!$I:$L,3,0)</f>
        <v>diamond</v>
      </c>
      <c r="H28" s="12">
        <f>VLOOKUP('market(商品)'!$M28&amp;'market(商品)'!$C28,'market(价格)'!$I:$L,4,0)</f>
        <v>500</v>
      </c>
      <c r="I28" s="12"/>
      <c r="J28" s="12"/>
      <c r="K28" s="12">
        <v>1</v>
      </c>
      <c r="L28" s="12">
        <f>IF(INDEX('market(价格)'!E:E,MATCH('market(商品)'!E28,'market(价格)'!A:A,0))=0,100,1)</f>
        <v>1</v>
      </c>
      <c r="M28" s="12" t="s">
        <v>131</v>
      </c>
    </row>
    <row r="29" spans="1:13" x14ac:dyDescent="0.15">
      <c r="A29" s="12">
        <f t="shared" si="0"/>
        <v>56010127</v>
      </c>
      <c r="B29" s="12" t="str">
        <f>_xlfn.IFNA(INDEX('market(价格)'!B:B,MATCH('market(商品)'!E29,'market(价格)'!A:A,0)),"")</f>
        <v>米迦勒星魄</v>
      </c>
      <c r="C29" s="12" t="str">
        <f>_xlfn.IFNA(INDEX('market(价格)'!D:D,MATCH('market(商品)'!E29,'market(价格)'!A:A,0)),"")</f>
        <v>17星魄</v>
      </c>
      <c r="D29" s="12" t="str">
        <f>_xlfn.IFNA(INDEX('market(价格)'!C:C,MATCH('market(商品)'!E29,'market(价格)'!A:A,0)),"")</f>
        <v>item</v>
      </c>
      <c r="E29" s="12">
        <v>5130864</v>
      </c>
      <c r="F29" s="12">
        <f>VLOOKUP('market(商品)'!$M29&amp;'market(商品)'!$C29,'market(价格)'!$I:$L,2,0)</f>
        <v>10</v>
      </c>
      <c r="G29" s="12" t="str">
        <f>VLOOKUP('market(商品)'!$M29&amp;'market(商品)'!$C29,'market(价格)'!$I:$L,3,0)</f>
        <v>diamond</v>
      </c>
      <c r="H29" s="12">
        <f>VLOOKUP('market(商品)'!$M29&amp;'market(商品)'!$C29,'market(价格)'!$I:$L,4,0)</f>
        <v>500</v>
      </c>
      <c r="I29" s="12"/>
      <c r="J29" s="12"/>
      <c r="K29" s="12">
        <v>1</v>
      </c>
      <c r="L29" s="12">
        <f>IF(INDEX('market(价格)'!E:E,MATCH('market(商品)'!E29,'market(价格)'!A:A,0))=0,100,1)</f>
        <v>100</v>
      </c>
      <c r="M29" s="12" t="s">
        <v>131</v>
      </c>
    </row>
    <row r="30" spans="1:13" x14ac:dyDescent="0.15">
      <c r="A30" s="12">
        <f t="shared" si="0"/>
        <v>56010128</v>
      </c>
      <c r="B30" s="12" t="str">
        <f>_xlfn.IFNA(INDEX('market(价格)'!B:B,MATCH('market(商品)'!E30,'market(价格)'!A:A,0)),"")</f>
        <v>冥王哈迪斯星魄</v>
      </c>
      <c r="C30" s="12" t="str">
        <f>_xlfn.IFNA(INDEX('market(价格)'!D:D,MATCH('market(商品)'!E30,'market(价格)'!A:A,0)),"")</f>
        <v>18星魄</v>
      </c>
      <c r="D30" s="12" t="str">
        <f>_xlfn.IFNA(INDEX('market(价格)'!C:C,MATCH('market(商品)'!E30,'market(价格)'!A:A,0)),"")</f>
        <v>item</v>
      </c>
      <c r="E30" s="12">
        <v>5130944</v>
      </c>
      <c r="F30" s="12">
        <f>VLOOKUP('market(商品)'!$M30&amp;'market(商品)'!$C30,'market(价格)'!$I:$L,2,0)</f>
        <v>10</v>
      </c>
      <c r="G30" s="12" t="str">
        <f>VLOOKUP('market(商品)'!$M30&amp;'market(商品)'!$C30,'market(价格)'!$I:$L,3,0)</f>
        <v>diamond</v>
      </c>
      <c r="H30" s="12">
        <f>VLOOKUP('market(商品)'!$M30&amp;'market(商品)'!$C30,'market(价格)'!$I:$L,4,0)</f>
        <v>1000</v>
      </c>
      <c r="I30" s="12"/>
      <c r="J30" s="12"/>
      <c r="K30" s="12">
        <v>1</v>
      </c>
      <c r="L30" s="12">
        <f>IF(INDEX('market(价格)'!E:E,MATCH('market(商品)'!E30,'market(价格)'!A:A,0))=0,100,1)</f>
        <v>100</v>
      </c>
      <c r="M30" s="12" t="s">
        <v>131</v>
      </c>
    </row>
    <row r="31" spans="1:13" x14ac:dyDescent="0.15">
      <c r="A31" s="12">
        <f t="shared" si="0"/>
        <v>56010129</v>
      </c>
      <c r="B31" s="12" t="str">
        <f>_xlfn.IFNA(INDEX('market(价格)'!B:B,MATCH('market(商品)'!E31,'market(价格)'!A:A,0)),"")</f>
        <v>女神雅典娜星魄</v>
      </c>
      <c r="C31" s="12" t="str">
        <f>_xlfn.IFNA(INDEX('market(价格)'!D:D,MATCH('market(商品)'!E31,'market(价格)'!A:A,0)),"")</f>
        <v>18星魄</v>
      </c>
      <c r="D31" s="12" t="str">
        <f>_xlfn.IFNA(INDEX('market(价格)'!C:C,MATCH('market(商品)'!E31,'market(价格)'!A:A,0)),"")</f>
        <v>item</v>
      </c>
      <c r="E31" s="12">
        <v>5130954</v>
      </c>
      <c r="F31" s="12">
        <f>VLOOKUP('market(商品)'!$M31&amp;'market(商品)'!$C31,'market(价格)'!$I:$L,2,0)</f>
        <v>10</v>
      </c>
      <c r="G31" s="12" t="str">
        <f>VLOOKUP('market(商品)'!$M31&amp;'market(商品)'!$C31,'market(价格)'!$I:$L,3,0)</f>
        <v>diamond</v>
      </c>
      <c r="H31" s="12">
        <f>VLOOKUP('market(商品)'!$M31&amp;'market(商品)'!$C31,'market(价格)'!$I:$L,4,0)</f>
        <v>1000</v>
      </c>
      <c r="I31" s="12"/>
      <c r="J31" s="12"/>
      <c r="K31" s="12">
        <v>1</v>
      </c>
      <c r="L31" s="12">
        <f>IF(INDEX('market(价格)'!E:E,MATCH('market(商品)'!E31,'market(价格)'!A:A,0))=0,100,1)</f>
        <v>100</v>
      </c>
      <c r="M31" s="12" t="s">
        <v>131</v>
      </c>
    </row>
    <row r="32" spans="1:13" x14ac:dyDescent="0.15">
      <c r="A32" s="12">
        <f t="shared" si="0"/>
        <v>56010130</v>
      </c>
      <c r="B32" s="12" t="str">
        <f>_xlfn.IFNA(INDEX('market(价格)'!B:B,MATCH('market(商品)'!E32,'market(价格)'!A:A,0)),"")</f>
        <v>齐天大圣星魄</v>
      </c>
      <c r="C32" s="12" t="str">
        <f>_xlfn.IFNA(INDEX('market(价格)'!D:D,MATCH('market(商品)'!E32,'market(价格)'!A:A,0)),"")</f>
        <v>17星魄</v>
      </c>
      <c r="D32" s="12" t="str">
        <f>_xlfn.IFNA(INDEX('market(价格)'!C:C,MATCH('market(商品)'!E32,'market(价格)'!A:A,0)),"")</f>
        <v>item</v>
      </c>
      <c r="E32" s="12">
        <v>5130624</v>
      </c>
      <c r="F32" s="12">
        <f>VLOOKUP('market(商品)'!$M32&amp;'market(商品)'!$C32,'market(价格)'!$I:$L,2,0)</f>
        <v>10</v>
      </c>
      <c r="G32" s="12" t="str">
        <f>VLOOKUP('market(商品)'!$M32&amp;'market(商品)'!$C32,'market(价格)'!$I:$L,3,0)</f>
        <v>diamond</v>
      </c>
      <c r="H32" s="12">
        <f>VLOOKUP('market(商品)'!$M32&amp;'market(商品)'!$C32,'market(价格)'!$I:$L,4,0)</f>
        <v>500</v>
      </c>
      <c r="I32" s="12"/>
      <c r="J32" s="12"/>
      <c r="K32" s="12">
        <v>1</v>
      </c>
      <c r="L32" s="12">
        <f>IF(INDEX('market(价格)'!E:E,MATCH('market(商品)'!E32,'market(价格)'!A:A,0))=0,100,1)</f>
        <v>100</v>
      </c>
      <c r="M32" s="12" t="s">
        <v>131</v>
      </c>
    </row>
    <row r="33" spans="1:13" x14ac:dyDescent="0.15">
      <c r="A33" s="12">
        <f t="shared" si="0"/>
        <v>56010131</v>
      </c>
      <c r="B33" s="12" t="str">
        <f>_xlfn.IFNA(INDEX('market(价格)'!B:B,MATCH('market(商品)'!E33,'market(价格)'!A:A,0)),"")</f>
        <v>女武神星魄</v>
      </c>
      <c r="C33" s="12" t="str">
        <f>_xlfn.IFNA(INDEX('market(价格)'!D:D,MATCH('market(商品)'!E33,'market(价格)'!A:A,0)),"")</f>
        <v>17星魄</v>
      </c>
      <c r="D33" s="12" t="str">
        <f>_xlfn.IFNA(INDEX('market(价格)'!C:C,MATCH('market(商品)'!E33,'market(价格)'!A:A,0)),"")</f>
        <v>item</v>
      </c>
      <c r="E33" s="12">
        <v>5130734</v>
      </c>
      <c r="F33" s="12">
        <f>VLOOKUP('market(商品)'!$M33&amp;'market(商品)'!$C33,'market(价格)'!$I:$L,2,0)</f>
        <v>10</v>
      </c>
      <c r="G33" s="12" t="str">
        <f>VLOOKUP('market(商品)'!$M33&amp;'market(商品)'!$C33,'market(价格)'!$I:$L,3,0)</f>
        <v>diamond</v>
      </c>
      <c r="H33" s="12">
        <f>VLOOKUP('market(商品)'!$M33&amp;'market(商品)'!$C33,'market(价格)'!$I:$L,4,0)</f>
        <v>500</v>
      </c>
      <c r="I33" s="12"/>
      <c r="J33" s="12"/>
      <c r="K33" s="12">
        <v>1</v>
      </c>
      <c r="L33" s="12">
        <f>IF(INDEX('market(价格)'!E:E,MATCH('market(商品)'!E33,'market(价格)'!A:A,0))=0,100,1)</f>
        <v>1</v>
      </c>
      <c r="M33" s="12" t="s">
        <v>131</v>
      </c>
    </row>
    <row r="34" spans="1:13" x14ac:dyDescent="0.15">
      <c r="A34" s="12">
        <f t="shared" si="0"/>
        <v>56010132</v>
      </c>
      <c r="B34" s="12" t="str">
        <f>_xlfn.IFNA(INDEX('market(价格)'!B:B,MATCH('market(商品)'!E34,'market(价格)'!A:A,0)),"")</f>
        <v>月亮女神星魄</v>
      </c>
      <c r="C34" s="12" t="str">
        <f>_xlfn.IFNA(INDEX('market(价格)'!D:D,MATCH('market(商品)'!E34,'market(价格)'!A:A,0)),"")</f>
        <v>17星魄</v>
      </c>
      <c r="D34" s="12" t="str">
        <f>_xlfn.IFNA(INDEX('market(价格)'!C:C,MATCH('market(商品)'!E34,'market(价格)'!A:A,0)),"")</f>
        <v>item</v>
      </c>
      <c r="E34" s="12">
        <v>5130884</v>
      </c>
      <c r="F34" s="12">
        <f>VLOOKUP('market(商品)'!$M34&amp;'market(商品)'!$C34,'market(价格)'!$I:$L,2,0)</f>
        <v>10</v>
      </c>
      <c r="G34" s="12" t="str">
        <f>VLOOKUP('market(商品)'!$M34&amp;'market(商品)'!$C34,'market(价格)'!$I:$L,3,0)</f>
        <v>diamond</v>
      </c>
      <c r="H34" s="12">
        <f>VLOOKUP('market(商品)'!$M34&amp;'market(商品)'!$C34,'market(价格)'!$I:$L,4,0)</f>
        <v>500</v>
      </c>
      <c r="I34" s="12"/>
      <c r="J34" s="12"/>
      <c r="K34" s="12">
        <v>1</v>
      </c>
      <c r="L34" s="12">
        <f>IF(INDEX('market(价格)'!E:E,MATCH('market(商品)'!E34,'market(价格)'!A:A,0))=0,100,1)</f>
        <v>1</v>
      </c>
      <c r="M34" s="12" t="s">
        <v>131</v>
      </c>
    </row>
    <row r="35" spans="1:13" x14ac:dyDescent="0.15">
      <c r="A35" s="11">
        <v>56010201</v>
      </c>
      <c r="B35" s="11" t="str">
        <f>_xlfn.IFNA(INDEX('market(价格)'!B:B,MATCH('market(商品)'!E35,'market(价格)'!A:A,0)),"")</f>
        <v>强袭利刃碎片</v>
      </c>
      <c r="C35" s="11" t="str">
        <f>_xlfn.IFNA(INDEX('market(价格)'!D:D,MATCH('market(商品)'!E35,'market(价格)'!A:A,0)),"")</f>
        <v>16套装</v>
      </c>
      <c r="D35" s="11" t="str">
        <f>_xlfn.IFNA(INDEX('market(价格)'!C:C,MATCH('market(商品)'!E35,'market(价格)'!A:A,0)),"")</f>
        <v>item</v>
      </c>
      <c r="E35" s="11">
        <v>5110043</v>
      </c>
      <c r="F35" s="11">
        <f>VLOOKUP('market(商品)'!$M35&amp;'market(商品)'!$C35,'market(价格)'!$I:$L,2,0)</f>
        <v>10</v>
      </c>
      <c r="G35" s="11" t="str">
        <f>VLOOKUP('market(商品)'!$M35&amp;'market(商品)'!$C35,'market(价格)'!$I:$L,3,0)</f>
        <v>diamond</v>
      </c>
      <c r="H35" s="11">
        <f>VLOOKUP('market(商品)'!$M35&amp;'market(商品)'!$C35,'market(价格)'!$I:$L,4,0)</f>
        <v>800</v>
      </c>
      <c r="I35" s="11"/>
      <c r="J35" s="11"/>
      <c r="K35" s="11">
        <v>0</v>
      </c>
      <c r="L35" s="11">
        <f>IF(INDEX('market(价格)'!E:E,MATCH('market(商品)'!E35,'market(价格)'!A:A,0))=0,100,1)</f>
        <v>1</v>
      </c>
      <c r="M35" s="11" t="s">
        <v>131</v>
      </c>
    </row>
    <row r="36" spans="1:13" x14ac:dyDescent="0.15">
      <c r="A36" s="11">
        <f t="shared" ref="A36:A46" si="1">A35+1</f>
        <v>56010202</v>
      </c>
      <c r="B36" s="11" t="str">
        <f>_xlfn.IFNA(INDEX('market(价格)'!B:B,MATCH('market(商品)'!E36,'market(价格)'!A:A,0)),"")</f>
        <v>强袭头盔碎片</v>
      </c>
      <c r="C36" s="11" t="str">
        <f>_xlfn.IFNA(INDEX('market(价格)'!D:D,MATCH('market(商品)'!E36,'market(价格)'!A:A,0)),"")</f>
        <v>16套装</v>
      </c>
      <c r="D36" s="11" t="str">
        <f>_xlfn.IFNA(INDEX('market(价格)'!C:C,MATCH('market(商品)'!E36,'market(价格)'!A:A,0)),"")</f>
        <v>item</v>
      </c>
      <c r="E36" s="11">
        <v>5110044</v>
      </c>
      <c r="F36" s="11">
        <f>VLOOKUP('market(商品)'!$M36&amp;'market(商品)'!$C36,'market(价格)'!$I:$L,2,0)</f>
        <v>10</v>
      </c>
      <c r="G36" s="11" t="str">
        <f>VLOOKUP('market(商品)'!$M36&amp;'market(商品)'!$C36,'market(价格)'!$I:$L,3,0)</f>
        <v>diamond</v>
      </c>
      <c r="H36" s="11">
        <f>VLOOKUP('market(商品)'!$M36&amp;'market(商品)'!$C36,'market(价格)'!$I:$L,4,0)</f>
        <v>800</v>
      </c>
      <c r="I36" s="11"/>
      <c r="J36" s="11"/>
      <c r="K36" s="11">
        <v>0</v>
      </c>
      <c r="L36" s="11">
        <f>IF(INDEX('market(价格)'!E:E,MATCH('market(商品)'!E36,'market(价格)'!A:A,0))=0,100,1)</f>
        <v>1</v>
      </c>
      <c r="M36" s="11" t="s">
        <v>131</v>
      </c>
    </row>
    <row r="37" spans="1:13" x14ac:dyDescent="0.15">
      <c r="A37" s="11">
        <f t="shared" si="1"/>
        <v>56010203</v>
      </c>
      <c r="B37" s="11" t="str">
        <f>_xlfn.IFNA(INDEX('market(价格)'!B:B,MATCH('market(商品)'!E37,'market(价格)'!A:A,0)),"")</f>
        <v>强袭胸甲碎片</v>
      </c>
      <c r="C37" s="11" t="str">
        <f>_xlfn.IFNA(INDEX('market(价格)'!D:D,MATCH('market(商品)'!E37,'market(价格)'!A:A,0)),"")</f>
        <v>16套装</v>
      </c>
      <c r="D37" s="11" t="str">
        <f>_xlfn.IFNA(INDEX('market(价格)'!C:C,MATCH('market(商品)'!E37,'market(价格)'!A:A,0)),"")</f>
        <v>item</v>
      </c>
      <c r="E37" s="11">
        <v>5110045</v>
      </c>
      <c r="F37" s="11">
        <f>VLOOKUP('market(商品)'!$M37&amp;'market(商品)'!$C37,'market(价格)'!$I:$L,2,0)</f>
        <v>10</v>
      </c>
      <c r="G37" s="11" t="str">
        <f>VLOOKUP('market(商品)'!$M37&amp;'market(商品)'!$C37,'market(价格)'!$I:$L,3,0)</f>
        <v>diamond</v>
      </c>
      <c r="H37" s="11">
        <f>VLOOKUP('market(商品)'!$M37&amp;'market(商品)'!$C37,'market(价格)'!$I:$L,4,0)</f>
        <v>800</v>
      </c>
      <c r="I37" s="11"/>
      <c r="J37" s="11"/>
      <c r="K37" s="11">
        <v>0</v>
      </c>
      <c r="L37" s="11">
        <f>IF(INDEX('market(价格)'!E:E,MATCH('market(商品)'!E37,'market(价格)'!A:A,0))=0,100,1)</f>
        <v>1</v>
      </c>
      <c r="M37" s="11" t="s">
        <v>131</v>
      </c>
    </row>
    <row r="38" spans="1:13" x14ac:dyDescent="0.15">
      <c r="A38" s="11">
        <f t="shared" si="1"/>
        <v>56010204</v>
      </c>
      <c r="B38" s="11" t="str">
        <f>_xlfn.IFNA(INDEX('market(价格)'!B:B,MATCH('market(商品)'!E38,'market(价格)'!A:A,0)),"")</f>
        <v>强袭护腿碎片</v>
      </c>
      <c r="C38" s="11" t="str">
        <f>_xlfn.IFNA(INDEX('market(价格)'!D:D,MATCH('market(商品)'!E38,'market(价格)'!A:A,0)),"")</f>
        <v>16套装</v>
      </c>
      <c r="D38" s="11" t="str">
        <f>_xlfn.IFNA(INDEX('market(价格)'!C:C,MATCH('market(商品)'!E38,'market(价格)'!A:A,0)),"")</f>
        <v>item</v>
      </c>
      <c r="E38" s="11">
        <v>5110046</v>
      </c>
      <c r="F38" s="11">
        <f>VLOOKUP('market(商品)'!$M38&amp;'market(商品)'!$C38,'market(价格)'!$I:$L,2,0)</f>
        <v>10</v>
      </c>
      <c r="G38" s="11" t="str">
        <f>VLOOKUP('market(商品)'!$M38&amp;'market(商品)'!$C38,'market(价格)'!$I:$L,3,0)</f>
        <v>diamond</v>
      </c>
      <c r="H38" s="11">
        <f>VLOOKUP('market(商品)'!$M38&amp;'market(商品)'!$C38,'market(价格)'!$I:$L,4,0)</f>
        <v>800</v>
      </c>
      <c r="I38" s="11"/>
      <c r="J38" s="11"/>
      <c r="K38" s="11">
        <v>0</v>
      </c>
      <c r="L38" s="11">
        <f>IF(INDEX('market(价格)'!E:E,MATCH('market(商品)'!E38,'market(价格)'!A:A,0))=0,100,1)</f>
        <v>1</v>
      </c>
      <c r="M38" s="11" t="s">
        <v>131</v>
      </c>
    </row>
    <row r="39" spans="1:13" x14ac:dyDescent="0.15">
      <c r="A39" s="11">
        <f t="shared" si="1"/>
        <v>56010205</v>
      </c>
      <c r="B39" s="11" t="str">
        <f>_xlfn.IFNA(INDEX('market(价格)'!B:B,MATCH('market(商品)'!E39,'market(价格)'!A:A,0)),"")</f>
        <v>强袭坠饰碎片</v>
      </c>
      <c r="C39" s="11" t="str">
        <f>_xlfn.IFNA(INDEX('market(价格)'!D:D,MATCH('market(商品)'!E39,'market(价格)'!A:A,0)),"")</f>
        <v>16套装</v>
      </c>
      <c r="D39" s="11" t="str">
        <f>_xlfn.IFNA(INDEX('market(价格)'!C:C,MATCH('market(商品)'!E39,'market(价格)'!A:A,0)),"")</f>
        <v>item</v>
      </c>
      <c r="E39" s="11">
        <v>5110047</v>
      </c>
      <c r="F39" s="11">
        <f>VLOOKUP('market(商品)'!$M39&amp;'market(商品)'!$C39,'market(价格)'!$I:$L,2,0)</f>
        <v>10</v>
      </c>
      <c r="G39" s="11" t="str">
        <f>VLOOKUP('market(商品)'!$M39&amp;'market(商品)'!$C39,'market(价格)'!$I:$L,3,0)</f>
        <v>diamond</v>
      </c>
      <c r="H39" s="11">
        <f>VLOOKUP('market(商品)'!$M39&amp;'market(商品)'!$C39,'market(价格)'!$I:$L,4,0)</f>
        <v>800</v>
      </c>
      <c r="I39" s="11"/>
      <c r="J39" s="11"/>
      <c r="K39" s="11">
        <v>0</v>
      </c>
      <c r="L39" s="11">
        <f>IF(INDEX('market(价格)'!E:E,MATCH('market(商品)'!E39,'market(价格)'!A:A,0))=0,100,1)</f>
        <v>1</v>
      </c>
      <c r="M39" s="11" t="s">
        <v>131</v>
      </c>
    </row>
    <row r="40" spans="1:13" x14ac:dyDescent="0.15">
      <c r="A40" s="11">
        <f t="shared" si="1"/>
        <v>56010206</v>
      </c>
      <c r="B40" s="11" t="str">
        <f>_xlfn.IFNA(INDEX('market(价格)'!B:B,MATCH('market(商品)'!E40,'market(价格)'!A:A,0)),"")</f>
        <v>强袭戒指碎片</v>
      </c>
      <c r="C40" s="11" t="str">
        <f>_xlfn.IFNA(INDEX('market(价格)'!D:D,MATCH('market(商品)'!E40,'market(价格)'!A:A,0)),"")</f>
        <v>16套装</v>
      </c>
      <c r="D40" s="11" t="str">
        <f>_xlfn.IFNA(INDEX('market(价格)'!C:C,MATCH('market(商品)'!E40,'market(价格)'!A:A,0)),"")</f>
        <v>item</v>
      </c>
      <c r="E40" s="11">
        <v>5110048</v>
      </c>
      <c r="F40" s="11">
        <f>VLOOKUP('market(商品)'!$M40&amp;'market(商品)'!$C40,'market(价格)'!$I:$L,2,0)</f>
        <v>10</v>
      </c>
      <c r="G40" s="11" t="str">
        <f>VLOOKUP('market(商品)'!$M40&amp;'market(商品)'!$C40,'market(价格)'!$I:$L,3,0)</f>
        <v>diamond</v>
      </c>
      <c r="H40" s="11">
        <f>VLOOKUP('market(商品)'!$M40&amp;'market(商品)'!$C40,'market(价格)'!$I:$L,4,0)</f>
        <v>800</v>
      </c>
      <c r="I40" s="11"/>
      <c r="J40" s="11"/>
      <c r="K40" s="11">
        <v>0</v>
      </c>
      <c r="L40" s="11">
        <f>IF(INDEX('market(价格)'!E:E,MATCH('market(商品)'!E40,'market(价格)'!A:A,0))=0,100,1)</f>
        <v>1</v>
      </c>
      <c r="M40" s="11" t="s">
        <v>131</v>
      </c>
    </row>
    <row r="41" spans="1:13" x14ac:dyDescent="0.15">
      <c r="A41" s="11">
        <f t="shared" si="1"/>
        <v>56010207</v>
      </c>
      <c r="B41" s="11" t="str">
        <f>_xlfn.IFNA(INDEX('market(价格)'!B:B,MATCH('market(商品)'!E41,'market(价格)'!A:A,0)),"")</f>
        <v>龙血利刃碎片</v>
      </c>
      <c r="C41" s="11" t="str">
        <f>_xlfn.IFNA(INDEX('market(价格)'!D:D,MATCH('market(商品)'!E41,'market(价格)'!A:A,0)),"")</f>
        <v>18套装</v>
      </c>
      <c r="D41" s="11" t="str">
        <f>_xlfn.IFNA(INDEX('market(价格)'!C:C,MATCH('market(商品)'!E41,'market(价格)'!A:A,0)),"")</f>
        <v>item</v>
      </c>
      <c r="E41" s="11">
        <v>5110049</v>
      </c>
      <c r="F41" s="11">
        <f>VLOOKUP('market(商品)'!$M41&amp;'market(商品)'!$C41,'market(价格)'!$I:$L,2,0)</f>
        <v>10</v>
      </c>
      <c r="G41" s="11" t="str">
        <f>VLOOKUP('market(商品)'!$M41&amp;'market(商品)'!$C41,'market(价格)'!$I:$L,3,0)</f>
        <v>diamond</v>
      </c>
      <c r="H41" s="11">
        <f>VLOOKUP('market(商品)'!$M41&amp;'market(商品)'!$C41,'market(价格)'!$I:$L,4,0)</f>
        <v>1600</v>
      </c>
      <c r="I41" s="11"/>
      <c r="J41" s="11"/>
      <c r="K41" s="11">
        <v>1</v>
      </c>
      <c r="L41" s="11">
        <f>IF(INDEX('market(价格)'!E:E,MATCH('market(商品)'!E41,'market(价格)'!A:A,0))=0,100,1)</f>
        <v>1</v>
      </c>
      <c r="M41" s="11" t="s">
        <v>131</v>
      </c>
    </row>
    <row r="42" spans="1:13" x14ac:dyDescent="0.15">
      <c r="A42" s="11">
        <f t="shared" si="1"/>
        <v>56010208</v>
      </c>
      <c r="B42" s="11" t="str">
        <f>_xlfn.IFNA(INDEX('market(价格)'!B:B,MATCH('market(商品)'!E42,'market(价格)'!A:A,0)),"")</f>
        <v>龙血头盔碎片</v>
      </c>
      <c r="C42" s="11" t="str">
        <f>_xlfn.IFNA(INDEX('market(价格)'!D:D,MATCH('market(商品)'!E42,'market(价格)'!A:A,0)),"")</f>
        <v>18套装</v>
      </c>
      <c r="D42" s="11" t="str">
        <f>_xlfn.IFNA(INDEX('market(价格)'!C:C,MATCH('market(商品)'!E42,'market(价格)'!A:A,0)),"")</f>
        <v>item</v>
      </c>
      <c r="E42" s="11">
        <v>5110050</v>
      </c>
      <c r="F42" s="11">
        <f>VLOOKUP('market(商品)'!$M42&amp;'market(商品)'!$C42,'market(价格)'!$I:$L,2,0)</f>
        <v>10</v>
      </c>
      <c r="G42" s="11" t="str">
        <f>VLOOKUP('market(商品)'!$M42&amp;'market(商品)'!$C42,'market(价格)'!$I:$L,3,0)</f>
        <v>diamond</v>
      </c>
      <c r="H42" s="11">
        <f>VLOOKUP('market(商品)'!$M42&amp;'market(商品)'!$C42,'market(价格)'!$I:$L,4,0)</f>
        <v>1600</v>
      </c>
      <c r="I42" s="11"/>
      <c r="J42" s="11"/>
      <c r="K42" s="11">
        <v>1</v>
      </c>
      <c r="L42" s="11">
        <f>IF(INDEX('market(价格)'!E:E,MATCH('market(商品)'!E42,'market(价格)'!A:A,0))=0,100,1)</f>
        <v>1</v>
      </c>
      <c r="M42" s="11" t="s">
        <v>131</v>
      </c>
    </row>
    <row r="43" spans="1:13" x14ac:dyDescent="0.15">
      <c r="A43" s="11">
        <f t="shared" si="1"/>
        <v>56010209</v>
      </c>
      <c r="B43" s="11" t="str">
        <f>_xlfn.IFNA(INDEX('market(价格)'!B:B,MATCH('market(商品)'!E43,'market(价格)'!A:A,0)),"")</f>
        <v>龙血胸甲碎片</v>
      </c>
      <c r="C43" s="11" t="str">
        <f>_xlfn.IFNA(INDEX('market(价格)'!D:D,MATCH('market(商品)'!E43,'market(价格)'!A:A,0)),"")</f>
        <v>18套装</v>
      </c>
      <c r="D43" s="11" t="str">
        <f>_xlfn.IFNA(INDEX('market(价格)'!C:C,MATCH('market(商品)'!E43,'market(价格)'!A:A,0)),"")</f>
        <v>item</v>
      </c>
      <c r="E43" s="11">
        <v>5110051</v>
      </c>
      <c r="F43" s="11">
        <f>VLOOKUP('market(商品)'!$M43&amp;'market(商品)'!$C43,'market(价格)'!$I:$L,2,0)</f>
        <v>10</v>
      </c>
      <c r="G43" s="11" t="str">
        <f>VLOOKUP('market(商品)'!$M43&amp;'market(商品)'!$C43,'market(价格)'!$I:$L,3,0)</f>
        <v>diamond</v>
      </c>
      <c r="H43" s="11">
        <f>VLOOKUP('market(商品)'!$M43&amp;'market(商品)'!$C43,'market(价格)'!$I:$L,4,0)</f>
        <v>1600</v>
      </c>
      <c r="I43" s="11"/>
      <c r="J43" s="11"/>
      <c r="K43" s="11">
        <v>1</v>
      </c>
      <c r="L43" s="11">
        <f>IF(INDEX('market(价格)'!E:E,MATCH('market(商品)'!E43,'market(价格)'!A:A,0))=0,100,1)</f>
        <v>1</v>
      </c>
      <c r="M43" s="11" t="s">
        <v>131</v>
      </c>
    </row>
    <row r="44" spans="1:13" x14ac:dyDescent="0.15">
      <c r="A44" s="11">
        <f t="shared" si="1"/>
        <v>56010210</v>
      </c>
      <c r="B44" s="11" t="str">
        <f>_xlfn.IFNA(INDEX('market(价格)'!B:B,MATCH('market(商品)'!E44,'market(价格)'!A:A,0)),"")</f>
        <v>龙血护腿碎片</v>
      </c>
      <c r="C44" s="11" t="str">
        <f>_xlfn.IFNA(INDEX('market(价格)'!D:D,MATCH('market(商品)'!E44,'market(价格)'!A:A,0)),"")</f>
        <v>18套装</v>
      </c>
      <c r="D44" s="11" t="str">
        <f>_xlfn.IFNA(INDEX('market(价格)'!C:C,MATCH('market(商品)'!E44,'market(价格)'!A:A,0)),"")</f>
        <v>item</v>
      </c>
      <c r="E44" s="11">
        <v>5110052</v>
      </c>
      <c r="F44" s="11">
        <f>VLOOKUP('market(商品)'!$M44&amp;'market(商品)'!$C44,'market(价格)'!$I:$L,2,0)</f>
        <v>10</v>
      </c>
      <c r="G44" s="11" t="str">
        <f>VLOOKUP('market(商品)'!$M44&amp;'market(商品)'!$C44,'market(价格)'!$I:$L,3,0)</f>
        <v>diamond</v>
      </c>
      <c r="H44" s="11">
        <f>VLOOKUP('market(商品)'!$M44&amp;'market(商品)'!$C44,'market(价格)'!$I:$L,4,0)</f>
        <v>1600</v>
      </c>
      <c r="I44" s="11"/>
      <c r="J44" s="11"/>
      <c r="K44" s="11">
        <v>1</v>
      </c>
      <c r="L44" s="11">
        <f>IF(INDEX('market(价格)'!E:E,MATCH('market(商品)'!E44,'market(价格)'!A:A,0))=0,100,1)</f>
        <v>1</v>
      </c>
      <c r="M44" s="11" t="s">
        <v>131</v>
      </c>
    </row>
    <row r="45" spans="1:13" x14ac:dyDescent="0.15">
      <c r="A45" s="11">
        <f t="shared" si="1"/>
        <v>56010211</v>
      </c>
      <c r="B45" s="11" t="str">
        <f>_xlfn.IFNA(INDEX('market(价格)'!B:B,MATCH('market(商品)'!E45,'market(价格)'!A:A,0)),"")</f>
        <v>龙血坠饰碎片</v>
      </c>
      <c r="C45" s="11" t="str">
        <f>_xlfn.IFNA(INDEX('market(价格)'!D:D,MATCH('market(商品)'!E45,'market(价格)'!A:A,0)),"")</f>
        <v>18套装</v>
      </c>
      <c r="D45" s="11" t="str">
        <f>_xlfn.IFNA(INDEX('market(价格)'!C:C,MATCH('market(商品)'!E45,'market(价格)'!A:A,0)),"")</f>
        <v>item</v>
      </c>
      <c r="E45" s="11">
        <v>5110053</v>
      </c>
      <c r="F45" s="11">
        <f>VLOOKUP('market(商品)'!$M45&amp;'market(商品)'!$C45,'market(价格)'!$I:$L,2,0)</f>
        <v>10</v>
      </c>
      <c r="G45" s="11" t="str">
        <f>VLOOKUP('market(商品)'!$M45&amp;'market(商品)'!$C45,'market(价格)'!$I:$L,3,0)</f>
        <v>diamond</v>
      </c>
      <c r="H45" s="11">
        <f>VLOOKUP('market(商品)'!$M45&amp;'market(商品)'!$C45,'market(价格)'!$I:$L,4,0)</f>
        <v>1600</v>
      </c>
      <c r="I45" s="11"/>
      <c r="J45" s="11"/>
      <c r="K45" s="11">
        <v>1</v>
      </c>
      <c r="L45" s="11">
        <f>IF(INDEX('market(价格)'!E:E,MATCH('market(商品)'!E45,'market(价格)'!A:A,0))=0,100,1)</f>
        <v>1</v>
      </c>
      <c r="M45" s="11" t="s">
        <v>131</v>
      </c>
    </row>
    <row r="46" spans="1:13" x14ac:dyDescent="0.15">
      <c r="A46" s="11">
        <f t="shared" si="1"/>
        <v>56010212</v>
      </c>
      <c r="B46" s="11" t="str">
        <f>_xlfn.IFNA(INDEX('market(价格)'!B:B,MATCH('market(商品)'!E46,'market(价格)'!A:A,0)),"")</f>
        <v>龙血戒指碎片</v>
      </c>
      <c r="C46" s="11" t="str">
        <f>_xlfn.IFNA(INDEX('market(价格)'!D:D,MATCH('market(商品)'!E46,'market(价格)'!A:A,0)),"")</f>
        <v>18套装</v>
      </c>
      <c r="D46" s="11" t="str">
        <f>_xlfn.IFNA(INDEX('market(价格)'!C:C,MATCH('market(商品)'!E46,'market(价格)'!A:A,0)),"")</f>
        <v>item</v>
      </c>
      <c r="E46" s="11">
        <v>5110054</v>
      </c>
      <c r="F46" s="11">
        <f>VLOOKUP('market(商品)'!$M46&amp;'market(商品)'!$C46,'market(价格)'!$I:$L,2,0)</f>
        <v>10</v>
      </c>
      <c r="G46" s="11" t="str">
        <f>VLOOKUP('market(商品)'!$M46&amp;'market(商品)'!$C46,'market(价格)'!$I:$L,3,0)</f>
        <v>diamond</v>
      </c>
      <c r="H46" s="11">
        <f>VLOOKUP('market(商品)'!$M46&amp;'market(商品)'!$C46,'market(价格)'!$I:$L,4,0)</f>
        <v>1600</v>
      </c>
      <c r="I46" s="11"/>
      <c r="J46" s="11"/>
      <c r="K46" s="11">
        <v>1</v>
      </c>
      <c r="L46" s="11">
        <f>IF(INDEX('market(价格)'!E:E,MATCH('market(商品)'!E46,'market(价格)'!A:A,0))=0,100,1)</f>
        <v>1</v>
      </c>
      <c r="M46" s="11" t="s">
        <v>131</v>
      </c>
    </row>
    <row r="47" spans="1:13" x14ac:dyDescent="0.15">
      <c r="A47" s="11">
        <v>56010401</v>
      </c>
      <c r="B47" s="11" t="str">
        <f>_xlfn.IFNA(INDEX('market(价格)'!B:B,MATCH('market(商品)'!E47,'market(价格)'!A:A,0)),"")</f>
        <v>混沌法球残片一</v>
      </c>
      <c r="C47" s="11" t="str">
        <f>_xlfn.IFNA(INDEX('market(价格)'!D:D,MATCH('market(商品)'!E47,'market(价格)'!A:A,0)),"")</f>
        <v>17圣物</v>
      </c>
      <c r="D47" s="11" t="str">
        <f>_xlfn.IFNA(INDEX('market(价格)'!C:C,MATCH('market(商品)'!E47,'market(价格)'!A:A,0)),"")</f>
        <v>relic_soul</v>
      </c>
      <c r="E47" s="11">
        <v>81200075</v>
      </c>
      <c r="F47" s="11">
        <f>VLOOKUP('market(商品)'!$M47&amp;'market(商品)'!$C47,'market(价格)'!$I:$L,2,0)</f>
        <v>1</v>
      </c>
      <c r="G47" s="11" t="str">
        <f>VLOOKUP('market(商品)'!$M47&amp;'market(商品)'!$C47,'market(价格)'!$I:$L,3,0)</f>
        <v>diamond</v>
      </c>
      <c r="H47" s="11">
        <f>VLOOKUP('market(商品)'!$M47&amp;'market(商品)'!$C47,'market(价格)'!$I:$L,4,0)</f>
        <v>600</v>
      </c>
      <c r="I47" s="11"/>
      <c r="J47" s="11"/>
      <c r="K47" s="11">
        <v>0</v>
      </c>
      <c r="L47" s="11">
        <f>IF(INDEX('market(价格)'!E:E,MATCH('market(商品)'!E47,'market(价格)'!A:A,0))=0,100,1)</f>
        <v>1</v>
      </c>
      <c r="M47" s="11" t="s">
        <v>131</v>
      </c>
    </row>
    <row r="48" spans="1:13" x14ac:dyDescent="0.15">
      <c r="A48" s="11">
        <f t="shared" ref="A48:A62" si="2">A47+1</f>
        <v>56010402</v>
      </c>
      <c r="B48" s="11" t="str">
        <f>_xlfn.IFNA(INDEX('market(价格)'!B:B,MATCH('market(商品)'!E48,'market(价格)'!A:A,0)),"")</f>
        <v>冰魄法球残片一</v>
      </c>
      <c r="C48" s="11" t="str">
        <f>_xlfn.IFNA(INDEX('market(价格)'!D:D,MATCH('market(商品)'!E48,'market(价格)'!A:A,0)),"")</f>
        <v>17圣物</v>
      </c>
      <c r="D48" s="11" t="str">
        <f>_xlfn.IFNA(INDEX('market(价格)'!C:C,MATCH('market(商品)'!E48,'market(价格)'!A:A,0)),"")</f>
        <v>relic_soul</v>
      </c>
      <c r="E48" s="11">
        <v>81200081</v>
      </c>
      <c r="F48" s="11">
        <f>VLOOKUP('market(商品)'!$M48&amp;'market(商品)'!$C48,'market(价格)'!$I:$L,2,0)</f>
        <v>1</v>
      </c>
      <c r="G48" s="11" t="str">
        <f>VLOOKUP('market(商品)'!$M48&amp;'market(商品)'!$C48,'market(价格)'!$I:$L,3,0)</f>
        <v>diamond</v>
      </c>
      <c r="H48" s="11">
        <f>VLOOKUP('market(商品)'!$M48&amp;'market(商品)'!$C48,'market(价格)'!$I:$L,4,0)</f>
        <v>600</v>
      </c>
      <c r="I48" s="11"/>
      <c r="J48" s="11"/>
      <c r="K48" s="11">
        <v>0</v>
      </c>
      <c r="L48" s="11">
        <f>IF(INDEX('market(价格)'!E:E,MATCH('market(商品)'!E48,'market(价格)'!A:A,0))=0,100,1)</f>
        <v>1</v>
      </c>
      <c r="M48" s="11" t="s">
        <v>131</v>
      </c>
    </row>
    <row r="49" spans="1:13" x14ac:dyDescent="0.15">
      <c r="A49" s="11">
        <f t="shared" si="2"/>
        <v>56010403</v>
      </c>
      <c r="B49" s="11" t="str">
        <f>_xlfn.IFNA(INDEX('market(价格)'!B:B,MATCH('market(商品)'!E49,'market(价格)'!A:A,0)),"")</f>
        <v>天雷法球残片一</v>
      </c>
      <c r="C49" s="11" t="str">
        <f>_xlfn.IFNA(INDEX('market(价格)'!D:D,MATCH('market(商品)'!E49,'market(价格)'!A:A,0)),"")</f>
        <v>17圣物</v>
      </c>
      <c r="D49" s="11" t="str">
        <f>_xlfn.IFNA(INDEX('market(价格)'!C:C,MATCH('market(商品)'!E49,'market(价格)'!A:A,0)),"")</f>
        <v>relic_soul</v>
      </c>
      <c r="E49" s="11">
        <v>81200087</v>
      </c>
      <c r="F49" s="11">
        <f>VLOOKUP('market(商品)'!$M49&amp;'market(商品)'!$C49,'market(价格)'!$I:$L,2,0)</f>
        <v>1</v>
      </c>
      <c r="G49" s="11" t="str">
        <f>VLOOKUP('market(商品)'!$M49&amp;'market(商品)'!$C49,'market(价格)'!$I:$L,3,0)</f>
        <v>diamond</v>
      </c>
      <c r="H49" s="11">
        <f>VLOOKUP('market(商品)'!$M49&amp;'market(商品)'!$C49,'market(价格)'!$I:$L,4,0)</f>
        <v>600</v>
      </c>
      <c r="I49" s="11"/>
      <c r="J49" s="11"/>
      <c r="K49" s="11">
        <v>0</v>
      </c>
      <c r="L49" s="11">
        <f>IF(INDEX('market(价格)'!E:E,MATCH('market(商品)'!E49,'market(价格)'!A:A,0))=0,100,1)</f>
        <v>1</v>
      </c>
      <c r="M49" s="11" t="s">
        <v>131</v>
      </c>
    </row>
    <row r="50" spans="1:13" x14ac:dyDescent="0.15">
      <c r="A50" s="11">
        <f t="shared" si="2"/>
        <v>56010404</v>
      </c>
      <c r="B50" s="11" t="str">
        <f>_xlfn.IFNA(INDEX('market(价格)'!B:B,MATCH('market(商品)'!E50,'market(价格)'!A:A,0)),"")</f>
        <v>织魔法球残片一</v>
      </c>
      <c r="C50" s="11" t="str">
        <f>_xlfn.IFNA(INDEX('market(价格)'!D:D,MATCH('market(商品)'!E50,'market(价格)'!A:A,0)),"")</f>
        <v>17圣物</v>
      </c>
      <c r="D50" s="11" t="str">
        <f>_xlfn.IFNA(INDEX('market(价格)'!C:C,MATCH('market(商品)'!E50,'market(价格)'!A:A,0)),"")</f>
        <v>relic_soul</v>
      </c>
      <c r="E50" s="11">
        <v>81200093</v>
      </c>
      <c r="F50" s="11">
        <f>VLOOKUP('market(商品)'!$M50&amp;'market(商品)'!$C50,'market(价格)'!$I:$L,2,0)</f>
        <v>1</v>
      </c>
      <c r="G50" s="11" t="str">
        <f>VLOOKUP('market(商品)'!$M50&amp;'market(商品)'!$C50,'market(价格)'!$I:$L,3,0)</f>
        <v>diamond</v>
      </c>
      <c r="H50" s="11">
        <f>VLOOKUP('market(商品)'!$M50&amp;'market(商品)'!$C50,'market(价格)'!$I:$L,4,0)</f>
        <v>600</v>
      </c>
      <c r="I50" s="11"/>
      <c r="J50" s="11"/>
      <c r="K50" s="11">
        <v>0</v>
      </c>
      <c r="L50" s="11">
        <f>IF(INDEX('market(价格)'!E:E,MATCH('market(商品)'!E50,'market(价格)'!A:A,0))=0,100,1)</f>
        <v>1</v>
      </c>
      <c r="M50" s="11" t="s">
        <v>131</v>
      </c>
    </row>
    <row r="51" spans="1:13" x14ac:dyDescent="0.15">
      <c r="A51" s="11">
        <f t="shared" si="2"/>
        <v>56010405</v>
      </c>
      <c r="B51" s="11" t="str">
        <f>_xlfn.IFNA(INDEX('market(价格)'!B:B,MATCH('market(商品)'!E51,'market(价格)'!A:A,0)),"")</f>
        <v>光明法球残片一</v>
      </c>
      <c r="C51" s="11" t="str">
        <f>_xlfn.IFNA(INDEX('market(价格)'!D:D,MATCH('market(商品)'!E51,'market(价格)'!A:A,0)),"")</f>
        <v>17圣物</v>
      </c>
      <c r="D51" s="11" t="str">
        <f>_xlfn.IFNA(INDEX('market(价格)'!C:C,MATCH('market(商品)'!E51,'market(价格)'!A:A,0)),"")</f>
        <v>relic_soul</v>
      </c>
      <c r="E51" s="11">
        <v>81200099</v>
      </c>
      <c r="F51" s="11">
        <f>VLOOKUP('market(商品)'!$M51&amp;'market(商品)'!$C51,'market(价格)'!$I:$L,2,0)</f>
        <v>1</v>
      </c>
      <c r="G51" s="11" t="str">
        <f>VLOOKUP('market(商品)'!$M51&amp;'market(商品)'!$C51,'market(价格)'!$I:$L,3,0)</f>
        <v>diamond</v>
      </c>
      <c r="H51" s="11">
        <f>VLOOKUP('market(商品)'!$M51&amp;'market(商品)'!$C51,'market(价格)'!$I:$L,4,0)</f>
        <v>600</v>
      </c>
      <c r="I51" s="11"/>
      <c r="J51" s="11"/>
      <c r="K51" s="11">
        <v>0</v>
      </c>
      <c r="L51" s="11">
        <f>IF(INDEX('market(价格)'!E:E,MATCH('market(商品)'!E51,'market(价格)'!A:A,0))=0,100,1)</f>
        <v>1</v>
      </c>
      <c r="M51" s="11" t="s">
        <v>131</v>
      </c>
    </row>
    <row r="52" spans="1:13" x14ac:dyDescent="0.15">
      <c r="A52" s="11">
        <f t="shared" si="2"/>
        <v>56010406</v>
      </c>
      <c r="B52" s="11" t="str">
        <f>_xlfn.IFNA(INDEX('market(价格)'!B:B,MATCH('market(商品)'!E52,'market(价格)'!A:A,0)),"")</f>
        <v>地动法球残片一</v>
      </c>
      <c r="C52" s="11" t="str">
        <f>_xlfn.IFNA(INDEX('market(价格)'!D:D,MATCH('market(商品)'!E52,'market(价格)'!A:A,0)),"")</f>
        <v>17圣物</v>
      </c>
      <c r="D52" s="11" t="str">
        <f>_xlfn.IFNA(INDEX('market(价格)'!C:C,MATCH('market(商品)'!E52,'market(价格)'!A:A,0)),"")</f>
        <v>relic_soul</v>
      </c>
      <c r="E52" s="11">
        <v>81200105</v>
      </c>
      <c r="F52" s="11">
        <f>VLOOKUP('market(商品)'!$M52&amp;'market(商品)'!$C52,'market(价格)'!$I:$L,2,0)</f>
        <v>1</v>
      </c>
      <c r="G52" s="11" t="str">
        <f>VLOOKUP('market(商品)'!$M52&amp;'market(商品)'!$C52,'market(价格)'!$I:$L,3,0)</f>
        <v>diamond</v>
      </c>
      <c r="H52" s="11">
        <f>VLOOKUP('market(商品)'!$M52&amp;'market(商品)'!$C52,'market(价格)'!$I:$L,4,0)</f>
        <v>600</v>
      </c>
      <c r="I52" s="11"/>
      <c r="J52" s="11"/>
      <c r="K52" s="11">
        <v>0</v>
      </c>
      <c r="L52" s="11">
        <f>IF(INDEX('market(价格)'!E:E,MATCH('market(商品)'!E52,'market(价格)'!A:A,0))=0,100,1)</f>
        <v>1</v>
      </c>
      <c r="M52" s="11" t="s">
        <v>131</v>
      </c>
    </row>
    <row r="53" spans="1:13" x14ac:dyDescent="0.15">
      <c r="A53" s="11">
        <f t="shared" si="2"/>
        <v>56010407</v>
      </c>
      <c r="B53" s="11" t="str">
        <f>_xlfn.IFNA(INDEX('market(价格)'!B:B,MATCH('market(商品)'!E53,'market(价格)'!A:A,0)),"")</f>
        <v>怒焰法球残片一</v>
      </c>
      <c r="C53" s="11" t="str">
        <f>_xlfn.IFNA(INDEX('market(价格)'!D:D,MATCH('market(商品)'!E53,'market(价格)'!A:A,0)),"")</f>
        <v>17圣物</v>
      </c>
      <c r="D53" s="11" t="str">
        <f>_xlfn.IFNA(INDEX('market(价格)'!C:C,MATCH('market(商品)'!E53,'market(价格)'!A:A,0)),"")</f>
        <v>relic_soul</v>
      </c>
      <c r="E53" s="11">
        <v>81200111</v>
      </c>
      <c r="F53" s="11">
        <f>VLOOKUP('market(商品)'!$M53&amp;'market(商品)'!$C53,'market(价格)'!$I:$L,2,0)</f>
        <v>1</v>
      </c>
      <c r="G53" s="11" t="str">
        <f>VLOOKUP('market(商品)'!$M53&amp;'market(商品)'!$C53,'market(价格)'!$I:$L,3,0)</f>
        <v>diamond</v>
      </c>
      <c r="H53" s="11">
        <f>VLOOKUP('market(商品)'!$M53&amp;'market(商品)'!$C53,'market(价格)'!$I:$L,4,0)</f>
        <v>600</v>
      </c>
      <c r="I53" s="11"/>
      <c r="J53" s="11"/>
      <c r="K53" s="11">
        <v>0</v>
      </c>
      <c r="L53" s="11">
        <f>IF(INDEX('market(价格)'!E:E,MATCH('market(商品)'!E53,'market(价格)'!A:A,0))=0,100,1)</f>
        <v>1</v>
      </c>
      <c r="M53" s="11" t="s">
        <v>131</v>
      </c>
    </row>
    <row r="54" spans="1:13" x14ac:dyDescent="0.15">
      <c r="A54" s="11">
        <f t="shared" si="2"/>
        <v>56010408</v>
      </c>
      <c r="B54" s="11" t="str">
        <f>_xlfn.IFNA(INDEX('market(价格)'!B:B,MATCH('market(商品)'!E54,'market(价格)'!A:A,0)),"")</f>
        <v>幽暗法球残片一</v>
      </c>
      <c r="C54" s="11" t="str">
        <f>_xlfn.IFNA(INDEX('market(价格)'!D:D,MATCH('market(商品)'!E54,'market(价格)'!A:A,0)),"")</f>
        <v>17圣物</v>
      </c>
      <c r="D54" s="11" t="str">
        <f>_xlfn.IFNA(INDEX('market(价格)'!C:C,MATCH('market(商品)'!E54,'market(价格)'!A:A,0)),"")</f>
        <v>relic_soul</v>
      </c>
      <c r="E54" s="11">
        <v>81200117</v>
      </c>
      <c r="F54" s="11">
        <f>VLOOKUP('market(商品)'!$M54&amp;'market(商品)'!$C54,'market(价格)'!$I:$L,2,0)</f>
        <v>1</v>
      </c>
      <c r="G54" s="11" t="str">
        <f>VLOOKUP('market(商品)'!$M54&amp;'market(商品)'!$C54,'market(价格)'!$I:$L,3,0)</f>
        <v>diamond</v>
      </c>
      <c r="H54" s="11">
        <f>VLOOKUP('market(商品)'!$M54&amp;'market(商品)'!$C54,'market(价格)'!$I:$L,4,0)</f>
        <v>600</v>
      </c>
      <c r="I54" s="11"/>
      <c r="J54" s="11"/>
      <c r="K54" s="11">
        <v>0</v>
      </c>
      <c r="L54" s="11">
        <f>IF(INDEX('market(价格)'!E:E,MATCH('market(商品)'!E54,'market(价格)'!A:A,0))=0,100,1)</f>
        <v>1</v>
      </c>
      <c r="M54" s="11" t="s">
        <v>131</v>
      </c>
    </row>
    <row r="55" spans="1:13" x14ac:dyDescent="0.15">
      <c r="A55" s="11">
        <f t="shared" si="2"/>
        <v>56010409</v>
      </c>
      <c r="B55" s="11" t="str">
        <f>_xlfn.IFNA(INDEX('market(价格)'!B:B,MATCH('market(商品)'!E55,'market(价格)'!A:A,0)),"")</f>
        <v>灰烬卷轴残片一</v>
      </c>
      <c r="C55" s="11" t="str">
        <f>_xlfn.IFNA(INDEX('market(价格)'!D:D,MATCH('market(商品)'!E55,'market(价格)'!A:A,0)),"")</f>
        <v>17圣物</v>
      </c>
      <c r="D55" s="11" t="str">
        <f>_xlfn.IFNA(INDEX('market(价格)'!C:C,MATCH('market(商品)'!E55,'market(价格)'!A:A,0)),"")</f>
        <v>relic_soul</v>
      </c>
      <c r="E55" s="11">
        <v>81200123</v>
      </c>
      <c r="F55" s="11">
        <f>VLOOKUP('market(商品)'!$M55&amp;'market(商品)'!$C55,'market(价格)'!$I:$L,2,0)</f>
        <v>1</v>
      </c>
      <c r="G55" s="11" t="str">
        <f>VLOOKUP('market(商品)'!$M55&amp;'market(商品)'!$C55,'market(价格)'!$I:$L,3,0)</f>
        <v>diamond</v>
      </c>
      <c r="H55" s="11">
        <f>VLOOKUP('market(商品)'!$M55&amp;'market(商品)'!$C55,'market(价格)'!$I:$L,4,0)</f>
        <v>600</v>
      </c>
      <c r="I55" s="11"/>
      <c r="J55" s="11"/>
      <c r="K55" s="11">
        <v>0</v>
      </c>
      <c r="L55" s="11">
        <f>IF(INDEX('market(价格)'!E:E,MATCH('market(商品)'!E55,'market(价格)'!A:A,0))=0,100,1)</f>
        <v>1</v>
      </c>
      <c r="M55" s="11" t="s">
        <v>131</v>
      </c>
    </row>
    <row r="56" spans="1:13" x14ac:dyDescent="0.15">
      <c r="A56" s="11">
        <f t="shared" si="2"/>
        <v>56010410</v>
      </c>
      <c r="B56" s="11" t="str">
        <f>_xlfn.IFNA(INDEX('market(价格)'!B:B,MATCH('market(商品)'!E56,'market(价格)'!A:A,0)),"")</f>
        <v>永冻卷轴残片一</v>
      </c>
      <c r="C56" s="11" t="str">
        <f>_xlfn.IFNA(INDEX('market(价格)'!D:D,MATCH('market(商品)'!E56,'market(价格)'!A:A,0)),"")</f>
        <v>17圣物</v>
      </c>
      <c r="D56" s="11" t="str">
        <f>_xlfn.IFNA(INDEX('market(价格)'!C:C,MATCH('market(商品)'!E56,'market(价格)'!A:A,0)),"")</f>
        <v>relic_soul</v>
      </c>
      <c r="E56" s="11">
        <v>81200129</v>
      </c>
      <c r="F56" s="11">
        <f>VLOOKUP('market(商品)'!$M56&amp;'market(商品)'!$C56,'market(价格)'!$I:$L,2,0)</f>
        <v>1</v>
      </c>
      <c r="G56" s="11" t="str">
        <f>VLOOKUP('market(商品)'!$M56&amp;'market(商品)'!$C56,'market(价格)'!$I:$L,3,0)</f>
        <v>diamond</v>
      </c>
      <c r="H56" s="11">
        <f>VLOOKUP('market(商品)'!$M56&amp;'market(商品)'!$C56,'market(价格)'!$I:$L,4,0)</f>
        <v>600</v>
      </c>
      <c r="I56" s="11"/>
      <c r="J56" s="11"/>
      <c r="K56" s="11">
        <v>0</v>
      </c>
      <c r="L56" s="11">
        <f>IF(INDEX('market(价格)'!E:E,MATCH('market(商品)'!E56,'market(价格)'!A:A,0))=0,100,1)</f>
        <v>1</v>
      </c>
      <c r="M56" s="11" t="s">
        <v>131</v>
      </c>
    </row>
    <row r="57" spans="1:13" x14ac:dyDescent="0.15">
      <c r="A57" s="11">
        <f t="shared" si="2"/>
        <v>56010411</v>
      </c>
      <c r="B57" s="11" t="str">
        <f>_xlfn.IFNA(INDEX('market(价格)'!B:B,MATCH('market(商品)'!E57,'market(价格)'!A:A,0)),"")</f>
        <v>雷鸣卷轴残片一</v>
      </c>
      <c r="C57" s="11" t="str">
        <f>_xlfn.IFNA(INDEX('market(价格)'!D:D,MATCH('market(商品)'!E57,'market(价格)'!A:A,0)),"")</f>
        <v>17圣物</v>
      </c>
      <c r="D57" s="11" t="str">
        <f>_xlfn.IFNA(INDEX('market(价格)'!C:C,MATCH('market(商品)'!E57,'market(价格)'!A:A,0)),"")</f>
        <v>relic_soul</v>
      </c>
      <c r="E57" s="11">
        <v>81200135</v>
      </c>
      <c r="F57" s="11">
        <f>VLOOKUP('market(商品)'!$M57&amp;'market(商品)'!$C57,'market(价格)'!$I:$L,2,0)</f>
        <v>1</v>
      </c>
      <c r="G57" s="11" t="str">
        <f>VLOOKUP('market(商品)'!$M57&amp;'market(商品)'!$C57,'market(价格)'!$I:$L,3,0)</f>
        <v>diamond</v>
      </c>
      <c r="H57" s="11">
        <f>VLOOKUP('market(商品)'!$M57&amp;'market(商品)'!$C57,'market(价格)'!$I:$L,4,0)</f>
        <v>600</v>
      </c>
      <c r="I57" s="11"/>
      <c r="J57" s="11"/>
      <c r="K57" s="11">
        <v>0</v>
      </c>
      <c r="L57" s="11">
        <f>IF(INDEX('market(价格)'!E:E,MATCH('market(商品)'!E57,'market(价格)'!A:A,0))=0,100,1)</f>
        <v>1</v>
      </c>
      <c r="M57" s="11" t="s">
        <v>131</v>
      </c>
    </row>
    <row r="58" spans="1:13" x14ac:dyDescent="0.15">
      <c r="A58" s="11">
        <f t="shared" si="2"/>
        <v>56010412</v>
      </c>
      <c r="B58" s="11" t="str">
        <f>_xlfn.IFNA(INDEX('market(价格)'!B:B,MATCH('market(商品)'!E58,'market(价格)'!A:A,0)),"")</f>
        <v>恶魔卷轴残片一</v>
      </c>
      <c r="C58" s="11" t="str">
        <f>_xlfn.IFNA(INDEX('market(价格)'!D:D,MATCH('market(商品)'!E58,'market(价格)'!A:A,0)),"")</f>
        <v>17圣物</v>
      </c>
      <c r="D58" s="11" t="str">
        <f>_xlfn.IFNA(INDEX('market(价格)'!C:C,MATCH('market(商品)'!E58,'market(价格)'!A:A,0)),"")</f>
        <v>relic_soul</v>
      </c>
      <c r="E58" s="11">
        <v>81200141</v>
      </c>
      <c r="F58" s="11">
        <f>VLOOKUP('market(商品)'!$M58&amp;'market(商品)'!$C58,'market(价格)'!$I:$L,2,0)</f>
        <v>1</v>
      </c>
      <c r="G58" s="11" t="str">
        <f>VLOOKUP('market(商品)'!$M58&amp;'market(商品)'!$C58,'market(价格)'!$I:$L,3,0)</f>
        <v>diamond</v>
      </c>
      <c r="H58" s="11">
        <f>VLOOKUP('market(商品)'!$M58&amp;'market(商品)'!$C58,'market(价格)'!$I:$L,4,0)</f>
        <v>600</v>
      </c>
      <c r="I58" s="11"/>
      <c r="J58" s="11"/>
      <c r="K58" s="11">
        <v>0</v>
      </c>
      <c r="L58" s="11">
        <f>IF(INDEX('market(价格)'!E:E,MATCH('market(商品)'!E58,'market(价格)'!A:A,0))=0,100,1)</f>
        <v>1</v>
      </c>
      <c r="M58" s="11" t="s">
        <v>131</v>
      </c>
    </row>
    <row r="59" spans="1:13" x14ac:dyDescent="0.15">
      <c r="A59" s="11">
        <f t="shared" si="2"/>
        <v>56010413</v>
      </c>
      <c r="B59" s="11" t="str">
        <f>_xlfn.IFNA(INDEX('market(价格)'!B:B,MATCH('market(商品)'!E59,'market(价格)'!A:A,0)),"")</f>
        <v>光辉卷轴残片一</v>
      </c>
      <c r="C59" s="11" t="str">
        <f>_xlfn.IFNA(INDEX('market(价格)'!D:D,MATCH('market(商品)'!E59,'market(价格)'!A:A,0)),"")</f>
        <v>17圣物</v>
      </c>
      <c r="D59" s="11" t="str">
        <f>_xlfn.IFNA(INDEX('market(价格)'!C:C,MATCH('market(商品)'!E59,'market(价格)'!A:A,0)),"")</f>
        <v>relic_soul</v>
      </c>
      <c r="E59" s="11">
        <v>81200147</v>
      </c>
      <c r="F59" s="11">
        <f>VLOOKUP('market(商品)'!$M59&amp;'market(商品)'!$C59,'market(价格)'!$I:$L,2,0)</f>
        <v>1</v>
      </c>
      <c r="G59" s="11" t="str">
        <f>VLOOKUP('market(商品)'!$M59&amp;'market(商品)'!$C59,'market(价格)'!$I:$L,3,0)</f>
        <v>diamond</v>
      </c>
      <c r="H59" s="11">
        <f>VLOOKUP('market(商品)'!$M59&amp;'market(商品)'!$C59,'market(价格)'!$I:$L,4,0)</f>
        <v>600</v>
      </c>
      <c r="I59" s="11"/>
      <c r="J59" s="11"/>
      <c r="K59" s="11">
        <v>0</v>
      </c>
      <c r="L59" s="11">
        <f>IF(INDEX('market(价格)'!E:E,MATCH('market(商品)'!E59,'market(价格)'!A:A,0))=0,100,1)</f>
        <v>1</v>
      </c>
      <c r="M59" s="11" t="s">
        <v>131</v>
      </c>
    </row>
    <row r="60" spans="1:13" x14ac:dyDescent="0.15">
      <c r="A60" s="11">
        <f t="shared" si="2"/>
        <v>56010414</v>
      </c>
      <c r="B60" s="11" t="str">
        <f>_xlfn.IFNA(INDEX('market(价格)'!B:B,MATCH('market(商品)'!E60,'market(价格)'!A:A,0)),"")</f>
        <v>大地卷轴残片一</v>
      </c>
      <c r="C60" s="11" t="str">
        <f>_xlfn.IFNA(INDEX('market(价格)'!D:D,MATCH('market(商品)'!E60,'market(价格)'!A:A,0)),"")</f>
        <v>17圣物</v>
      </c>
      <c r="D60" s="11" t="str">
        <f>_xlfn.IFNA(INDEX('market(价格)'!C:C,MATCH('market(商品)'!E60,'market(价格)'!A:A,0)),"")</f>
        <v>relic_soul</v>
      </c>
      <c r="E60" s="11">
        <v>81200153</v>
      </c>
      <c r="F60" s="11">
        <f>VLOOKUP('market(商品)'!$M60&amp;'market(商品)'!$C60,'market(价格)'!$I:$L,2,0)</f>
        <v>1</v>
      </c>
      <c r="G60" s="11" t="str">
        <f>VLOOKUP('market(商品)'!$M60&amp;'market(商品)'!$C60,'market(价格)'!$I:$L,3,0)</f>
        <v>diamond</v>
      </c>
      <c r="H60" s="11">
        <f>VLOOKUP('market(商品)'!$M60&amp;'market(商品)'!$C60,'market(价格)'!$I:$L,4,0)</f>
        <v>600</v>
      </c>
      <c r="I60" s="11"/>
      <c r="J60" s="11"/>
      <c r="K60" s="11">
        <v>0</v>
      </c>
      <c r="L60" s="11">
        <f>IF(INDEX('market(价格)'!E:E,MATCH('market(商品)'!E60,'market(价格)'!A:A,0))=0,100,1)</f>
        <v>1</v>
      </c>
      <c r="M60" s="11" t="s">
        <v>131</v>
      </c>
    </row>
    <row r="61" spans="1:13" x14ac:dyDescent="0.15">
      <c r="A61" s="11">
        <f t="shared" si="2"/>
        <v>56010415</v>
      </c>
      <c r="B61" s="11" t="str">
        <f>_xlfn.IFNA(INDEX('market(价格)'!B:B,MATCH('market(商品)'!E61,'market(价格)'!A:A,0)),"")</f>
        <v>灼热卷轴残片一</v>
      </c>
      <c r="C61" s="11" t="str">
        <f>_xlfn.IFNA(INDEX('market(价格)'!D:D,MATCH('market(商品)'!E61,'market(价格)'!A:A,0)),"")</f>
        <v>17圣物</v>
      </c>
      <c r="D61" s="11" t="str">
        <f>_xlfn.IFNA(INDEX('market(价格)'!C:C,MATCH('market(商品)'!E61,'market(价格)'!A:A,0)),"")</f>
        <v>relic_soul</v>
      </c>
      <c r="E61" s="11">
        <v>81200159</v>
      </c>
      <c r="F61" s="11">
        <f>VLOOKUP('market(商品)'!$M61&amp;'market(商品)'!$C61,'market(价格)'!$I:$L,2,0)</f>
        <v>1</v>
      </c>
      <c r="G61" s="11" t="str">
        <f>VLOOKUP('market(商品)'!$M61&amp;'market(商品)'!$C61,'market(价格)'!$I:$L,3,0)</f>
        <v>diamond</v>
      </c>
      <c r="H61" s="11">
        <f>VLOOKUP('market(商品)'!$M61&amp;'market(商品)'!$C61,'market(价格)'!$I:$L,4,0)</f>
        <v>600</v>
      </c>
      <c r="I61" s="11"/>
      <c r="J61" s="11"/>
      <c r="K61" s="11">
        <v>0</v>
      </c>
      <c r="L61" s="11">
        <f>IF(INDEX('market(价格)'!E:E,MATCH('market(商品)'!E61,'market(价格)'!A:A,0))=0,100,1)</f>
        <v>1</v>
      </c>
      <c r="M61" s="11" t="s">
        <v>131</v>
      </c>
    </row>
    <row r="62" spans="1:13" x14ac:dyDescent="0.15">
      <c r="A62" s="11">
        <f t="shared" si="2"/>
        <v>56010416</v>
      </c>
      <c r="B62" s="11" t="str">
        <f>_xlfn.IFNA(INDEX('market(价格)'!B:B,MATCH('market(商品)'!E62,'market(价格)'!A:A,0)),"")</f>
        <v>暗影卷轴残片一</v>
      </c>
      <c r="C62" s="11" t="str">
        <f>_xlfn.IFNA(INDEX('market(价格)'!D:D,MATCH('market(商品)'!E62,'market(价格)'!A:A,0)),"")</f>
        <v>17圣物</v>
      </c>
      <c r="D62" s="11" t="str">
        <f>_xlfn.IFNA(INDEX('market(价格)'!C:C,MATCH('market(商品)'!E62,'market(价格)'!A:A,0)),"")</f>
        <v>relic_soul</v>
      </c>
      <c r="E62" s="11">
        <v>81200165</v>
      </c>
      <c r="F62" s="11">
        <f>VLOOKUP('market(商品)'!$M62&amp;'market(商品)'!$C62,'market(价格)'!$I:$L,2,0)</f>
        <v>1</v>
      </c>
      <c r="G62" s="11" t="str">
        <f>VLOOKUP('market(商品)'!$M62&amp;'market(商品)'!$C62,'market(价格)'!$I:$L,3,0)</f>
        <v>diamond</v>
      </c>
      <c r="H62" s="11">
        <f>VLOOKUP('market(商品)'!$M62&amp;'market(商品)'!$C62,'market(价格)'!$I:$L,4,0)</f>
        <v>600</v>
      </c>
      <c r="I62" s="11"/>
      <c r="J62" s="11"/>
      <c r="K62" s="11">
        <v>0</v>
      </c>
      <c r="L62" s="11">
        <f>IF(INDEX('market(价格)'!E:E,MATCH('market(商品)'!E62,'market(价格)'!A:A,0))=0,100,1)</f>
        <v>1</v>
      </c>
      <c r="M62" s="11" t="s">
        <v>131</v>
      </c>
    </row>
    <row r="63" spans="1:13" x14ac:dyDescent="0.15">
      <c r="A63" s="9">
        <v>56030101</v>
      </c>
      <c r="B63" s="9" t="str">
        <f>_xlfn.IFNA(INDEX('market(价格)'!B:B,MATCH('market(商品)'!E63,'market(价格)'!A:A,0)),"")</f>
        <v>美队星魄</v>
      </c>
      <c r="C63" s="9" t="str">
        <f>_xlfn.IFNA(INDEX('market(价格)'!D:D,MATCH('market(商品)'!E63,'market(价格)'!A:A,0)),"")</f>
        <v>17星魄</v>
      </c>
      <c r="D63" s="9" t="str">
        <f>_xlfn.IFNA(INDEX('market(价格)'!C:C,MATCH('market(商品)'!E63,'market(价格)'!A:A,0)),"")</f>
        <v>item</v>
      </c>
      <c r="E63" s="9">
        <v>5130054</v>
      </c>
      <c r="F63" s="9">
        <f>VLOOKUP('market(商品)'!$M63&amp;'market(商品)'!$C63,'market(价格)'!$I:$L,2,0)</f>
        <v>1</v>
      </c>
      <c r="G63" s="9" t="str">
        <f>VLOOKUP('market(商品)'!$M63&amp;'market(商品)'!$C63,'market(价格)'!$I:$L,3,0)</f>
        <v>arena_coin</v>
      </c>
      <c r="H63" s="9">
        <f>VLOOKUP('market(商品)'!$M63&amp;'market(商品)'!$C63,'market(价格)'!$I:$L,4,0)</f>
        <v>150</v>
      </c>
      <c r="I63" s="9"/>
      <c r="J63" s="9"/>
      <c r="K63" s="9">
        <v>1</v>
      </c>
      <c r="L63" s="9">
        <f>IF(INDEX('market(价格)'!E:E,MATCH('market(商品)'!E63,'market(价格)'!A:A,0))=0,100,1)</f>
        <v>100</v>
      </c>
      <c r="M63" s="9" t="s">
        <v>453</v>
      </c>
    </row>
    <row r="64" spans="1:13" x14ac:dyDescent="0.15">
      <c r="A64" s="9">
        <f t="shared" ref="A64:A70" si="3">A63+1</f>
        <v>56030102</v>
      </c>
      <c r="B64" s="9" t="str">
        <f>_xlfn.IFNA(INDEX('market(价格)'!B:B,MATCH('market(商品)'!E64,'market(价格)'!A:A,0)),"")</f>
        <v>死亡骑士星魄</v>
      </c>
      <c r="C64" s="9" t="str">
        <f>_xlfn.IFNA(INDEX('market(价格)'!D:D,MATCH('market(商品)'!E64,'market(价格)'!A:A,0)),"")</f>
        <v>17星魄</v>
      </c>
      <c r="D64" s="9" t="str">
        <f>_xlfn.IFNA(INDEX('market(价格)'!C:C,MATCH('market(商品)'!E64,'market(价格)'!A:A,0)),"")</f>
        <v>item</v>
      </c>
      <c r="E64" s="9">
        <v>5130334</v>
      </c>
      <c r="F64" s="9">
        <f>VLOOKUP('market(商品)'!$M64&amp;'market(商品)'!$C64,'market(价格)'!$I:$L,2,0)</f>
        <v>1</v>
      </c>
      <c r="G64" s="9" t="str">
        <f>VLOOKUP('market(商品)'!$M64&amp;'market(商品)'!$C64,'market(价格)'!$I:$L,3,0)</f>
        <v>arena_coin</v>
      </c>
      <c r="H64" s="9">
        <f>VLOOKUP('market(商品)'!$M64&amp;'market(商品)'!$C64,'market(价格)'!$I:$L,4,0)</f>
        <v>150</v>
      </c>
      <c r="I64" s="9"/>
      <c r="J64" s="9"/>
      <c r="K64" s="9">
        <v>1</v>
      </c>
      <c r="L64" s="9">
        <f>IF(INDEX('market(价格)'!E:E,MATCH('market(商品)'!E64,'market(价格)'!A:A,0))=0,100,1)</f>
        <v>1</v>
      </c>
      <c r="M64" s="9" t="s">
        <v>453</v>
      </c>
    </row>
    <row r="65" spans="1:13" x14ac:dyDescent="0.15">
      <c r="A65" s="9">
        <f t="shared" si="3"/>
        <v>56030103</v>
      </c>
      <c r="B65" s="9" t="str">
        <f>_xlfn.IFNA(INDEX('market(价格)'!B:B,MATCH('market(商品)'!E65,'market(价格)'!A:A,0)),"")</f>
        <v>胡尔克星魄</v>
      </c>
      <c r="C65" s="9" t="str">
        <f>_xlfn.IFNA(INDEX('market(价格)'!D:D,MATCH('market(商品)'!E65,'market(价格)'!A:A,0)),"")</f>
        <v>17星魄</v>
      </c>
      <c r="D65" s="9" t="str">
        <f>_xlfn.IFNA(INDEX('market(价格)'!C:C,MATCH('market(商品)'!E65,'market(价格)'!A:A,0)),"")</f>
        <v>item</v>
      </c>
      <c r="E65" s="9">
        <v>5130434</v>
      </c>
      <c r="F65" s="9">
        <f>VLOOKUP('market(商品)'!$M65&amp;'market(商品)'!$C65,'market(价格)'!$I:$L,2,0)</f>
        <v>1</v>
      </c>
      <c r="G65" s="9" t="str">
        <f>VLOOKUP('market(商品)'!$M65&amp;'market(商品)'!$C65,'market(价格)'!$I:$L,3,0)</f>
        <v>arena_coin</v>
      </c>
      <c r="H65" s="9">
        <f>VLOOKUP('market(商品)'!$M65&amp;'market(商品)'!$C65,'market(价格)'!$I:$L,4,0)</f>
        <v>150</v>
      </c>
      <c r="I65" s="9"/>
      <c r="J65" s="9"/>
      <c r="K65" s="9">
        <v>1</v>
      </c>
      <c r="L65" s="9">
        <f>IF(INDEX('market(价格)'!E:E,MATCH('market(商品)'!E65,'market(价格)'!A:A,0))=0,100,1)</f>
        <v>100</v>
      </c>
      <c r="M65" s="9" t="s">
        <v>129</v>
      </c>
    </row>
    <row r="66" spans="1:13" x14ac:dyDescent="0.15">
      <c r="A66" s="9">
        <f t="shared" si="3"/>
        <v>56030104</v>
      </c>
      <c r="B66" s="9" t="str">
        <f>_xlfn.IFNA(INDEX('market(价格)'!B:B,MATCH('market(商品)'!E66,'market(价格)'!A:A,0)),"")</f>
        <v>齐天大圣星魄</v>
      </c>
      <c r="C66" s="9" t="str">
        <f>_xlfn.IFNA(INDEX('market(价格)'!D:D,MATCH('market(商品)'!E66,'market(价格)'!A:A,0)),"")</f>
        <v>17星魄</v>
      </c>
      <c r="D66" s="9" t="str">
        <f>_xlfn.IFNA(INDEX('market(价格)'!C:C,MATCH('market(商品)'!E66,'market(价格)'!A:A,0)),"")</f>
        <v>item</v>
      </c>
      <c r="E66" s="9">
        <v>5130624</v>
      </c>
      <c r="F66" s="9">
        <f>VLOOKUP('market(商品)'!$M66&amp;'market(商品)'!$C66,'market(价格)'!$I:$L,2,0)</f>
        <v>1</v>
      </c>
      <c r="G66" s="9" t="s">
        <v>42</v>
      </c>
      <c r="H66" s="9">
        <f>VLOOKUP('market(商品)'!$M66&amp;'market(商品)'!$C66,'market(价格)'!$I:$L,4,0)</f>
        <v>150</v>
      </c>
      <c r="I66" s="9"/>
      <c r="J66" s="9"/>
      <c r="K66" s="9">
        <v>1</v>
      </c>
      <c r="L66" s="9">
        <f>IF(INDEX('market(价格)'!E:E,MATCH('market(商品)'!E66,'market(价格)'!A:A,0))=0,100,1)</f>
        <v>100</v>
      </c>
      <c r="M66" s="9" t="s">
        <v>129</v>
      </c>
    </row>
    <row r="67" spans="1:13" x14ac:dyDescent="0.15">
      <c r="A67" s="9">
        <f t="shared" si="3"/>
        <v>56030105</v>
      </c>
      <c r="B67" s="9" t="str">
        <f>_xlfn.IFNA(INDEX('market(价格)'!B:B,MATCH('market(商品)'!E67,'market(价格)'!A:A,0)),"")</f>
        <v>普通神灵勋章</v>
      </c>
      <c r="C67" s="9" t="str">
        <f>_xlfn.IFNA(INDEX('market(价格)'!D:D,MATCH('market(商品)'!E67,'market(价格)'!A:A,0)),"")</f>
        <v>普通进阶材料</v>
      </c>
      <c r="D67" s="9" t="str">
        <f>_xlfn.IFNA(INDEX('market(价格)'!C:C,MATCH('market(商品)'!E67,'market(价格)'!A:A,0)),"")</f>
        <v>item</v>
      </c>
      <c r="E67" s="9">
        <v>5120031</v>
      </c>
      <c r="F67" s="9">
        <v>10</v>
      </c>
      <c r="G67" s="9" t="s">
        <v>42</v>
      </c>
      <c r="H67" s="9">
        <f>H63</f>
        <v>150</v>
      </c>
      <c r="I67" s="9"/>
      <c r="J67" s="9"/>
      <c r="K67" s="9">
        <v>0</v>
      </c>
      <c r="L67" s="9">
        <f>IF(INDEX('market(价格)'!E:E,MATCH('market(商品)'!E67,'market(价格)'!A:A,0))=0,100,1)</f>
        <v>1</v>
      </c>
      <c r="M67" s="9" t="s">
        <v>453</v>
      </c>
    </row>
    <row r="68" spans="1:13" x14ac:dyDescent="0.15">
      <c r="A68" s="9">
        <f t="shared" si="3"/>
        <v>56030106</v>
      </c>
      <c r="B68" s="9" t="str">
        <f>_xlfn.IFNA(INDEX('market(价格)'!B:B,MATCH('market(商品)'!E68,'market(价格)'!A:A,0)),"")</f>
        <v>史诗附魔粉尘</v>
      </c>
      <c r="C68" s="9" t="str">
        <f>_xlfn.IFNA(INDEX('market(价格)'!D:D,MATCH('market(商品)'!E68,'market(价格)'!A:A,0)),"")</f>
        <v>史诗附魔粉尘</v>
      </c>
      <c r="D68" s="9" t="str">
        <f>_xlfn.IFNA(INDEX('market(价格)'!C:C,MATCH('market(商品)'!E68,'market(价格)'!A:A,0)),"")</f>
        <v>item</v>
      </c>
      <c r="E68" s="9">
        <v>5120887</v>
      </c>
      <c r="F68" s="9">
        <f>VLOOKUP('market(商品)'!$M68&amp;'market(商品)'!$C68,'market(价格)'!$I:$L,2,0)</f>
        <v>1</v>
      </c>
      <c r="G68" s="9" t="str">
        <f>VLOOKUP('market(商品)'!$M68&amp;'market(商品)'!$C68,'market(价格)'!$I:$L,3,0)</f>
        <v>arena_coin</v>
      </c>
      <c r="H68" s="9">
        <f>VLOOKUP('market(商品)'!$M68&amp;'market(商品)'!$C68,'market(价格)'!$I:$L,4,0)</f>
        <v>300</v>
      </c>
      <c r="I68" s="9"/>
      <c r="J68" s="9"/>
      <c r="K68" s="9">
        <v>0</v>
      </c>
      <c r="L68" s="9">
        <f>IF(INDEX('market(价格)'!E:E,MATCH('market(商品)'!E68,'market(价格)'!A:A,0))=0,100,1)</f>
        <v>1</v>
      </c>
      <c r="M68" s="9" t="s">
        <v>129</v>
      </c>
    </row>
    <row r="69" spans="1:13" x14ac:dyDescent="0.15">
      <c r="A69" s="9">
        <f t="shared" si="3"/>
        <v>56030107</v>
      </c>
      <c r="B69" s="9" t="str">
        <f>_xlfn.IFNA(INDEX('market(价格)'!B:B,MATCH('market(商品)'!E69,'market(价格)'!A:A,0)),"")</f>
        <v>军团法球残片一</v>
      </c>
      <c r="C69" s="9" t="str">
        <f>_xlfn.IFNA(INDEX('market(价格)'!D:D,MATCH('market(商品)'!E69,'market(价格)'!A:A,0)),"")</f>
        <v>16圣物</v>
      </c>
      <c r="D69" s="9" t="str">
        <f>_xlfn.IFNA(INDEX('market(价格)'!C:C,MATCH('market(商品)'!E69,'market(价格)'!A:A,0)),"")</f>
        <v>relic_soul</v>
      </c>
      <c r="E69" s="9">
        <v>81200035</v>
      </c>
      <c r="F69" s="9">
        <f>VLOOKUP('market(商品)'!$M69&amp;'market(商品)'!$C69,'market(价格)'!$I:$L,2,0)</f>
        <v>1</v>
      </c>
      <c r="G69" s="9" t="str">
        <f>VLOOKUP('market(商品)'!$M69&amp;'market(商品)'!$C69,'market(价格)'!$I:$L,3,0)</f>
        <v>arena_coin</v>
      </c>
      <c r="H69" s="9">
        <f>VLOOKUP('market(商品)'!$M69&amp;'market(商品)'!$C69,'market(价格)'!$I:$L,4,0)</f>
        <v>900</v>
      </c>
      <c r="I69" s="9"/>
      <c r="J69" s="9"/>
      <c r="K69" s="9">
        <v>0</v>
      </c>
      <c r="L69" s="9">
        <f>IF(INDEX('market(价格)'!E:E,MATCH('market(商品)'!E69,'market(价格)'!A:A,0))=0,100,1)</f>
        <v>1</v>
      </c>
      <c r="M69" s="9" t="s">
        <v>129</v>
      </c>
    </row>
    <row r="70" spans="1:13" x14ac:dyDescent="0.15">
      <c r="A70" s="9">
        <f t="shared" si="3"/>
        <v>56030108</v>
      </c>
      <c r="B70" s="9" t="str">
        <f>_xlfn.IFNA(INDEX('market(价格)'!B:B,MATCH('market(商品)'!E70,'market(价格)'!A:A,0)),"")</f>
        <v>皇家卷轴残片一</v>
      </c>
      <c r="C70" s="9" t="str">
        <f>_xlfn.IFNA(INDEX('market(价格)'!D:D,MATCH('market(商品)'!E70,'market(价格)'!A:A,0)),"")</f>
        <v>16圣物</v>
      </c>
      <c r="D70" s="9" t="str">
        <f>_xlfn.IFNA(INDEX('market(价格)'!C:C,MATCH('market(商品)'!E70,'market(价格)'!A:A,0)),"")</f>
        <v>relic_soul</v>
      </c>
      <c r="E70" s="9">
        <v>81200055</v>
      </c>
      <c r="F70" s="9">
        <f>VLOOKUP('market(商品)'!$M70&amp;'market(商品)'!$C70,'market(价格)'!$I:$L,2,0)</f>
        <v>1</v>
      </c>
      <c r="G70" s="9" t="str">
        <f>VLOOKUP('market(商品)'!$M70&amp;'market(商品)'!$C70,'market(价格)'!$I:$L,3,0)</f>
        <v>arena_coin</v>
      </c>
      <c r="H70" s="9">
        <f>VLOOKUP('market(商品)'!$M70&amp;'market(商品)'!$C70,'market(价格)'!$I:$L,4,0)</f>
        <v>900</v>
      </c>
      <c r="I70" s="9"/>
      <c r="J70" s="9"/>
      <c r="K70" s="9">
        <v>0</v>
      </c>
      <c r="L70" s="9">
        <f>IF(INDEX('market(价格)'!E:E,MATCH('market(商品)'!E70,'market(价格)'!A:A,0))=0,100,1)</f>
        <v>1</v>
      </c>
      <c r="M70" s="9" t="s">
        <v>129</v>
      </c>
    </row>
    <row r="71" spans="1:13" x14ac:dyDescent="0.15">
      <c r="A71" s="9">
        <v>56040101</v>
      </c>
      <c r="B71" s="9" t="str">
        <f>_xlfn.IFNA(INDEX('market(价格)'!B:B,MATCH('market(商品)'!E71,'market(价格)'!A:A,0)),"")</f>
        <v>小叮当星魄</v>
      </c>
      <c r="C71" s="9" t="str">
        <f>_xlfn.IFNA(INDEX('market(价格)'!D:D,MATCH('market(商品)'!E71,'market(价格)'!A:A,0)),"")</f>
        <v>17星魄</v>
      </c>
      <c r="D71" s="9" t="str">
        <f>_xlfn.IFNA(INDEX('market(价格)'!C:C,MATCH('market(商品)'!E71,'market(价格)'!A:A,0)),"")</f>
        <v>item</v>
      </c>
      <c r="E71" s="9">
        <v>5130194</v>
      </c>
      <c r="F71" s="9">
        <f>VLOOKUP('market(商品)'!$M71&amp;'market(商品)'!$C71,'market(价格)'!$I:$L,2,0)</f>
        <v>1</v>
      </c>
      <c r="G71" s="9" t="str">
        <f>VLOOKUP('market(商品)'!$M71&amp;'market(商品)'!$C71,'market(价格)'!$I:$L,3,0)</f>
        <v>ares_honor</v>
      </c>
      <c r="H71" s="9">
        <f>VLOOKUP('market(商品)'!$M71&amp;'market(商品)'!$C71,'market(价格)'!$I:$L,4,0)</f>
        <v>100</v>
      </c>
      <c r="I71" s="9"/>
      <c r="J71" s="9"/>
      <c r="K71" s="9">
        <v>1</v>
      </c>
      <c r="L71" s="9">
        <f>IF(INDEX('market(价格)'!E:E,MATCH('market(商品)'!E71,'market(价格)'!A:A,0))=0,100,1)</f>
        <v>1</v>
      </c>
      <c r="M71" s="9" t="s">
        <v>454</v>
      </c>
    </row>
    <row r="72" spans="1:13" x14ac:dyDescent="0.15">
      <c r="A72" s="9">
        <f t="shared" ref="A72:A78" si="4">A71+1</f>
        <v>56040102</v>
      </c>
      <c r="B72" s="9" t="str">
        <f>_xlfn.IFNA(INDEX('market(价格)'!B:B,MATCH('market(商品)'!E72,'market(价格)'!A:A,0)),"")</f>
        <v>莉莉丝星魄</v>
      </c>
      <c r="C72" s="9" t="str">
        <f>_xlfn.IFNA(INDEX('market(价格)'!D:D,MATCH('market(商品)'!E72,'market(价格)'!A:A,0)),"")</f>
        <v>17星魄</v>
      </c>
      <c r="D72" s="9" t="str">
        <f>_xlfn.IFNA(INDEX('market(价格)'!C:C,MATCH('market(商品)'!E72,'market(价格)'!A:A,0)),"")</f>
        <v>item</v>
      </c>
      <c r="E72" s="9">
        <v>5130974</v>
      </c>
      <c r="F72" s="9">
        <f>VLOOKUP('market(商品)'!$M72&amp;'market(商品)'!$C72,'market(价格)'!$I:$L,2,0)</f>
        <v>1</v>
      </c>
      <c r="G72" s="9" t="str">
        <f>VLOOKUP('market(商品)'!$M72&amp;'market(商品)'!$C72,'market(价格)'!$I:$L,3,0)</f>
        <v>ares_honor</v>
      </c>
      <c r="H72" s="9">
        <f>VLOOKUP('market(商品)'!$M72&amp;'market(商品)'!$C72,'market(价格)'!$I:$L,4,0)</f>
        <v>100</v>
      </c>
      <c r="I72" s="9"/>
      <c r="J72" s="9"/>
      <c r="K72" s="9">
        <v>1</v>
      </c>
      <c r="L72" s="9">
        <f>IF(INDEX('market(价格)'!E:E,MATCH('market(商品)'!E72,'market(价格)'!A:A,0))=0,100,1)</f>
        <v>1</v>
      </c>
      <c r="M72" s="9" t="s">
        <v>455</v>
      </c>
    </row>
    <row r="73" spans="1:13" x14ac:dyDescent="0.15">
      <c r="A73" s="9">
        <f t="shared" si="4"/>
        <v>56040103</v>
      </c>
      <c r="B73" s="9" t="str">
        <f>_xlfn.IFNA(INDEX('market(价格)'!B:B,MATCH('market(商品)'!E73,'market(价格)'!A:A,0)),"")</f>
        <v>风暴之灵星魄</v>
      </c>
      <c r="C73" s="9" t="str">
        <f>_xlfn.IFNA(INDEX('market(价格)'!D:D,MATCH('market(商品)'!E73,'market(价格)'!A:A,0)),"")</f>
        <v>17星魄</v>
      </c>
      <c r="D73" s="9" t="str">
        <f>_xlfn.IFNA(INDEX('market(价格)'!C:C,MATCH('market(商品)'!E73,'market(价格)'!A:A,0)),"")</f>
        <v>item</v>
      </c>
      <c r="E73" s="9">
        <v>5130154</v>
      </c>
      <c r="F73" s="9">
        <f>VLOOKUP('market(商品)'!$M73&amp;'market(商品)'!$C73,'market(价格)'!$I:$L,2,0)</f>
        <v>1</v>
      </c>
      <c r="G73" s="9" t="str">
        <f>VLOOKUP('market(商品)'!$M73&amp;'market(商品)'!$C73,'market(价格)'!$I:$L,3,0)</f>
        <v>ares_honor</v>
      </c>
      <c r="H73" s="9">
        <f>VLOOKUP('market(商品)'!$M73&amp;'market(商品)'!$C73,'market(价格)'!$I:$L,4,0)</f>
        <v>100</v>
      </c>
      <c r="I73" s="9"/>
      <c r="J73" s="9"/>
      <c r="K73" s="9">
        <v>1</v>
      </c>
      <c r="L73" s="9">
        <f>IF(INDEX('market(价格)'!E:E,MATCH('market(商品)'!E73,'market(价格)'!A:A,0))=0,100,1)</f>
        <v>1</v>
      </c>
      <c r="M73" s="9" t="s">
        <v>455</v>
      </c>
    </row>
    <row r="74" spans="1:13" x14ac:dyDescent="0.15">
      <c r="A74" s="9">
        <f t="shared" si="4"/>
        <v>56040104</v>
      </c>
      <c r="B74" s="9" t="str">
        <f>_xlfn.IFNA(INDEX('market(价格)'!B:B,MATCH('market(商品)'!E74,'market(价格)'!A:A,0)),"")</f>
        <v>月亮女神星魄</v>
      </c>
      <c r="C74" s="9" t="str">
        <f>_xlfn.IFNA(INDEX('market(价格)'!D:D,MATCH('market(商品)'!E74,'market(价格)'!A:A,0)),"")</f>
        <v>17星魄</v>
      </c>
      <c r="D74" s="9" t="str">
        <f>_xlfn.IFNA(INDEX('market(价格)'!C:C,MATCH('market(商品)'!E74,'market(价格)'!A:A,0)),"")</f>
        <v>item</v>
      </c>
      <c r="E74" s="9">
        <v>5130884</v>
      </c>
      <c r="F74" s="9">
        <f>VLOOKUP('market(商品)'!$M74&amp;'market(商品)'!$C74,'market(价格)'!$I:$L,2,0)</f>
        <v>1</v>
      </c>
      <c r="G74" s="9" t="str">
        <f>VLOOKUP('market(商品)'!$M74&amp;'market(商品)'!$C74,'market(价格)'!$I:$L,3,0)</f>
        <v>ares_honor</v>
      </c>
      <c r="H74" s="9">
        <f>VLOOKUP('market(商品)'!$M74&amp;'market(商品)'!$C74,'market(价格)'!$I:$L,4,0)</f>
        <v>100</v>
      </c>
      <c r="I74" s="9"/>
      <c r="J74" s="9"/>
      <c r="K74" s="9">
        <v>1</v>
      </c>
      <c r="L74" s="9">
        <f>IF(INDEX('market(价格)'!E:E,MATCH('market(商品)'!E74,'market(价格)'!A:A,0))=0,100,1)</f>
        <v>1</v>
      </c>
      <c r="M74" s="9" t="s">
        <v>455</v>
      </c>
    </row>
    <row r="75" spans="1:13" x14ac:dyDescent="0.15">
      <c r="A75" s="9">
        <f t="shared" si="4"/>
        <v>56040105</v>
      </c>
      <c r="B75" s="9" t="str">
        <f>_xlfn.IFNA(INDEX('market(价格)'!B:B,MATCH('market(商品)'!E75,'market(价格)'!A:A,0)),"")</f>
        <v>普通神灵勋章</v>
      </c>
      <c r="C75" s="9" t="str">
        <f>_xlfn.IFNA(INDEX('market(价格)'!D:D,MATCH('market(商品)'!E75,'market(价格)'!A:A,0)),"")</f>
        <v>普通进阶材料</v>
      </c>
      <c r="D75" s="9" t="str">
        <f>_xlfn.IFNA(INDEX('market(价格)'!C:C,MATCH('market(商品)'!E75,'market(价格)'!A:A,0)),"")</f>
        <v>item</v>
      </c>
      <c r="E75" s="9">
        <v>5120031</v>
      </c>
      <c r="F75" s="9">
        <v>10</v>
      </c>
      <c r="G75" s="9" t="s">
        <v>48</v>
      </c>
      <c r="H75" s="9">
        <f>H71</f>
        <v>100</v>
      </c>
      <c r="I75" s="9"/>
      <c r="J75" s="9"/>
      <c r="K75" s="9">
        <v>0</v>
      </c>
      <c r="L75" s="9">
        <f>IF(INDEX('market(价格)'!E:E,MATCH('market(商品)'!E75,'market(价格)'!A:A,0))=0,100,1)</f>
        <v>1</v>
      </c>
      <c r="M75" s="9" t="s">
        <v>455</v>
      </c>
    </row>
    <row r="76" spans="1:13" x14ac:dyDescent="0.15">
      <c r="A76" s="9">
        <f t="shared" si="4"/>
        <v>56040106</v>
      </c>
      <c r="B76" s="9" t="str">
        <f>_xlfn.IFNA(INDEX('market(价格)'!B:B,MATCH('market(商品)'!E76,'market(价格)'!A:A,0)),"")</f>
        <v>史诗附魔粉尘</v>
      </c>
      <c r="C76" s="9" t="str">
        <f>_xlfn.IFNA(INDEX('market(价格)'!D:D,MATCH('market(商品)'!E76,'market(价格)'!A:A,0)),"")</f>
        <v>史诗附魔粉尘</v>
      </c>
      <c r="D76" s="9" t="str">
        <f>_xlfn.IFNA(INDEX('market(价格)'!C:C,MATCH('market(商品)'!E76,'market(价格)'!A:A,0)),"")</f>
        <v>item</v>
      </c>
      <c r="E76" s="9">
        <v>5120887</v>
      </c>
      <c r="F76" s="9">
        <f>VLOOKUP('market(商品)'!$M76&amp;'market(商品)'!$C76,'market(价格)'!$I:$L,2,0)</f>
        <v>1</v>
      </c>
      <c r="G76" s="9" t="str">
        <f>VLOOKUP('market(商品)'!$M76&amp;'market(商品)'!$C76,'market(价格)'!$I:$L,3,0)</f>
        <v>ares_honor</v>
      </c>
      <c r="H76" s="9">
        <f>VLOOKUP('market(商品)'!$M76&amp;'market(商品)'!$C76,'market(价格)'!$I:$L,4,0)</f>
        <v>200</v>
      </c>
      <c r="I76" s="9"/>
      <c r="J76" s="9"/>
      <c r="K76" s="9">
        <v>0</v>
      </c>
      <c r="L76" s="9">
        <f>IF(INDEX('market(价格)'!E:E,MATCH('market(商品)'!E76,'market(价格)'!A:A,0))=0,100,1)</f>
        <v>1</v>
      </c>
      <c r="M76" s="9" t="s">
        <v>455</v>
      </c>
    </row>
    <row r="77" spans="1:13" x14ac:dyDescent="0.15">
      <c r="A77" s="9">
        <f t="shared" si="4"/>
        <v>56040107</v>
      </c>
      <c r="B77" s="9" t="str">
        <f>_xlfn.IFNA(INDEX('market(价格)'!B:B,MATCH('market(商品)'!E77,'market(价格)'!A:A,0)),"")</f>
        <v>永恒法球残片一</v>
      </c>
      <c r="C77" s="9" t="str">
        <f>_xlfn.IFNA(INDEX('market(价格)'!D:D,MATCH('market(商品)'!E77,'market(价格)'!A:A,0)),"")</f>
        <v>16圣物</v>
      </c>
      <c r="D77" s="9" t="str">
        <f>_xlfn.IFNA(INDEX('market(价格)'!C:C,MATCH('market(商品)'!E77,'market(价格)'!A:A,0)),"")</f>
        <v>relic_soul</v>
      </c>
      <c r="E77" s="9">
        <v>81200045</v>
      </c>
      <c r="F77" s="9">
        <f>VLOOKUP('market(商品)'!$M77&amp;'market(商品)'!$C77,'market(价格)'!$I:$L,2,0)</f>
        <v>1</v>
      </c>
      <c r="G77" s="9" t="str">
        <f>VLOOKUP('market(商品)'!$M77&amp;'market(商品)'!$C77,'market(价格)'!$I:$L,3,0)</f>
        <v>ares_honor</v>
      </c>
      <c r="H77" s="9">
        <f>VLOOKUP('market(商品)'!$M77&amp;'market(商品)'!$C77,'market(价格)'!$I:$L,4,0)</f>
        <v>600</v>
      </c>
      <c r="I77" s="9"/>
      <c r="J77" s="9"/>
      <c r="K77" s="9">
        <v>0</v>
      </c>
      <c r="L77" s="9">
        <f>IF(INDEX('market(价格)'!E:E,MATCH('market(商品)'!E77,'market(价格)'!A:A,0))=0,100,1)</f>
        <v>1</v>
      </c>
      <c r="M77" s="9" t="s">
        <v>456</v>
      </c>
    </row>
    <row r="78" spans="1:13" x14ac:dyDescent="0.15">
      <c r="A78" s="9">
        <f t="shared" si="4"/>
        <v>56040108</v>
      </c>
      <c r="B78" s="9" t="str">
        <f>_xlfn.IFNA(INDEX('market(价格)'!B:B,MATCH('market(商品)'!E78,'market(价格)'!A:A,0)),"")</f>
        <v>巨浪卷轴残片一</v>
      </c>
      <c r="C78" s="9" t="str">
        <f>_xlfn.IFNA(INDEX('market(价格)'!D:D,MATCH('market(商品)'!E78,'market(价格)'!A:A,0)),"")</f>
        <v>16圣物</v>
      </c>
      <c r="D78" s="9" t="str">
        <f>_xlfn.IFNA(INDEX('market(价格)'!C:C,MATCH('market(商品)'!E78,'market(价格)'!A:A,0)),"")</f>
        <v>relic_soul</v>
      </c>
      <c r="E78" s="9">
        <v>81200060</v>
      </c>
      <c r="F78" s="9">
        <f>VLOOKUP('market(商品)'!$M78&amp;'market(商品)'!$C78,'market(价格)'!$I:$L,2,0)</f>
        <v>1</v>
      </c>
      <c r="G78" s="9" t="str">
        <f>VLOOKUP('market(商品)'!$M78&amp;'market(商品)'!$C78,'market(价格)'!$I:$L,3,0)</f>
        <v>ares_honor</v>
      </c>
      <c r="H78" s="9">
        <f>VLOOKUP('market(商品)'!$M78&amp;'market(商品)'!$C78,'market(价格)'!$I:$L,4,0)</f>
        <v>600</v>
      </c>
      <c r="I78" s="9"/>
      <c r="J78" s="9"/>
      <c r="K78" s="9">
        <v>0</v>
      </c>
      <c r="L78" s="9">
        <f>IF(INDEX('market(价格)'!E:E,MATCH('market(商品)'!E78,'market(价格)'!A:A,0))=0,100,1)</f>
        <v>1</v>
      </c>
      <c r="M78" s="9" t="s">
        <v>455</v>
      </c>
    </row>
    <row r="79" spans="1:13" x14ac:dyDescent="0.15">
      <c r="A79" s="9">
        <v>56060101</v>
      </c>
      <c r="B79" s="9" t="str">
        <f>_xlfn.IFNA(INDEX('market(价格)'!B:B,MATCH('market(商品)'!E79,'market(价格)'!A:A,0)),"")</f>
        <v>李小龙星魄</v>
      </c>
      <c r="C79" s="9" t="str">
        <f>_xlfn.IFNA(INDEX('market(价格)'!D:D,MATCH('market(商品)'!E79,'market(价格)'!A:A,0)),"")</f>
        <v>17星魄</v>
      </c>
      <c r="D79" s="9" t="str">
        <f>_xlfn.IFNA(INDEX('market(价格)'!C:C,MATCH('market(商品)'!E79,'market(价格)'!A:A,0)),"")</f>
        <v>item</v>
      </c>
      <c r="E79" s="9">
        <v>5130364</v>
      </c>
      <c r="F79" s="9">
        <f>VLOOKUP('market(商品)'!$M79&amp;'market(商品)'!$C79,'market(价格)'!$I:$L,2,0)</f>
        <v>1</v>
      </c>
      <c r="G79" s="9" t="str">
        <f>VLOOKUP('market(商品)'!$M79&amp;'market(商品)'!$C79,'market(价格)'!$I:$L,3,0)</f>
        <v>feat</v>
      </c>
      <c r="H79" s="9">
        <f>VLOOKUP('market(商品)'!$M79&amp;'market(商品)'!$C79,'market(价格)'!$I:$L,4,0)</f>
        <v>100</v>
      </c>
      <c r="I79" s="9"/>
      <c r="J79" s="9"/>
      <c r="K79" s="9">
        <v>1</v>
      </c>
      <c r="L79" s="9">
        <f>IF(INDEX('market(价格)'!E:E,MATCH('market(商品)'!E79,'market(价格)'!A:A,0))=0,100,1)</f>
        <v>1</v>
      </c>
      <c r="M79" s="9" t="s">
        <v>143</v>
      </c>
    </row>
    <row r="80" spans="1:13" x14ac:dyDescent="0.15">
      <c r="A80" s="9">
        <f t="shared" ref="A80:A86" si="5">A79+1</f>
        <v>56060102</v>
      </c>
      <c r="B80" s="9" t="str">
        <f>_xlfn.IFNA(INDEX('market(价格)'!B:B,MATCH('market(商品)'!E80,'market(价格)'!A:A,0)),"")</f>
        <v>德古拉星魄</v>
      </c>
      <c r="C80" s="9" t="str">
        <f>_xlfn.IFNA(INDEX('market(价格)'!D:D,MATCH('market(商品)'!E80,'market(价格)'!A:A,0)),"")</f>
        <v>17星魄</v>
      </c>
      <c r="D80" s="9" t="str">
        <f>_xlfn.IFNA(INDEX('market(价格)'!C:C,MATCH('market(商品)'!E80,'market(价格)'!A:A,0)),"")</f>
        <v>item</v>
      </c>
      <c r="E80" s="9">
        <v>5130344</v>
      </c>
      <c r="F80" s="9">
        <f>VLOOKUP('market(商品)'!$M80&amp;'market(商品)'!$C80,'market(价格)'!$I:$L,2,0)</f>
        <v>1</v>
      </c>
      <c r="G80" s="9" t="str">
        <f>VLOOKUP('market(商品)'!$M80&amp;'market(商品)'!$C80,'market(价格)'!$I:$L,3,0)</f>
        <v>feat</v>
      </c>
      <c r="H80" s="9">
        <f>VLOOKUP('market(商品)'!$M80&amp;'market(商品)'!$C80,'market(价格)'!$I:$L,4,0)</f>
        <v>100</v>
      </c>
      <c r="I80" s="9"/>
      <c r="J80" s="9"/>
      <c r="K80" s="9">
        <v>1</v>
      </c>
      <c r="L80" s="9">
        <f>IF(INDEX('market(价格)'!E:E,MATCH('market(商品)'!E80,'market(价格)'!A:A,0))=0,100,1)</f>
        <v>1</v>
      </c>
      <c r="M80" s="9" t="s">
        <v>143</v>
      </c>
    </row>
    <row r="81" spans="1:13" x14ac:dyDescent="0.15">
      <c r="A81" s="9">
        <f t="shared" si="5"/>
        <v>56060103</v>
      </c>
      <c r="B81" s="9" t="str">
        <f>_xlfn.IFNA(INDEX('market(价格)'!B:B,MATCH('market(商品)'!E81,'market(价格)'!A:A,0)),"")</f>
        <v>嗜血狼人星魄</v>
      </c>
      <c r="C81" s="9" t="str">
        <f>_xlfn.IFNA(INDEX('market(价格)'!D:D,MATCH('market(商品)'!E81,'market(价格)'!A:A,0)),"")</f>
        <v>17星魄</v>
      </c>
      <c r="D81" s="9" t="str">
        <f>_xlfn.IFNA(INDEX('market(价格)'!C:C,MATCH('market(商品)'!E81,'market(价格)'!A:A,0)),"")</f>
        <v>item</v>
      </c>
      <c r="E81" s="9">
        <v>5130204</v>
      </c>
      <c r="F81" s="9">
        <f>VLOOKUP('market(商品)'!$M81&amp;'market(商品)'!$C81,'market(价格)'!$I:$L,2,0)</f>
        <v>1</v>
      </c>
      <c r="G81" s="9" t="str">
        <f>VLOOKUP('market(商品)'!$M81&amp;'market(商品)'!$C81,'market(价格)'!$I:$L,3,0)</f>
        <v>feat</v>
      </c>
      <c r="H81" s="9">
        <f>VLOOKUP('market(商品)'!$M81&amp;'market(商品)'!$C81,'market(价格)'!$I:$L,4,0)</f>
        <v>100</v>
      </c>
      <c r="I81" s="9"/>
      <c r="J81" s="9"/>
      <c r="K81" s="9">
        <v>1</v>
      </c>
      <c r="L81" s="9">
        <f>IF(INDEX('market(价格)'!E:E,MATCH('market(商品)'!E81,'market(价格)'!A:A,0))=0,100,1)</f>
        <v>1</v>
      </c>
      <c r="M81" s="9" t="s">
        <v>143</v>
      </c>
    </row>
    <row r="82" spans="1:13" ht="17.25" customHeight="1" x14ac:dyDescent="0.15">
      <c r="A82" s="9">
        <f t="shared" si="5"/>
        <v>56060104</v>
      </c>
      <c r="B82" s="9" t="str">
        <f>_xlfn.IFNA(INDEX('market(价格)'!B:B,MATCH('market(商品)'!E82,'market(价格)'!A:A,0)),"")</f>
        <v>雷神索尔星魄</v>
      </c>
      <c r="C82" s="9" t="str">
        <f>_xlfn.IFNA(INDEX('market(价格)'!D:D,MATCH('market(商品)'!E82,'market(价格)'!A:A,0)),"")</f>
        <v>17星魄</v>
      </c>
      <c r="D82" s="9" t="str">
        <f>_xlfn.IFNA(INDEX('market(价格)'!C:C,MATCH('market(商品)'!E82,'market(价格)'!A:A,0)),"")</f>
        <v>item</v>
      </c>
      <c r="E82" s="9">
        <v>5130534</v>
      </c>
      <c r="F82" s="9">
        <f>VLOOKUP('market(商品)'!$M82&amp;'market(商品)'!$C82,'market(价格)'!$I:$L,2,0)</f>
        <v>1</v>
      </c>
      <c r="G82" s="9" t="str">
        <f>VLOOKUP('market(商品)'!$M82&amp;'market(商品)'!$C82,'market(价格)'!$I:$L,3,0)</f>
        <v>feat</v>
      </c>
      <c r="H82" s="9">
        <f>VLOOKUP('market(商品)'!$M82&amp;'market(商品)'!$C82,'market(价格)'!$I:$L,4,0)</f>
        <v>100</v>
      </c>
      <c r="I82" s="9"/>
      <c r="J82" s="9"/>
      <c r="K82" s="9">
        <v>1</v>
      </c>
      <c r="L82" s="9">
        <f>IF(INDEX('market(价格)'!E:E,MATCH('market(商品)'!E82,'market(价格)'!A:A,0))=0,100,1)</f>
        <v>1</v>
      </c>
      <c r="M82" s="9" t="s">
        <v>143</v>
      </c>
    </row>
    <row r="83" spans="1:13" x14ac:dyDescent="0.15">
      <c r="A83" s="9">
        <f t="shared" si="5"/>
        <v>56060105</v>
      </c>
      <c r="B83" s="9" t="str">
        <f>_xlfn.IFNA(INDEX('market(价格)'!B:B,MATCH('market(商品)'!E83,'market(价格)'!A:A,0)),"")</f>
        <v>普通神灵勋章</v>
      </c>
      <c r="C83" s="9" t="str">
        <f>_xlfn.IFNA(INDEX('market(价格)'!D:D,MATCH('market(商品)'!E83,'market(价格)'!A:A,0)),"")</f>
        <v>普通进阶材料</v>
      </c>
      <c r="D83" s="9" t="str">
        <f>_xlfn.IFNA(INDEX('market(价格)'!C:C,MATCH('market(商品)'!E83,'market(价格)'!A:A,0)),"")</f>
        <v>item</v>
      </c>
      <c r="E83" s="9">
        <v>5120031</v>
      </c>
      <c r="F83" s="9">
        <v>10</v>
      </c>
      <c r="G83" s="9" t="s">
        <v>680</v>
      </c>
      <c r="H83" s="9">
        <f>H82</f>
        <v>100</v>
      </c>
      <c r="I83" s="9"/>
      <c r="J83" s="9"/>
      <c r="K83" s="9">
        <v>0</v>
      </c>
      <c r="L83" s="9">
        <f>IF(INDEX('market(价格)'!E:E,MATCH('market(商品)'!E83,'market(价格)'!A:A,0))=0,100,1)</f>
        <v>1</v>
      </c>
      <c r="M83" s="9" t="s">
        <v>143</v>
      </c>
    </row>
    <row r="84" spans="1:13" x14ac:dyDescent="0.15">
      <c r="A84" s="9">
        <f t="shared" si="5"/>
        <v>56060106</v>
      </c>
      <c r="B84" s="9" t="str">
        <f>_xlfn.IFNA(INDEX('market(价格)'!B:B,MATCH('market(商品)'!E84,'market(价格)'!A:A,0)),"")</f>
        <v>史诗附魔粉尘</v>
      </c>
      <c r="C84" s="9" t="str">
        <f>_xlfn.IFNA(INDEX('market(价格)'!D:D,MATCH('market(商品)'!E84,'market(价格)'!A:A,0)),"")</f>
        <v>史诗附魔粉尘</v>
      </c>
      <c r="D84" s="9" t="str">
        <f>_xlfn.IFNA(INDEX('market(价格)'!C:C,MATCH('market(商品)'!E84,'market(价格)'!A:A,0)),"")</f>
        <v>item</v>
      </c>
      <c r="E84" s="9">
        <v>5120887</v>
      </c>
      <c r="F84" s="9">
        <f>VLOOKUP('market(商品)'!$M84&amp;'market(商品)'!$C84,'market(价格)'!$I:$L,2,0)</f>
        <v>1</v>
      </c>
      <c r="G84" s="9" t="str">
        <f>VLOOKUP('market(商品)'!$M84&amp;'market(商品)'!$C84,'market(价格)'!$I:$L,3,0)</f>
        <v>feat</v>
      </c>
      <c r="H84" s="9">
        <f>VLOOKUP('market(商品)'!$M84&amp;'market(商品)'!$C84,'market(价格)'!$I:$L,4,0)</f>
        <v>200</v>
      </c>
      <c r="I84" s="9"/>
      <c r="J84" s="9"/>
      <c r="K84" s="9">
        <v>0</v>
      </c>
      <c r="L84" s="9">
        <f>IF(INDEX('market(价格)'!E:E,MATCH('market(商品)'!E84,'market(价格)'!A:A,0))=0,100,1)</f>
        <v>1</v>
      </c>
      <c r="M84" s="9" t="s">
        <v>143</v>
      </c>
    </row>
    <row r="85" spans="1:13" x14ac:dyDescent="0.15">
      <c r="A85" s="9">
        <f t="shared" si="5"/>
        <v>56060107</v>
      </c>
      <c r="B85" s="9" t="str">
        <f>_xlfn.IFNA(INDEX('market(价格)'!B:B,MATCH('market(商品)'!E85,'market(价格)'!A:A,0)),"")</f>
        <v>海啸法球残片一</v>
      </c>
      <c r="C85" s="9" t="str">
        <f>_xlfn.IFNA(INDEX('market(价格)'!D:D,MATCH('market(商品)'!E85,'market(价格)'!A:A,0)),"")</f>
        <v>16圣物</v>
      </c>
      <c r="D85" s="9" t="str">
        <f>_xlfn.IFNA(INDEX('market(价格)'!C:C,MATCH('market(商品)'!E85,'market(价格)'!A:A,0)),"")</f>
        <v>relic_soul</v>
      </c>
      <c r="E85" s="9">
        <v>81200040</v>
      </c>
      <c r="F85" s="9">
        <f>VLOOKUP('market(商品)'!$M85&amp;'market(商品)'!$C85,'market(价格)'!$I:$L,2,0)</f>
        <v>1</v>
      </c>
      <c r="G85" s="9" t="str">
        <f>VLOOKUP('market(商品)'!$M85&amp;'market(商品)'!$C85,'market(价格)'!$I:$L,3,0)</f>
        <v>feat</v>
      </c>
      <c r="H85" s="9">
        <f>VLOOKUP('market(商品)'!$M85&amp;'market(商品)'!$C85,'market(价格)'!$I:$L,4,0)</f>
        <v>600</v>
      </c>
      <c r="I85" s="9"/>
      <c r="J85" s="9"/>
      <c r="K85" s="9">
        <v>0</v>
      </c>
      <c r="L85" s="9">
        <f>IF(INDEX('market(价格)'!E:E,MATCH('market(商品)'!E85,'market(价格)'!A:A,0))=0,100,1)</f>
        <v>1</v>
      </c>
      <c r="M85" s="9" t="s">
        <v>143</v>
      </c>
    </row>
    <row r="86" spans="1:13" x14ac:dyDescent="0.15">
      <c r="A86" s="9">
        <f t="shared" si="5"/>
        <v>56060108</v>
      </c>
      <c r="B86" s="9" t="str">
        <f>_xlfn.IFNA(INDEX('market(价格)'!B:B,MATCH('market(商品)'!E86,'market(价格)'!A:A,0)),"")</f>
        <v>永世卷轴残片一</v>
      </c>
      <c r="C86" s="9" t="str">
        <f>_xlfn.IFNA(INDEX('market(价格)'!D:D,MATCH('market(商品)'!E86,'market(价格)'!A:A,0)),"")</f>
        <v>16圣物</v>
      </c>
      <c r="D86" s="9" t="str">
        <f>_xlfn.IFNA(INDEX('market(价格)'!C:C,MATCH('market(商品)'!E86,'market(价格)'!A:A,0)),"")</f>
        <v>relic_soul</v>
      </c>
      <c r="E86" s="9">
        <v>81200065</v>
      </c>
      <c r="F86" s="9">
        <f>VLOOKUP('market(商品)'!$M86&amp;'market(商品)'!$C86,'market(价格)'!$I:$L,2,0)</f>
        <v>1</v>
      </c>
      <c r="G86" s="9" t="str">
        <f>VLOOKUP('market(商品)'!$M86&amp;'market(商品)'!$C86,'market(价格)'!$I:$L,3,0)</f>
        <v>feat</v>
      </c>
      <c r="H86" s="9">
        <f>VLOOKUP('market(商品)'!$M86&amp;'market(商品)'!$C86,'market(价格)'!$I:$L,4,0)</f>
        <v>600</v>
      </c>
      <c r="I86" s="9"/>
      <c r="J86" s="9"/>
      <c r="K86" s="9">
        <v>0</v>
      </c>
      <c r="L86" s="9">
        <f>IF(INDEX('market(价格)'!E:E,MATCH('market(商品)'!E86,'market(价格)'!A:A,0))=0,100,1)</f>
        <v>1</v>
      </c>
      <c r="M86" s="9" t="s">
        <v>143</v>
      </c>
    </row>
    <row r="87" spans="1:13" x14ac:dyDescent="0.15">
      <c r="A87" s="9">
        <v>56070101</v>
      </c>
      <c r="B87" s="9" t="str">
        <f>_xlfn.IFNA(INDEX('market(价格)'!B:B,MATCH('market(商品)'!E87,'market(价格)'!A:A,0)),"")</f>
        <v>青铜宝箱</v>
      </c>
      <c r="C87" s="9" t="str">
        <f>_xlfn.IFNA(INDEX('market(价格)'!D:D,MATCH('market(商品)'!E87,'market(价格)'!A:A,0)),"")</f>
        <v>青铜宝箱</v>
      </c>
      <c r="D87" s="9" t="str">
        <f>_xlfn.IFNA(INDEX('market(价格)'!C:C,MATCH('market(商品)'!E87,'market(价格)'!A:A,0)),"")</f>
        <v>item</v>
      </c>
      <c r="E87" s="9">
        <v>5140102</v>
      </c>
      <c r="F87" s="9">
        <f>VLOOKUP('market(商品)'!$M87&amp;'market(商品)'!$C87,'market(价格)'!$I:$L,2,0)</f>
        <v>1</v>
      </c>
      <c r="G87" s="9" t="str">
        <f>VLOOKUP('market(商品)'!$M87&amp;'market(商品)'!$C87,'market(价格)'!$I:$L,3,0)</f>
        <v>diamond</v>
      </c>
      <c r="H87" s="9">
        <f>VLOOKUP('market(商品)'!$M87&amp;'market(商品)'!$C87,'market(价格)'!$I:$L,4,0)</f>
        <v>10</v>
      </c>
      <c r="I87" s="9"/>
      <c r="J87" s="9"/>
      <c r="K87" s="9">
        <v>0</v>
      </c>
      <c r="L87" s="9">
        <f>IF(INDEX('market(价格)'!E:E,MATCH('market(商品)'!E87,'market(价格)'!A:A,0))=0,100,1)</f>
        <v>1</v>
      </c>
      <c r="M87" s="9" t="s">
        <v>148</v>
      </c>
    </row>
    <row r="88" spans="1:13" x14ac:dyDescent="0.15">
      <c r="A88" s="9">
        <f t="shared" ref="A88:A94" si="6">A87+1</f>
        <v>56070102</v>
      </c>
      <c r="B88" s="9" t="str">
        <f>_xlfn.IFNA(INDEX('market(价格)'!B:B,MATCH('market(商品)'!E88,'market(价格)'!A:A,0)),"")</f>
        <v>白银宝箱</v>
      </c>
      <c r="C88" s="9" t="str">
        <f>_xlfn.IFNA(INDEX('market(价格)'!D:D,MATCH('market(商品)'!E88,'market(价格)'!A:A,0)),"")</f>
        <v>白银宝箱</v>
      </c>
      <c r="D88" s="9" t="str">
        <f>_xlfn.IFNA(INDEX('market(价格)'!C:C,MATCH('market(商品)'!E88,'market(价格)'!A:A,0)),"")</f>
        <v>item</v>
      </c>
      <c r="E88" s="9">
        <v>5140103</v>
      </c>
      <c r="F88" s="9">
        <f>VLOOKUP('market(商品)'!$M88&amp;'market(商品)'!$C88,'market(价格)'!$I:$L,2,0)</f>
        <v>1</v>
      </c>
      <c r="G88" s="9" t="str">
        <f>VLOOKUP('market(商品)'!$M88&amp;'market(商品)'!$C88,'market(价格)'!$I:$L,3,0)</f>
        <v>diamond</v>
      </c>
      <c r="H88" s="9">
        <f>VLOOKUP('market(商品)'!$M88&amp;'market(商品)'!$C88,'market(价格)'!$I:$L,4,0)</f>
        <v>20</v>
      </c>
      <c r="I88" s="9"/>
      <c r="J88" s="9"/>
      <c r="K88" s="9">
        <v>0</v>
      </c>
      <c r="L88" s="9">
        <f>IF(INDEX('market(价格)'!E:E,MATCH('market(商品)'!E88,'market(价格)'!A:A,0))=0,100,1)</f>
        <v>1</v>
      </c>
      <c r="M88" s="9" t="s">
        <v>148</v>
      </c>
    </row>
    <row r="89" spans="1:13" x14ac:dyDescent="0.15">
      <c r="A89" s="9">
        <f t="shared" si="6"/>
        <v>56070103</v>
      </c>
      <c r="B89" s="9" t="str">
        <f>_xlfn.IFNA(INDEX('market(价格)'!B:B,MATCH('market(商品)'!E89,'market(价格)'!A:A,0)),"")</f>
        <v>黄金宝箱</v>
      </c>
      <c r="C89" s="9" t="str">
        <f>_xlfn.IFNA(INDEX('market(价格)'!D:D,MATCH('market(商品)'!E89,'market(价格)'!A:A,0)),"")</f>
        <v>黄金宝箱</v>
      </c>
      <c r="D89" s="9" t="str">
        <f>_xlfn.IFNA(INDEX('market(价格)'!C:C,MATCH('market(商品)'!E89,'market(价格)'!A:A,0)),"")</f>
        <v>item</v>
      </c>
      <c r="E89" s="9">
        <v>5140104</v>
      </c>
      <c r="F89" s="9">
        <f>VLOOKUP('market(商品)'!$M89&amp;'market(商品)'!$C89,'market(价格)'!$I:$L,2,0)</f>
        <v>1</v>
      </c>
      <c r="G89" s="9" t="str">
        <f>VLOOKUP('market(商品)'!$M89&amp;'market(商品)'!$C89,'market(价格)'!$I:$L,3,0)</f>
        <v>diamond</v>
      </c>
      <c r="H89" s="9">
        <f>VLOOKUP('market(商品)'!$M89&amp;'market(商品)'!$C89,'market(价格)'!$I:$L,4,0)</f>
        <v>40</v>
      </c>
      <c r="I89" s="9"/>
      <c r="J89" s="9"/>
      <c r="K89" s="9">
        <v>1</v>
      </c>
      <c r="L89" s="9">
        <f>IF(INDEX('market(价格)'!E:E,MATCH('market(商品)'!E89,'market(价格)'!A:A,0))=0,100,1)</f>
        <v>1</v>
      </c>
      <c r="M89" s="9" t="s">
        <v>148</v>
      </c>
    </row>
    <row r="90" spans="1:13" x14ac:dyDescent="0.15">
      <c r="A90" s="9">
        <f t="shared" si="6"/>
        <v>56070104</v>
      </c>
      <c r="B90" s="9" t="str">
        <f>_xlfn.IFNA(INDEX('market(价格)'!B:B,MATCH('market(商品)'!E90,'market(价格)'!A:A,0)),"")</f>
        <v>青铜钥匙</v>
      </c>
      <c r="C90" s="9" t="str">
        <f>_xlfn.IFNA(INDEX('market(价格)'!D:D,MATCH('market(商品)'!E90,'market(价格)'!A:A,0)),"")</f>
        <v>青铜钥匙</v>
      </c>
      <c r="D90" s="9" t="str">
        <f>_xlfn.IFNA(INDEX('market(价格)'!C:C,MATCH('market(商品)'!E90,'market(价格)'!A:A,0)),"")</f>
        <v>item</v>
      </c>
      <c r="E90" s="9">
        <v>5120202</v>
      </c>
      <c r="F90" s="9">
        <f>VLOOKUP('market(商品)'!$M90&amp;'market(商品)'!$C90,'market(价格)'!$I:$L,2,0)</f>
        <v>1</v>
      </c>
      <c r="G90" s="9" t="str">
        <f>VLOOKUP('market(商品)'!$M90&amp;'market(商品)'!$C90,'market(价格)'!$I:$L,3,0)</f>
        <v>diamond</v>
      </c>
      <c r="H90" s="9">
        <f>VLOOKUP('market(商品)'!$M90&amp;'market(商品)'!$C90,'market(价格)'!$I:$L,4,0)</f>
        <v>10</v>
      </c>
      <c r="I90" s="9"/>
      <c r="J90" s="9"/>
      <c r="K90" s="9">
        <v>0</v>
      </c>
      <c r="L90" s="9">
        <f>IF(INDEX('market(价格)'!E:E,MATCH('market(商品)'!E90,'market(价格)'!A:A,0))=0,100,1)</f>
        <v>1</v>
      </c>
      <c r="M90" s="9" t="s">
        <v>148</v>
      </c>
    </row>
    <row r="91" spans="1:13" x14ac:dyDescent="0.15">
      <c r="A91" s="9">
        <f t="shared" si="6"/>
        <v>56070105</v>
      </c>
      <c r="B91" s="9" t="str">
        <f>_xlfn.IFNA(INDEX('market(价格)'!B:B,MATCH('market(商品)'!E91,'market(价格)'!A:A,0)),"")</f>
        <v>白银钥匙</v>
      </c>
      <c r="C91" s="9" t="str">
        <f>_xlfn.IFNA(INDEX('market(价格)'!D:D,MATCH('market(商品)'!E91,'market(价格)'!A:A,0)),"")</f>
        <v>白银钥匙</v>
      </c>
      <c r="D91" s="9" t="str">
        <f>_xlfn.IFNA(INDEX('market(价格)'!C:C,MATCH('market(商品)'!E91,'market(价格)'!A:A,0)),"")</f>
        <v>item</v>
      </c>
      <c r="E91" s="9">
        <v>5120203</v>
      </c>
      <c r="F91" s="9">
        <f>VLOOKUP('market(商品)'!$M91&amp;'market(商品)'!$C91,'market(价格)'!$I:$L,2,0)</f>
        <v>1</v>
      </c>
      <c r="G91" s="9" t="str">
        <f>VLOOKUP('market(商品)'!$M91&amp;'market(商品)'!$C91,'market(价格)'!$I:$L,3,0)</f>
        <v>diamond</v>
      </c>
      <c r="H91" s="9">
        <f>VLOOKUP('market(商品)'!$M91&amp;'market(商品)'!$C91,'market(价格)'!$I:$L,4,0)</f>
        <v>20</v>
      </c>
      <c r="I91" s="9"/>
      <c r="J91" s="9"/>
      <c r="K91" s="9">
        <v>0</v>
      </c>
      <c r="L91" s="9">
        <f>IF(INDEX('market(价格)'!E:E,MATCH('market(商品)'!E91,'market(价格)'!A:A,0))=0,100,1)</f>
        <v>1</v>
      </c>
      <c r="M91" s="9" t="s">
        <v>148</v>
      </c>
    </row>
    <row r="92" spans="1:13" x14ac:dyDescent="0.15">
      <c r="A92" s="9">
        <f t="shared" si="6"/>
        <v>56070106</v>
      </c>
      <c r="B92" s="9" t="str">
        <f>_xlfn.IFNA(INDEX('market(价格)'!B:B,MATCH('market(商品)'!E92,'market(价格)'!A:A,0)),"")</f>
        <v>黄金钥匙</v>
      </c>
      <c r="C92" s="9" t="str">
        <f>_xlfn.IFNA(INDEX('market(价格)'!D:D,MATCH('market(商品)'!E92,'market(价格)'!A:A,0)),"")</f>
        <v>黄金钥匙</v>
      </c>
      <c r="D92" s="9" t="str">
        <f>_xlfn.IFNA(INDEX('market(价格)'!C:C,MATCH('market(商品)'!E92,'market(价格)'!A:A,0)),"")</f>
        <v>item</v>
      </c>
      <c r="E92" s="9">
        <v>5120204</v>
      </c>
      <c r="F92" s="9">
        <f>VLOOKUP('market(商品)'!$M92&amp;'market(商品)'!$C92,'market(价格)'!$I:$L,2,0)</f>
        <v>1</v>
      </c>
      <c r="G92" s="9" t="str">
        <f>VLOOKUP('market(商品)'!$M92&amp;'market(商品)'!$C92,'market(价格)'!$I:$L,3,0)</f>
        <v>diamond</v>
      </c>
      <c r="H92" s="9">
        <f>VLOOKUP('market(商品)'!$M92&amp;'market(商品)'!$C92,'market(价格)'!$I:$L,4,0)</f>
        <v>40</v>
      </c>
      <c r="I92" s="9"/>
      <c r="J92" s="9"/>
      <c r="K92" s="9">
        <v>1</v>
      </c>
      <c r="L92" s="9">
        <f>IF(INDEX('market(价格)'!E:E,MATCH('market(商品)'!E92,'market(价格)'!A:A,0))=0,100,1)</f>
        <v>1</v>
      </c>
      <c r="M92" s="9" t="s">
        <v>148</v>
      </c>
    </row>
    <row r="93" spans="1:13" x14ac:dyDescent="0.15">
      <c r="A93" s="9">
        <f t="shared" si="6"/>
        <v>56070107</v>
      </c>
      <c r="B93" s="9" t="str">
        <f>_xlfn.IFNA(INDEX('market(价格)'!B:B,MATCH('market(商品)'!E93,'market(价格)'!A:A,0)),"")</f>
        <v>史诗附魔粉尘</v>
      </c>
      <c r="C93" s="9" t="str">
        <f>_xlfn.IFNA(INDEX('market(价格)'!D:D,MATCH('market(商品)'!E93,'market(价格)'!A:A,0)),"")</f>
        <v>史诗附魔粉尘</v>
      </c>
      <c r="D93" s="9" t="str">
        <f>_xlfn.IFNA(INDEX('market(价格)'!C:C,MATCH('market(商品)'!E93,'market(价格)'!A:A,0)),"")</f>
        <v>item</v>
      </c>
      <c r="E93" s="9">
        <v>5120887</v>
      </c>
      <c r="F93" s="9">
        <f>VLOOKUP('market(商品)'!$M93&amp;'market(商品)'!$C93,'market(价格)'!$I:$L,2,0)</f>
        <v>1</v>
      </c>
      <c r="G93" s="9" t="str">
        <f>VLOOKUP('market(商品)'!$M93&amp;'market(商品)'!$C93,'market(价格)'!$I:$L,3,0)</f>
        <v>diamond</v>
      </c>
      <c r="H93" s="9">
        <f>VLOOKUP('market(商品)'!$M93&amp;'market(商品)'!$C93,'market(价格)'!$I:$L,4,0)</f>
        <v>150</v>
      </c>
      <c r="I93" s="9"/>
      <c r="J93" s="9"/>
      <c r="K93" s="9">
        <v>0</v>
      </c>
      <c r="L93" s="9">
        <f>IF(INDEX('market(价格)'!E:E,MATCH('market(商品)'!E93,'market(价格)'!A:A,0))=0,100,1)</f>
        <v>1</v>
      </c>
      <c r="M93" s="9" t="s">
        <v>148</v>
      </c>
    </row>
    <row r="94" spans="1:13" x14ac:dyDescent="0.15">
      <c r="A94" s="9">
        <f t="shared" si="6"/>
        <v>56070108</v>
      </c>
      <c r="B94" s="9" t="str">
        <f>_xlfn.IFNA(INDEX('market(价格)'!B:B,MATCH('market(商品)'!E94,'market(价格)'!A:A,0)),"")</f>
        <v>普通神灵勋章</v>
      </c>
      <c r="C94" s="9" t="str">
        <f>_xlfn.IFNA(INDEX('market(价格)'!D:D,MATCH('market(商品)'!E94,'market(价格)'!A:A,0)),"")</f>
        <v>普通进阶材料</v>
      </c>
      <c r="D94" s="9" t="str">
        <f>_xlfn.IFNA(INDEX('market(价格)'!C:C,MATCH('market(商品)'!E94,'market(价格)'!A:A,0)),"")</f>
        <v>item</v>
      </c>
      <c r="E94" s="9">
        <v>5120031</v>
      </c>
      <c r="F94" s="9">
        <v>10</v>
      </c>
      <c r="G94" s="9" t="s">
        <v>500</v>
      </c>
      <c r="H94" s="9">
        <v>50</v>
      </c>
      <c r="I94" s="9"/>
      <c r="J94" s="9"/>
      <c r="K94" s="9">
        <v>0</v>
      </c>
      <c r="L94" s="9">
        <f>IF(INDEX('market(价格)'!E:E,MATCH('market(商品)'!E94,'market(价格)'!A:A,0))=0,100,1)</f>
        <v>1</v>
      </c>
      <c r="M94" s="9" t="s">
        <v>148</v>
      </c>
    </row>
    <row r="95" spans="1:13" x14ac:dyDescent="0.15">
      <c r="A95" s="9">
        <v>56090101</v>
      </c>
      <c r="B95" s="9" t="str">
        <f>_xlfn.IFNA(INDEX('market(价格)'!B:B,MATCH('market(商品)'!E95,'market(价格)'!A:A,0)),"")</f>
        <v>中士坠饰碎片</v>
      </c>
      <c r="C95" s="9" t="str">
        <f>_xlfn.IFNA(INDEX('market(价格)'!D:D,MATCH('market(商品)'!E95,'market(价格)'!A:A,0)),"")</f>
        <v>12套装</v>
      </c>
      <c r="D95" s="9" t="str">
        <f>_xlfn.IFNA(INDEX('market(价格)'!C:C,MATCH('market(商品)'!E95,'market(价格)'!A:A,0)),"")</f>
        <v>item</v>
      </c>
      <c r="E95" s="9">
        <v>5110029</v>
      </c>
      <c r="F95" s="9">
        <f>VLOOKUP('market(商品)'!$M95&amp;'market(商品)'!$C95,'market(价格)'!$I:$L,2,0)</f>
        <v>1</v>
      </c>
      <c r="G95" s="9" t="str">
        <f>VLOOKUP('market(商品)'!$M95&amp;'market(商品)'!$C95,'market(价格)'!$I:$L,3,0)</f>
        <v>offertory</v>
      </c>
      <c r="H95" s="9">
        <f>VLOOKUP('market(商品)'!$M95&amp;'market(商品)'!$C95,'market(价格)'!$I:$L,4,0)</f>
        <v>100</v>
      </c>
      <c r="I95" s="9"/>
      <c r="J95" s="9"/>
      <c r="K95" s="9">
        <v>1</v>
      </c>
      <c r="L95" s="9">
        <f>IF(INDEX('market(价格)'!E:E,MATCH('market(商品)'!E95,'market(价格)'!A:A,0))=0,100,1)</f>
        <v>1</v>
      </c>
      <c r="M95" s="9" t="s">
        <v>501</v>
      </c>
    </row>
    <row r="96" spans="1:13" x14ac:dyDescent="0.15">
      <c r="A96" s="9">
        <f t="shared" ref="A96:A102" si="7">A95+1</f>
        <v>56090102</v>
      </c>
      <c r="B96" s="9" t="str">
        <f>_xlfn.IFNA(INDEX('market(价格)'!B:B,MATCH('market(商品)'!E96,'market(价格)'!A:A,0)),"")</f>
        <v>中士戒指碎片</v>
      </c>
      <c r="C96" s="9" t="str">
        <f>_xlfn.IFNA(INDEX('market(价格)'!D:D,MATCH('market(商品)'!E96,'market(价格)'!A:A,0)),"")</f>
        <v>12套装</v>
      </c>
      <c r="D96" s="9" t="str">
        <f>_xlfn.IFNA(INDEX('market(价格)'!C:C,MATCH('market(商品)'!E96,'market(价格)'!A:A,0)),"")</f>
        <v>item</v>
      </c>
      <c r="E96" s="9">
        <v>5110030</v>
      </c>
      <c r="F96" s="9">
        <f>VLOOKUP('market(商品)'!$M96&amp;'market(商品)'!$C96,'market(价格)'!$I:$L,2,0)</f>
        <v>1</v>
      </c>
      <c r="G96" s="9" t="str">
        <f>VLOOKUP('market(商品)'!$M96&amp;'market(商品)'!$C96,'market(价格)'!$I:$L,3,0)</f>
        <v>offertory</v>
      </c>
      <c r="H96" s="9">
        <f>VLOOKUP('market(商品)'!$M96&amp;'market(商品)'!$C96,'market(价格)'!$I:$L,4,0)</f>
        <v>100</v>
      </c>
      <c r="I96" s="9"/>
      <c r="J96" s="9"/>
      <c r="K96" s="9">
        <v>1</v>
      </c>
      <c r="L96" s="9">
        <f>IF(INDEX('market(价格)'!E:E,MATCH('market(商品)'!E96,'market(价格)'!A:A,0))=0,100,1)</f>
        <v>1</v>
      </c>
      <c r="M96" s="9" t="s">
        <v>501</v>
      </c>
    </row>
    <row r="97" spans="1:14" x14ac:dyDescent="0.15">
      <c r="A97" s="9">
        <f t="shared" si="7"/>
        <v>56090103</v>
      </c>
      <c r="B97" s="9" t="str">
        <f>_xlfn.IFNA(INDEX('market(价格)'!B:B,MATCH('market(商品)'!E97,'market(价格)'!A:A,0)),"")</f>
        <v>强袭坠饰碎片</v>
      </c>
      <c r="C97" s="9" t="str">
        <f>_xlfn.IFNA(INDEX('market(价格)'!D:D,MATCH('market(商品)'!E97,'market(价格)'!A:A,0)),"")</f>
        <v>16套装</v>
      </c>
      <c r="D97" s="9" t="str">
        <f>_xlfn.IFNA(INDEX('market(价格)'!C:C,MATCH('market(商品)'!E97,'market(价格)'!A:A,0)),"")</f>
        <v>item</v>
      </c>
      <c r="E97" s="9">
        <v>5110047</v>
      </c>
      <c r="F97" s="9">
        <f>VLOOKUP('market(商品)'!$M97&amp;'market(商品)'!$C97,'market(价格)'!$I:$L,2,0)</f>
        <v>1</v>
      </c>
      <c r="G97" s="9" t="str">
        <f>VLOOKUP('market(商品)'!$M97&amp;'market(商品)'!$C97,'market(价格)'!$I:$L,3,0)</f>
        <v>offertory</v>
      </c>
      <c r="H97" s="9">
        <f>VLOOKUP('market(商品)'!$M97&amp;'market(商品)'!$C97,'market(价格)'!$I:$L,4,0)</f>
        <v>200</v>
      </c>
      <c r="I97" s="9"/>
      <c r="J97" s="9"/>
      <c r="K97" s="9">
        <v>1</v>
      </c>
      <c r="L97" s="9">
        <f>IF(INDEX('market(价格)'!E:E,MATCH('market(商品)'!E97,'market(价格)'!A:A,0))=0,100,1)</f>
        <v>1</v>
      </c>
      <c r="M97" s="9" t="s">
        <v>501</v>
      </c>
    </row>
    <row r="98" spans="1:14" x14ac:dyDescent="0.15">
      <c r="A98" s="9">
        <f t="shared" si="7"/>
        <v>56090104</v>
      </c>
      <c r="B98" s="9" t="str">
        <f>_xlfn.IFNA(INDEX('market(价格)'!B:B,MATCH('market(商品)'!E98,'market(价格)'!A:A,0)),"")</f>
        <v>强袭戒指碎片</v>
      </c>
      <c r="C98" s="9" t="str">
        <f>_xlfn.IFNA(INDEX('market(价格)'!D:D,MATCH('market(商品)'!E98,'market(价格)'!A:A,0)),"")</f>
        <v>16套装</v>
      </c>
      <c r="D98" s="9" t="str">
        <f>_xlfn.IFNA(INDEX('market(价格)'!C:C,MATCH('market(商品)'!E98,'market(价格)'!A:A,0)),"")</f>
        <v>item</v>
      </c>
      <c r="E98" s="9">
        <v>5110048</v>
      </c>
      <c r="F98" s="9">
        <f>VLOOKUP('market(商品)'!$M98&amp;'market(商品)'!$C98,'market(价格)'!$I:$L,2,0)</f>
        <v>1</v>
      </c>
      <c r="G98" s="9" t="str">
        <f>VLOOKUP('market(商品)'!$M98&amp;'market(商品)'!$C98,'market(价格)'!$I:$L,3,0)</f>
        <v>offertory</v>
      </c>
      <c r="H98" s="9">
        <f>VLOOKUP('market(商品)'!$M98&amp;'market(商品)'!$C98,'market(价格)'!$I:$L,4,0)</f>
        <v>200</v>
      </c>
      <c r="I98" s="9"/>
      <c r="J98" s="9"/>
      <c r="K98" s="9">
        <v>1</v>
      </c>
      <c r="L98" s="9">
        <f>IF(INDEX('market(价格)'!E:E,MATCH('market(商品)'!E98,'market(价格)'!A:A,0))=0,100,1)</f>
        <v>1</v>
      </c>
      <c r="M98" s="9" t="s">
        <v>501</v>
      </c>
    </row>
    <row r="99" spans="1:14" x14ac:dyDescent="0.15">
      <c r="A99" s="9">
        <f t="shared" si="7"/>
        <v>56090105</v>
      </c>
      <c r="B99" s="9" t="str">
        <f>_xlfn.IFNA(INDEX('market(价格)'!B:B,MATCH('market(商品)'!E99,'market(价格)'!A:A,0)),"")</f>
        <v>龙血坠饰碎片</v>
      </c>
      <c r="C99" s="9" t="str">
        <f>_xlfn.IFNA(INDEX('market(价格)'!D:D,MATCH('market(商品)'!E99,'market(价格)'!A:A,0)),"")</f>
        <v>18套装</v>
      </c>
      <c r="D99" s="9" t="str">
        <f>_xlfn.IFNA(INDEX('market(价格)'!C:C,MATCH('market(商品)'!E99,'market(价格)'!A:A,0)),"")</f>
        <v>item</v>
      </c>
      <c r="E99" s="9">
        <v>5110053</v>
      </c>
      <c r="F99" s="9">
        <f>VLOOKUP('market(商品)'!$M99&amp;'market(商品)'!$C99,'market(价格)'!$I:$L,2,0)</f>
        <v>1</v>
      </c>
      <c r="G99" s="9" t="str">
        <f>VLOOKUP('market(商品)'!$M99&amp;'market(商品)'!$C99,'market(价格)'!$I:$L,3,0)</f>
        <v>offertory</v>
      </c>
      <c r="H99" s="9">
        <f>VLOOKUP('market(商品)'!$M99&amp;'market(商品)'!$C99,'market(价格)'!$I:$L,4,0)</f>
        <v>400</v>
      </c>
      <c r="I99" s="9"/>
      <c r="J99" s="9"/>
      <c r="K99" s="9">
        <v>0</v>
      </c>
      <c r="L99" s="9">
        <f>IF(INDEX('market(价格)'!E:E,MATCH('market(商品)'!E99,'market(价格)'!A:A,0))=0,100,1)</f>
        <v>1</v>
      </c>
      <c r="M99" s="9" t="s">
        <v>501</v>
      </c>
    </row>
    <row r="100" spans="1:14" x14ac:dyDescent="0.15">
      <c r="A100" s="9">
        <f t="shared" si="7"/>
        <v>56090106</v>
      </c>
      <c r="B100" s="9" t="str">
        <f>_xlfn.IFNA(INDEX('market(价格)'!B:B,MATCH('market(商品)'!E100,'market(价格)'!A:A,0)),"")</f>
        <v>龙血戒指碎片</v>
      </c>
      <c r="C100" s="9" t="str">
        <f>_xlfn.IFNA(INDEX('market(价格)'!D:D,MATCH('market(商品)'!E100,'market(价格)'!A:A,0)),"")</f>
        <v>18套装</v>
      </c>
      <c r="D100" s="9" t="str">
        <f>_xlfn.IFNA(INDEX('market(价格)'!C:C,MATCH('market(商品)'!E100,'market(价格)'!A:A,0)),"")</f>
        <v>item</v>
      </c>
      <c r="E100" s="9">
        <v>5110054</v>
      </c>
      <c r="F100" s="9">
        <f>VLOOKUP('market(商品)'!$M100&amp;'market(商品)'!$C100,'market(价格)'!$I:$L,2,0)</f>
        <v>1</v>
      </c>
      <c r="G100" s="9" t="str">
        <f>VLOOKUP('market(商品)'!$M100&amp;'market(商品)'!$C100,'market(价格)'!$I:$L,3,0)</f>
        <v>offertory</v>
      </c>
      <c r="H100" s="9">
        <f>VLOOKUP('market(商品)'!$M100&amp;'market(商品)'!$C100,'market(价格)'!$I:$L,4,0)</f>
        <v>400</v>
      </c>
      <c r="I100" s="9"/>
      <c r="J100" s="9"/>
      <c r="K100" s="9">
        <v>0</v>
      </c>
      <c r="L100" s="9">
        <f>IF(INDEX('market(价格)'!E:E,MATCH('market(商品)'!E100,'market(价格)'!A:A,0))=0,100,1)</f>
        <v>1</v>
      </c>
      <c r="M100" s="9" t="s">
        <v>501</v>
      </c>
    </row>
    <row r="101" spans="1:14" x14ac:dyDescent="0.15">
      <c r="A101" s="9">
        <f t="shared" si="7"/>
        <v>56090107</v>
      </c>
      <c r="B101" s="9" t="str">
        <f>_xlfn.IFNA(INDEX('market(价格)'!B:B,MATCH('market(商品)'!E101,'market(价格)'!A:A,0)),"")</f>
        <v>普通暗影符石</v>
      </c>
      <c r="C101" s="9" t="str">
        <f>_xlfn.IFNA(INDEX('market(价格)'!D:D,MATCH('market(商品)'!E101,'market(价格)'!A:A,0)),"")</f>
        <v>普通进阶材料</v>
      </c>
      <c r="D101" s="9" t="str">
        <f>_xlfn.IFNA(INDEX('market(价格)'!C:C,MATCH('market(商品)'!E101,'market(价格)'!A:A,0)),"")</f>
        <v>item</v>
      </c>
      <c r="E101" s="9">
        <v>5120811</v>
      </c>
      <c r="F101" s="9">
        <v>5</v>
      </c>
      <c r="G101" s="9" t="str">
        <f>VLOOKUP('market(商品)'!$M101&amp;'market(商品)'!$C101,'market(价格)'!$I:$L,3,0)</f>
        <v>offertory</v>
      </c>
      <c r="H101" s="9">
        <v>125</v>
      </c>
      <c r="I101" s="9"/>
      <c r="J101" s="9"/>
      <c r="K101" s="9">
        <v>0</v>
      </c>
      <c r="L101" s="9">
        <f>IF(INDEX('market(价格)'!E:E,MATCH('market(商品)'!E101,'market(价格)'!A:A,0))=0,100,1)</f>
        <v>1</v>
      </c>
      <c r="M101" s="9" t="s">
        <v>501</v>
      </c>
    </row>
    <row r="102" spans="1:14" x14ac:dyDescent="0.15">
      <c r="A102" s="9">
        <f t="shared" si="7"/>
        <v>56090108</v>
      </c>
      <c r="B102" s="9" t="str">
        <f>_xlfn.IFNA(INDEX('market(价格)'!B:B,MATCH('market(商品)'!E102,'market(价格)'!A:A,0)),"")</f>
        <v>铭刻石</v>
      </c>
      <c r="C102" s="9" t="str">
        <f>_xlfn.IFNA(INDEX('market(价格)'!D:D,MATCH('market(商品)'!E102,'market(价格)'!A:A,0)),"")</f>
        <v>铭刻石</v>
      </c>
      <c r="D102" s="9" t="str">
        <f>_xlfn.IFNA(INDEX('market(价格)'!C:C,MATCH('market(商品)'!E102,'market(价格)'!A:A,0)),"")</f>
        <v>item</v>
      </c>
      <c r="E102" s="9">
        <v>5120886</v>
      </c>
      <c r="F102" s="9">
        <f>VLOOKUP('market(商品)'!$M102&amp;'market(商品)'!$C102,'market(价格)'!$I:$L,2,0)</f>
        <v>5</v>
      </c>
      <c r="G102" s="9" t="str">
        <f>VLOOKUP('market(商品)'!$M102&amp;'market(商品)'!$C102,'market(价格)'!$I:$L,3,0)</f>
        <v>offertory</v>
      </c>
      <c r="H102" s="9">
        <f>VLOOKUP('market(商品)'!$M102&amp;'market(商品)'!$C102,'market(价格)'!$I:$L,4,0)</f>
        <v>200</v>
      </c>
      <c r="I102" s="9"/>
      <c r="J102" s="9"/>
      <c r="K102" s="9">
        <v>0</v>
      </c>
      <c r="L102" s="9">
        <f>IF(INDEX('market(价格)'!E:E,MATCH('market(商品)'!E102,'market(价格)'!A:A,0))=0,100,1)</f>
        <v>1</v>
      </c>
      <c r="M102" s="9" t="s">
        <v>501</v>
      </c>
    </row>
    <row r="103" spans="1:14" x14ac:dyDescent="0.15">
      <c r="A103" s="13">
        <v>56100101</v>
      </c>
      <c r="B103" s="13" t="str">
        <f>_xlfn.IFNA(INDEX('market(价格)'!B:B,MATCH('market(商品)'!E103,'market(价格)'!A:A,0)),"")</f>
        <v>格斗小子星魄</v>
      </c>
      <c r="C103" s="13" t="str">
        <f>_xlfn.IFNA(INDEX('market(价格)'!D:D,MATCH('market(商品)'!E103,'market(价格)'!A:A,0)),"")</f>
        <v>16星魄</v>
      </c>
      <c r="D103" s="13" t="str">
        <f>_xlfn.IFNA(INDEX('market(价格)'!C:C,MATCH('market(商品)'!E103,'market(价格)'!A:A,0)),"")</f>
        <v>item</v>
      </c>
      <c r="E103" s="13">
        <v>5130354</v>
      </c>
      <c r="F103" s="13">
        <f>VLOOKUP('market(商品)'!$M103&amp;'market(商品)'!$C103,'market(价格)'!$I:$L,2,0)</f>
        <v>5</v>
      </c>
      <c r="G103" s="13" t="str">
        <f>VLOOKUP('market(商品)'!$M103&amp;'market(商品)'!$C103,'market(价格)'!$I:$L,3,0)</f>
        <v>hero_coin</v>
      </c>
      <c r="H103" s="13">
        <f>VLOOKUP('market(商品)'!$M103&amp;'market(商品)'!$C103,'market(价格)'!$I:$L,4,0)</f>
        <v>2000</v>
      </c>
      <c r="I103" s="13"/>
      <c r="J103" s="13"/>
      <c r="K103" s="13">
        <v>0</v>
      </c>
      <c r="L103" s="13">
        <f>IF(INDEX('market(价格)'!E:E,MATCH('market(商品)'!E103,'market(价格)'!A:A,0))=0,100,1)</f>
        <v>1</v>
      </c>
      <c r="M103" s="13" t="s">
        <v>130</v>
      </c>
      <c r="N103" s="3" t="s">
        <v>502</v>
      </c>
    </row>
    <row r="104" spans="1:14" x14ac:dyDescent="0.15">
      <c r="A104" s="12">
        <f t="shared" ref="A104:A118" si="8">A103+1</f>
        <v>56100102</v>
      </c>
      <c r="B104" s="12" t="str">
        <f>_xlfn.IFNA(INDEX('market(价格)'!B:B,MATCH('market(商品)'!E104,'market(价格)'!A:A,0)),"")</f>
        <v>精灵游侠星魄</v>
      </c>
      <c r="C104" s="12" t="str">
        <f>_xlfn.IFNA(INDEX('market(价格)'!D:D,MATCH('market(商品)'!E104,'market(价格)'!A:A,0)),"")</f>
        <v>16星魄</v>
      </c>
      <c r="D104" s="12" t="str">
        <f>_xlfn.IFNA(INDEX('market(价格)'!C:C,MATCH('market(商品)'!E104,'market(价格)'!A:A,0)),"")</f>
        <v>item</v>
      </c>
      <c r="E104" s="12">
        <v>5130574</v>
      </c>
      <c r="F104" s="12">
        <f>VLOOKUP('market(商品)'!$M104&amp;'market(商品)'!$C104,'market(价格)'!$I:$L,2,0)</f>
        <v>5</v>
      </c>
      <c r="G104" s="12" t="str">
        <f>VLOOKUP('market(商品)'!$M104&amp;'market(商品)'!$C104,'market(价格)'!$I:$L,3,0)</f>
        <v>hero_coin</v>
      </c>
      <c r="H104" s="12">
        <f>VLOOKUP('market(商品)'!$M104&amp;'market(商品)'!$C104,'market(价格)'!$I:$L,4,0)</f>
        <v>2000</v>
      </c>
      <c r="I104" s="12"/>
      <c r="J104" s="12"/>
      <c r="K104" s="12">
        <v>0</v>
      </c>
      <c r="L104" s="12">
        <f>IF(INDEX('market(价格)'!E:E,MATCH('market(商品)'!E104,'market(价格)'!A:A,0))=0,100,1)</f>
        <v>1</v>
      </c>
      <c r="M104" s="12" t="s">
        <v>130</v>
      </c>
      <c r="N104" s="3" t="s">
        <v>502</v>
      </c>
    </row>
    <row r="105" spans="1:14" x14ac:dyDescent="0.15">
      <c r="A105" s="12">
        <f t="shared" si="8"/>
        <v>56100103</v>
      </c>
      <c r="B105" s="12" t="str">
        <f>_xlfn.IFNA(INDEX('market(价格)'!B:B,MATCH('market(商品)'!E105,'market(价格)'!A:A,0)),"")</f>
        <v>圣光使者星魄</v>
      </c>
      <c r="C105" s="12" t="str">
        <f>_xlfn.IFNA(INDEX('market(价格)'!D:D,MATCH('market(商品)'!E105,'market(价格)'!A:A,0)),"")</f>
        <v>16星魄</v>
      </c>
      <c r="D105" s="12" t="str">
        <f>_xlfn.IFNA(INDEX('market(价格)'!C:C,MATCH('market(商品)'!E105,'market(价格)'!A:A,0)),"")</f>
        <v>item</v>
      </c>
      <c r="E105" s="12">
        <v>5130324</v>
      </c>
      <c r="F105" s="12">
        <f>VLOOKUP('market(商品)'!$M105&amp;'market(商品)'!$C105,'market(价格)'!$I:$L,2,0)</f>
        <v>5</v>
      </c>
      <c r="G105" s="12" t="str">
        <f>VLOOKUP('market(商品)'!$M105&amp;'market(商品)'!$C105,'market(价格)'!$I:$L,3,0)</f>
        <v>hero_coin</v>
      </c>
      <c r="H105" s="12">
        <f>VLOOKUP('market(商品)'!$M105&amp;'market(商品)'!$C105,'market(价格)'!$I:$L,4,0)</f>
        <v>2000</v>
      </c>
      <c r="I105" s="12"/>
      <c r="J105" s="12"/>
      <c r="K105" s="12">
        <v>0</v>
      </c>
      <c r="L105" s="12">
        <f>IF(INDEX('market(价格)'!E:E,MATCH('market(商品)'!E105,'market(价格)'!A:A,0))=0,100,1)</f>
        <v>1</v>
      </c>
      <c r="M105" s="12" t="s">
        <v>130</v>
      </c>
      <c r="N105" s="3" t="s">
        <v>502</v>
      </c>
    </row>
    <row r="106" spans="1:14" x14ac:dyDescent="0.15">
      <c r="A106" s="12">
        <f t="shared" si="8"/>
        <v>56100104</v>
      </c>
      <c r="B106" s="12" t="str">
        <f>_xlfn.IFNA(INDEX('market(价格)'!B:B,MATCH('market(商品)'!E106,'market(价格)'!A:A,0)),"")</f>
        <v>食人魔星魄</v>
      </c>
      <c r="C106" s="12" t="str">
        <f>_xlfn.IFNA(INDEX('market(价格)'!D:D,MATCH('market(商品)'!E106,'market(价格)'!A:A,0)),"")</f>
        <v>16星魄</v>
      </c>
      <c r="D106" s="12" t="str">
        <f>_xlfn.IFNA(INDEX('market(价格)'!C:C,MATCH('market(商品)'!E106,'market(价格)'!A:A,0)),"")</f>
        <v>item</v>
      </c>
      <c r="E106" s="12">
        <v>5130224</v>
      </c>
      <c r="F106" s="12">
        <f>VLOOKUP('market(商品)'!$M106&amp;'market(商品)'!$C106,'market(价格)'!$I:$L,2,0)</f>
        <v>5</v>
      </c>
      <c r="G106" s="12" t="str">
        <f>VLOOKUP('market(商品)'!$M106&amp;'market(商品)'!$C106,'market(价格)'!$I:$L,3,0)</f>
        <v>hero_coin</v>
      </c>
      <c r="H106" s="12">
        <f>VLOOKUP('market(商品)'!$M106&amp;'market(商品)'!$C106,'market(价格)'!$I:$L,4,0)</f>
        <v>2000</v>
      </c>
      <c r="I106" s="12"/>
      <c r="J106" s="12"/>
      <c r="K106" s="12">
        <v>0</v>
      </c>
      <c r="L106" s="12">
        <f>IF(INDEX('market(价格)'!E:E,MATCH('market(商品)'!E106,'market(价格)'!A:A,0))=0,100,1)</f>
        <v>1</v>
      </c>
      <c r="M106" s="12" t="s">
        <v>130</v>
      </c>
      <c r="N106" s="3" t="s">
        <v>503</v>
      </c>
    </row>
    <row r="107" spans="1:14" x14ac:dyDescent="0.15">
      <c r="A107" s="12">
        <f t="shared" si="8"/>
        <v>56100105</v>
      </c>
      <c r="B107" s="12" t="str">
        <f>_xlfn.IFNA(INDEX('market(价格)'!B:B,MATCH('market(商品)'!E107,'market(价格)'!A:A,0)),"")</f>
        <v>骷髅射手星魄</v>
      </c>
      <c r="C107" s="12" t="str">
        <f>_xlfn.IFNA(INDEX('market(价格)'!D:D,MATCH('market(商品)'!E107,'market(价格)'!A:A,0)),"")</f>
        <v>16星魄</v>
      </c>
      <c r="D107" s="12" t="str">
        <f>_xlfn.IFNA(INDEX('market(价格)'!C:C,MATCH('market(商品)'!E107,'market(价格)'!A:A,0)),"")</f>
        <v>item</v>
      </c>
      <c r="E107" s="12">
        <v>5130084</v>
      </c>
      <c r="F107" s="12">
        <f>VLOOKUP('market(商品)'!$M107&amp;'market(商品)'!$C107,'market(价格)'!$I:$L,2,0)</f>
        <v>5</v>
      </c>
      <c r="G107" s="12" t="str">
        <f>VLOOKUP('market(商品)'!$M107&amp;'market(商品)'!$C107,'market(价格)'!$I:$L,3,0)</f>
        <v>hero_coin</v>
      </c>
      <c r="H107" s="12">
        <f>VLOOKUP('market(商品)'!$M107&amp;'market(商品)'!$C107,'market(价格)'!$I:$L,4,0)</f>
        <v>2000</v>
      </c>
      <c r="I107" s="12"/>
      <c r="J107" s="12"/>
      <c r="K107" s="12">
        <v>0</v>
      </c>
      <c r="L107" s="12">
        <f>IF(INDEX('market(价格)'!E:E,MATCH('market(商品)'!E107,'market(价格)'!A:A,0))=0,100,1)</f>
        <v>1</v>
      </c>
      <c r="M107" s="12" t="s">
        <v>130</v>
      </c>
      <c r="N107" s="3" t="s">
        <v>503</v>
      </c>
    </row>
    <row r="108" spans="1:14" x14ac:dyDescent="0.15">
      <c r="A108" s="12">
        <f t="shared" si="8"/>
        <v>56100106</v>
      </c>
      <c r="B108" s="12" t="str">
        <f>_xlfn.IFNA(INDEX('market(价格)'!B:B,MATCH('market(商品)'!E108,'market(价格)'!A:A,0)),"")</f>
        <v>骷髅战士星魄</v>
      </c>
      <c r="C108" s="12" t="str">
        <f>_xlfn.IFNA(INDEX('market(价格)'!D:D,MATCH('market(商品)'!E108,'market(价格)'!A:A,0)),"")</f>
        <v>16星魄</v>
      </c>
      <c r="D108" s="12" t="str">
        <f>_xlfn.IFNA(INDEX('market(价格)'!C:C,MATCH('market(商品)'!E108,'market(价格)'!A:A,0)),"")</f>
        <v>item</v>
      </c>
      <c r="E108" s="12">
        <v>5130704</v>
      </c>
      <c r="F108" s="12">
        <f>VLOOKUP('market(商品)'!$M108&amp;'market(商品)'!$C108,'market(价格)'!$I:$L,2,0)</f>
        <v>5</v>
      </c>
      <c r="G108" s="12" t="str">
        <f>VLOOKUP('market(商品)'!$M108&amp;'market(商品)'!$C108,'market(价格)'!$I:$L,3,0)</f>
        <v>hero_coin</v>
      </c>
      <c r="H108" s="12">
        <f>VLOOKUP('market(商品)'!$M108&amp;'market(商品)'!$C108,'market(价格)'!$I:$L,4,0)</f>
        <v>2000</v>
      </c>
      <c r="I108" s="12"/>
      <c r="J108" s="12"/>
      <c r="K108" s="12">
        <v>0</v>
      </c>
      <c r="L108" s="12">
        <f>IF(INDEX('market(价格)'!E:E,MATCH('market(商品)'!E108,'market(价格)'!A:A,0))=0,100,1)</f>
        <v>1</v>
      </c>
      <c r="M108" s="12" t="s">
        <v>130</v>
      </c>
      <c r="N108" s="3" t="s">
        <v>503</v>
      </c>
    </row>
    <row r="109" spans="1:14" x14ac:dyDescent="0.15">
      <c r="A109" s="12">
        <f t="shared" si="8"/>
        <v>56100107</v>
      </c>
      <c r="B109" s="12" t="str">
        <f>_xlfn.IFNA(INDEX('market(价格)'!B:B,MATCH('market(商品)'!E109,'market(价格)'!A:A,0)),"")</f>
        <v>牛头勇士星魄</v>
      </c>
      <c r="C109" s="12" t="str">
        <f>_xlfn.IFNA(INDEX('market(价格)'!D:D,MATCH('market(商品)'!E109,'market(价格)'!A:A,0)),"")</f>
        <v>16星魄</v>
      </c>
      <c r="D109" s="12" t="str">
        <f>_xlfn.IFNA(INDEX('market(价格)'!C:C,MATCH('market(商品)'!E109,'market(价格)'!A:A,0)),"")</f>
        <v>item</v>
      </c>
      <c r="E109" s="12">
        <v>5130284</v>
      </c>
      <c r="F109" s="12">
        <f>VLOOKUP('market(商品)'!$M109&amp;'market(商品)'!$C109,'market(价格)'!$I:$L,2,0)</f>
        <v>5</v>
      </c>
      <c r="G109" s="12" t="str">
        <f>VLOOKUP('market(商品)'!$M109&amp;'market(商品)'!$C109,'market(价格)'!$I:$L,3,0)</f>
        <v>hero_coin</v>
      </c>
      <c r="H109" s="12">
        <f>VLOOKUP('market(商品)'!$M109&amp;'market(商品)'!$C109,'market(价格)'!$I:$L,4,0)</f>
        <v>2000</v>
      </c>
      <c r="I109" s="12"/>
      <c r="J109" s="12"/>
      <c r="K109" s="12">
        <v>0</v>
      </c>
      <c r="L109" s="12">
        <f>IF(INDEX('market(价格)'!E:E,MATCH('market(商品)'!E109,'market(价格)'!A:A,0))=0,100,1)</f>
        <v>1</v>
      </c>
      <c r="M109" s="12" t="s">
        <v>130</v>
      </c>
      <c r="N109" s="3" t="s">
        <v>504</v>
      </c>
    </row>
    <row r="110" spans="1:14" x14ac:dyDescent="0.15">
      <c r="A110" s="12">
        <f t="shared" si="8"/>
        <v>56100108</v>
      </c>
      <c r="B110" s="12" t="str">
        <f>_xlfn.IFNA(INDEX('market(价格)'!B:B,MATCH('market(商品)'!E110,'market(价格)'!A:A,0)),"")</f>
        <v>鳄鱼战士星魄</v>
      </c>
      <c r="C110" s="12" t="str">
        <f>_xlfn.IFNA(INDEX('market(价格)'!D:D,MATCH('market(商品)'!E110,'market(价格)'!A:A,0)),"")</f>
        <v>16星魄</v>
      </c>
      <c r="D110" s="12" t="str">
        <f>_xlfn.IFNA(INDEX('market(价格)'!C:C,MATCH('market(商品)'!E110,'market(价格)'!A:A,0)),"")</f>
        <v>item</v>
      </c>
      <c r="E110" s="12">
        <v>5130504</v>
      </c>
      <c r="F110" s="12">
        <f>VLOOKUP('market(商品)'!$M110&amp;'market(商品)'!$C110,'market(价格)'!$I:$L,2,0)</f>
        <v>5</v>
      </c>
      <c r="G110" s="12" t="str">
        <f>VLOOKUP('market(商品)'!$M110&amp;'market(商品)'!$C110,'market(价格)'!$I:$L,3,0)</f>
        <v>hero_coin</v>
      </c>
      <c r="H110" s="12">
        <f>VLOOKUP('market(商品)'!$M110&amp;'market(商品)'!$C110,'market(价格)'!$I:$L,4,0)</f>
        <v>2000</v>
      </c>
      <c r="I110" s="12"/>
      <c r="J110" s="12"/>
      <c r="K110" s="12">
        <v>0</v>
      </c>
      <c r="L110" s="12">
        <f>IF(INDEX('market(价格)'!E:E,MATCH('market(商品)'!E110,'market(价格)'!A:A,0))=0,100,1)</f>
        <v>1</v>
      </c>
      <c r="M110" s="12" t="s">
        <v>130</v>
      </c>
      <c r="N110" s="3" t="s">
        <v>504</v>
      </c>
    </row>
    <row r="111" spans="1:14" x14ac:dyDescent="0.15">
      <c r="A111" s="12">
        <f t="shared" si="8"/>
        <v>56100109</v>
      </c>
      <c r="B111" s="12" t="str">
        <f>_xlfn.IFNA(INDEX('market(价格)'!B:B,MATCH('market(商品)'!E111,'market(价格)'!A:A,0)),"")</f>
        <v>哥布林亲王星魄</v>
      </c>
      <c r="C111" s="12" t="str">
        <f>_xlfn.IFNA(INDEX('market(价格)'!D:D,MATCH('market(商品)'!E111,'market(价格)'!A:A,0)),"")</f>
        <v>16星魄</v>
      </c>
      <c r="D111" s="12" t="str">
        <f>_xlfn.IFNA(INDEX('market(价格)'!C:C,MATCH('market(商品)'!E111,'market(价格)'!A:A,0)),"")</f>
        <v>item</v>
      </c>
      <c r="E111" s="12">
        <v>5130254</v>
      </c>
      <c r="F111" s="12">
        <f>VLOOKUP('market(商品)'!$M111&amp;'market(商品)'!$C111,'market(价格)'!$I:$L,2,0)</f>
        <v>5</v>
      </c>
      <c r="G111" s="12" t="str">
        <f>VLOOKUP('market(商品)'!$M111&amp;'market(商品)'!$C111,'market(价格)'!$I:$L,3,0)</f>
        <v>hero_coin</v>
      </c>
      <c r="H111" s="12">
        <f>VLOOKUP('market(商品)'!$M111&amp;'market(商品)'!$C111,'market(价格)'!$I:$L,4,0)</f>
        <v>2000</v>
      </c>
      <c r="I111" s="12"/>
      <c r="J111" s="12"/>
      <c r="K111" s="12">
        <v>0</v>
      </c>
      <c r="L111" s="12">
        <f>IF(INDEX('market(价格)'!E:E,MATCH('market(商品)'!E111,'market(价格)'!A:A,0))=0,100,1)</f>
        <v>1</v>
      </c>
      <c r="M111" s="12" t="s">
        <v>130</v>
      </c>
      <c r="N111" s="3" t="s">
        <v>504</v>
      </c>
    </row>
    <row r="112" spans="1:14" x14ac:dyDescent="0.15">
      <c r="A112" s="12">
        <f t="shared" si="8"/>
        <v>56100110</v>
      </c>
      <c r="B112" s="12" t="str">
        <f>_xlfn.IFNA(INDEX('market(价格)'!B:B,MATCH('market(商品)'!E112,'market(价格)'!A:A,0)),"")</f>
        <v>仙游者星魄</v>
      </c>
      <c r="C112" s="12" t="str">
        <f>_xlfn.IFNA(INDEX('market(价格)'!D:D,MATCH('market(商品)'!E112,'market(价格)'!A:A,0)),"")</f>
        <v>16星魄</v>
      </c>
      <c r="D112" s="12" t="str">
        <f>_xlfn.IFNA(INDEX('market(价格)'!C:C,MATCH('market(商品)'!E112,'market(价格)'!A:A,0)),"")</f>
        <v>item</v>
      </c>
      <c r="E112" s="12">
        <v>5130174</v>
      </c>
      <c r="F112" s="12">
        <f>VLOOKUP('market(商品)'!$M112&amp;'market(商品)'!$C112,'market(价格)'!$I:$L,2,0)</f>
        <v>5</v>
      </c>
      <c r="G112" s="12" t="str">
        <f>VLOOKUP('market(商品)'!$M112&amp;'market(商品)'!$C112,'market(价格)'!$I:$L,3,0)</f>
        <v>hero_coin</v>
      </c>
      <c r="H112" s="12">
        <f>VLOOKUP('market(商品)'!$M112&amp;'market(商品)'!$C112,'market(价格)'!$I:$L,4,0)</f>
        <v>2000</v>
      </c>
      <c r="I112" s="12"/>
      <c r="J112" s="12"/>
      <c r="K112" s="12">
        <v>0</v>
      </c>
      <c r="L112" s="12">
        <f>IF(INDEX('market(价格)'!E:E,MATCH('market(商品)'!E112,'market(价格)'!A:A,0))=0,100,1)</f>
        <v>1</v>
      </c>
      <c r="M112" s="12" t="s">
        <v>130</v>
      </c>
      <c r="N112" s="3" t="s">
        <v>505</v>
      </c>
    </row>
    <row r="113" spans="1:14" x14ac:dyDescent="0.15">
      <c r="A113" s="12">
        <f t="shared" si="8"/>
        <v>56100111</v>
      </c>
      <c r="B113" s="12" t="str">
        <f>_xlfn.IFNA(INDEX('market(价格)'!B:B,MATCH('market(商品)'!E113,'market(价格)'!A:A,0)),"")</f>
        <v>丛林半神星魄</v>
      </c>
      <c r="C113" s="12" t="str">
        <f>_xlfn.IFNA(INDEX('market(价格)'!D:D,MATCH('market(商品)'!E113,'market(价格)'!A:A,0)),"")</f>
        <v>16星魄</v>
      </c>
      <c r="D113" s="12" t="str">
        <f>_xlfn.IFNA(INDEX('market(价格)'!C:C,MATCH('market(商品)'!E113,'market(价格)'!A:A,0)),"")</f>
        <v>item</v>
      </c>
      <c r="E113" s="12">
        <v>5130144</v>
      </c>
      <c r="F113" s="12">
        <f>VLOOKUP('market(商品)'!$M113&amp;'market(商品)'!$C113,'market(价格)'!$I:$L,2,0)</f>
        <v>5</v>
      </c>
      <c r="G113" s="12" t="str">
        <f>VLOOKUP('market(商品)'!$M113&amp;'market(商品)'!$C113,'market(价格)'!$I:$L,3,0)</f>
        <v>hero_coin</v>
      </c>
      <c r="H113" s="12">
        <f>VLOOKUP('market(商品)'!$M113&amp;'market(商品)'!$C113,'market(价格)'!$I:$L,4,0)</f>
        <v>2000</v>
      </c>
      <c r="I113" s="12"/>
      <c r="J113" s="12"/>
      <c r="K113" s="12">
        <v>0</v>
      </c>
      <c r="L113" s="12">
        <f>IF(INDEX('market(价格)'!E:E,MATCH('market(商品)'!E113,'market(价格)'!A:A,0))=0,100,1)</f>
        <v>1</v>
      </c>
      <c r="M113" s="12" t="s">
        <v>130</v>
      </c>
      <c r="N113" s="3" t="s">
        <v>505</v>
      </c>
    </row>
    <row r="114" spans="1:14" x14ac:dyDescent="0.15">
      <c r="A114" s="12">
        <f t="shared" si="8"/>
        <v>56100112</v>
      </c>
      <c r="B114" s="12" t="str">
        <f>_xlfn.IFNA(INDEX('market(价格)'!B:B,MATCH('market(商品)'!E114,'market(价格)'!A:A,0)),"")</f>
        <v>吉尔伽美什星魄</v>
      </c>
      <c r="C114" s="12" t="str">
        <f>_xlfn.IFNA(INDEX('market(价格)'!D:D,MATCH('market(商品)'!E114,'market(价格)'!A:A,0)),"")</f>
        <v>16星魄</v>
      </c>
      <c r="D114" s="12" t="str">
        <f>_xlfn.IFNA(INDEX('market(价格)'!C:C,MATCH('market(商品)'!E114,'market(价格)'!A:A,0)),"")</f>
        <v>item</v>
      </c>
      <c r="E114" s="12">
        <v>5130634</v>
      </c>
      <c r="F114" s="12">
        <f>VLOOKUP('market(商品)'!$M114&amp;'market(商品)'!$C114,'market(价格)'!$I:$L,2,0)</f>
        <v>5</v>
      </c>
      <c r="G114" s="12" t="str">
        <f>VLOOKUP('market(商品)'!$M114&amp;'market(商品)'!$C114,'market(价格)'!$I:$L,3,0)</f>
        <v>hero_coin</v>
      </c>
      <c r="H114" s="12">
        <f>VLOOKUP('market(商品)'!$M114&amp;'market(商品)'!$C114,'market(价格)'!$I:$L,4,0)</f>
        <v>2000</v>
      </c>
      <c r="I114" s="12"/>
      <c r="J114" s="12"/>
      <c r="K114" s="12">
        <v>0</v>
      </c>
      <c r="L114" s="12">
        <f>IF(INDEX('market(价格)'!E:E,MATCH('market(商品)'!E114,'market(价格)'!A:A,0))=0,100,1)</f>
        <v>1</v>
      </c>
      <c r="M114" s="12" t="s">
        <v>130</v>
      </c>
      <c r="N114" s="3" t="s">
        <v>505</v>
      </c>
    </row>
    <row r="115" spans="1:14" x14ac:dyDescent="0.15">
      <c r="A115" s="12">
        <f t="shared" si="8"/>
        <v>56100113</v>
      </c>
      <c r="B115" s="12" t="str">
        <f>_xlfn.IFNA(INDEX('market(价格)'!B:B,MATCH('market(商品)'!E115,'market(价格)'!A:A,0)),"")</f>
        <v>美队星魄</v>
      </c>
      <c r="C115" s="12" t="str">
        <f>_xlfn.IFNA(INDEX('market(价格)'!D:D,MATCH('market(商品)'!E115,'market(价格)'!A:A,0)),"")</f>
        <v>17星魄</v>
      </c>
      <c r="D115" s="12" t="str">
        <f>_xlfn.IFNA(INDEX('market(价格)'!C:C,MATCH('market(商品)'!E115,'market(价格)'!A:A,0)),"")</f>
        <v>item</v>
      </c>
      <c r="E115" s="12">
        <v>5130054</v>
      </c>
      <c r="F115" s="12">
        <f>VLOOKUP('market(商品)'!$M115&amp;'market(商品)'!$C115,'market(价格)'!$I:$L,2,0)</f>
        <v>5</v>
      </c>
      <c r="G115" s="12" t="str">
        <f>VLOOKUP('market(商品)'!$M115&amp;'market(商品)'!$C115,'market(价格)'!$I:$L,3,0)</f>
        <v>hero_coin</v>
      </c>
      <c r="H115" s="12">
        <f>VLOOKUP('market(商品)'!$M115&amp;'market(商品)'!$C115,'market(价格)'!$I:$L,4,0)</f>
        <v>4000</v>
      </c>
      <c r="I115" s="12"/>
      <c r="J115" s="12"/>
      <c r="K115" s="12">
        <v>0</v>
      </c>
      <c r="L115" s="12">
        <f>IF(INDEX('market(价格)'!E:E,MATCH('market(商品)'!E115,'market(价格)'!A:A,0))=0,100,1)</f>
        <v>100</v>
      </c>
      <c r="M115" s="12" t="s">
        <v>130</v>
      </c>
      <c r="N115" s="3" t="s">
        <v>502</v>
      </c>
    </row>
    <row r="116" spans="1:14" x14ac:dyDescent="0.15">
      <c r="A116" s="12">
        <f t="shared" si="8"/>
        <v>56100114</v>
      </c>
      <c r="B116" s="12" t="str">
        <f>_xlfn.IFNA(INDEX('market(价格)'!B:B,MATCH('market(商品)'!E116,'market(价格)'!A:A,0)),"")</f>
        <v>小叮当星魄</v>
      </c>
      <c r="C116" s="12" t="str">
        <f>_xlfn.IFNA(INDEX('market(价格)'!D:D,MATCH('market(商品)'!E116,'market(价格)'!A:A,0)),"")</f>
        <v>17星魄</v>
      </c>
      <c r="D116" s="12" t="str">
        <f>_xlfn.IFNA(INDEX('market(价格)'!C:C,MATCH('market(商品)'!E116,'market(价格)'!A:A,0)),"")</f>
        <v>item</v>
      </c>
      <c r="E116" s="12">
        <v>5130194</v>
      </c>
      <c r="F116" s="12">
        <f>VLOOKUP('market(商品)'!$M116&amp;'market(商品)'!$C116,'market(价格)'!$I:$L,2,0)</f>
        <v>5</v>
      </c>
      <c r="G116" s="12" t="str">
        <f>VLOOKUP('market(商品)'!$M116&amp;'market(商品)'!$C116,'market(价格)'!$I:$L,3,0)</f>
        <v>hero_coin</v>
      </c>
      <c r="H116" s="12">
        <f>VLOOKUP('market(商品)'!$M116&amp;'market(商品)'!$C116,'market(价格)'!$I:$L,4,0)</f>
        <v>4000</v>
      </c>
      <c r="I116" s="12"/>
      <c r="J116" s="12"/>
      <c r="K116" s="12">
        <v>0</v>
      </c>
      <c r="L116" s="12">
        <f>IF(INDEX('market(价格)'!E:E,MATCH('market(商品)'!E116,'market(价格)'!A:A,0))=0,100,1)</f>
        <v>1</v>
      </c>
      <c r="M116" s="12" t="s">
        <v>130</v>
      </c>
      <c r="N116" s="3" t="s">
        <v>502</v>
      </c>
    </row>
    <row r="117" spans="1:14" x14ac:dyDescent="0.15">
      <c r="A117" s="12">
        <f t="shared" si="8"/>
        <v>56100115</v>
      </c>
      <c r="B117" s="12" t="str">
        <f>_xlfn.IFNA(INDEX('market(价格)'!B:B,MATCH('market(商品)'!E117,'market(价格)'!A:A,0)),"")</f>
        <v>李小龙星魄</v>
      </c>
      <c r="C117" s="12" t="str">
        <f>_xlfn.IFNA(INDEX('market(价格)'!D:D,MATCH('market(商品)'!E117,'market(价格)'!A:A,0)),"")</f>
        <v>17星魄</v>
      </c>
      <c r="D117" s="12" t="str">
        <f>_xlfn.IFNA(INDEX('market(价格)'!C:C,MATCH('market(商品)'!E117,'market(价格)'!A:A,0)),"")</f>
        <v>item</v>
      </c>
      <c r="E117" s="12">
        <v>5130364</v>
      </c>
      <c r="F117" s="12">
        <f>VLOOKUP('market(商品)'!$M117&amp;'market(商品)'!$C117,'market(价格)'!$I:$L,2,0)</f>
        <v>5</v>
      </c>
      <c r="G117" s="12" t="str">
        <f>VLOOKUP('market(商品)'!$M117&amp;'market(商品)'!$C117,'market(价格)'!$I:$L,3,0)</f>
        <v>hero_coin</v>
      </c>
      <c r="H117" s="12">
        <f>VLOOKUP('market(商品)'!$M117&amp;'market(商品)'!$C117,'market(价格)'!$I:$L,4,0)</f>
        <v>4000</v>
      </c>
      <c r="I117" s="12"/>
      <c r="J117" s="12"/>
      <c r="K117" s="12">
        <v>0</v>
      </c>
      <c r="L117" s="12">
        <f>IF(INDEX('market(价格)'!E:E,MATCH('market(商品)'!E117,'market(价格)'!A:A,0))=0,100,1)</f>
        <v>1</v>
      </c>
      <c r="M117" s="12" t="s">
        <v>130</v>
      </c>
      <c r="N117" s="3" t="s">
        <v>502</v>
      </c>
    </row>
    <row r="118" spans="1:14" x14ac:dyDescent="0.15">
      <c r="A118" s="12">
        <f t="shared" si="8"/>
        <v>56100116</v>
      </c>
      <c r="B118" s="12" t="str">
        <f>_xlfn.IFNA(INDEX('market(价格)'!B:B,MATCH('market(商品)'!E118,'market(价格)'!A:A,0)),"")</f>
        <v>死亡骑士星魄</v>
      </c>
      <c r="C118" s="12" t="str">
        <f>_xlfn.IFNA(INDEX('market(价格)'!D:D,MATCH('market(商品)'!E118,'market(价格)'!A:A,0)),"")</f>
        <v>17星魄</v>
      </c>
      <c r="D118" s="12" t="str">
        <f>_xlfn.IFNA(INDEX('market(价格)'!C:C,MATCH('market(商品)'!E118,'market(价格)'!A:A,0)),"")</f>
        <v>item</v>
      </c>
      <c r="E118" s="12">
        <v>5130334</v>
      </c>
      <c r="F118" s="12">
        <f>VLOOKUP('market(商品)'!$M118&amp;'market(商品)'!$C118,'market(价格)'!$I:$L,2,0)</f>
        <v>5</v>
      </c>
      <c r="G118" s="12" t="str">
        <f>VLOOKUP('market(商品)'!$M118&amp;'market(商品)'!$C118,'market(价格)'!$I:$L,3,0)</f>
        <v>hero_coin</v>
      </c>
      <c r="H118" s="12">
        <f>VLOOKUP('market(商品)'!$M118&amp;'market(商品)'!$C118,'market(价格)'!$I:$L,4,0)</f>
        <v>4000</v>
      </c>
      <c r="I118" s="12"/>
      <c r="J118" s="12"/>
      <c r="K118" s="12">
        <v>0</v>
      </c>
      <c r="L118" s="12">
        <f>IF(INDEX('market(价格)'!E:E,MATCH('market(商品)'!E118,'market(价格)'!A:A,0))=0,100,1)</f>
        <v>1</v>
      </c>
      <c r="M118" s="12" t="s">
        <v>130</v>
      </c>
      <c r="N118" s="3" t="s">
        <v>503</v>
      </c>
    </row>
    <row r="119" spans="1:14" x14ac:dyDescent="0.15">
      <c r="A119" s="13">
        <v>56100201</v>
      </c>
      <c r="B119" s="13" t="str">
        <f>_xlfn.IFNA(INDEX('market(价格)'!B:B,MATCH('market(商品)'!E119,'market(价格)'!A:A,0)),"")</f>
        <v>德古拉星魄</v>
      </c>
      <c r="C119" s="13" t="str">
        <f>_xlfn.IFNA(INDEX('market(价格)'!D:D,MATCH('market(商品)'!E119,'market(价格)'!A:A,0)),"")</f>
        <v>17星魄</v>
      </c>
      <c r="D119" s="13" t="str">
        <f>_xlfn.IFNA(INDEX('market(价格)'!C:C,MATCH('market(商品)'!E119,'market(价格)'!A:A,0)),"")</f>
        <v>item</v>
      </c>
      <c r="E119" s="13">
        <v>5130344</v>
      </c>
      <c r="F119" s="13">
        <f>VLOOKUP('market(商品)'!$M119&amp;'market(商品)'!$C119,'market(价格)'!$I:$L,2,0)</f>
        <v>5</v>
      </c>
      <c r="G119" s="13" t="str">
        <f>VLOOKUP('market(商品)'!$M119&amp;'market(商品)'!$C119,'market(价格)'!$I:$L,3,0)</f>
        <v>hero_coin</v>
      </c>
      <c r="H119" s="13">
        <f>VLOOKUP('market(商品)'!$M119&amp;'market(商品)'!$C119,'market(价格)'!$I:$L,4,0)</f>
        <v>4000</v>
      </c>
      <c r="I119" s="13"/>
      <c r="J119" s="13"/>
      <c r="K119" s="13">
        <v>0</v>
      </c>
      <c r="L119" s="13">
        <f>IF(INDEX('market(价格)'!E:E,MATCH('market(商品)'!E119,'market(价格)'!A:A,0))=0,100,1)</f>
        <v>1</v>
      </c>
      <c r="M119" s="13" t="s">
        <v>130</v>
      </c>
      <c r="N119" s="3" t="s">
        <v>503</v>
      </c>
    </row>
    <row r="120" spans="1:14" x14ac:dyDescent="0.15">
      <c r="A120" s="12">
        <f t="shared" ref="A120:A126" si="9">A119+1</f>
        <v>56100202</v>
      </c>
      <c r="B120" s="12" t="str">
        <f>_xlfn.IFNA(INDEX('market(价格)'!B:B,MATCH('market(商品)'!E120,'market(价格)'!A:A,0)),"")</f>
        <v>莉莉丝星魄</v>
      </c>
      <c r="C120" s="12" t="str">
        <f>_xlfn.IFNA(INDEX('market(价格)'!D:D,MATCH('market(商品)'!E120,'market(价格)'!A:A,0)),"")</f>
        <v>17星魄</v>
      </c>
      <c r="D120" s="12" t="str">
        <f>_xlfn.IFNA(INDEX('market(价格)'!C:C,MATCH('market(商品)'!E120,'market(价格)'!A:A,0)),"")</f>
        <v>item</v>
      </c>
      <c r="E120" s="12">
        <v>5130974</v>
      </c>
      <c r="F120" s="12">
        <f>VLOOKUP('market(商品)'!$M120&amp;'market(商品)'!$C120,'market(价格)'!$I:$L,2,0)</f>
        <v>5</v>
      </c>
      <c r="G120" s="12" t="str">
        <f>VLOOKUP('market(商品)'!$M120&amp;'market(商品)'!$C120,'market(价格)'!$I:$L,3,0)</f>
        <v>hero_coin</v>
      </c>
      <c r="H120" s="12">
        <f>VLOOKUP('market(商品)'!$M120&amp;'market(商品)'!$C120,'market(价格)'!$I:$L,4,0)</f>
        <v>4000</v>
      </c>
      <c r="I120" s="12"/>
      <c r="J120" s="12"/>
      <c r="K120" s="12">
        <v>0</v>
      </c>
      <c r="L120" s="12">
        <f>IF(INDEX('market(价格)'!E:E,MATCH('market(商品)'!E120,'market(价格)'!A:A,0))=0,100,1)</f>
        <v>1</v>
      </c>
      <c r="M120" s="12" t="s">
        <v>130</v>
      </c>
      <c r="N120" s="3" t="s">
        <v>503</v>
      </c>
    </row>
    <row r="121" spans="1:14" x14ac:dyDescent="0.15">
      <c r="A121" s="12">
        <f>A120+1</f>
        <v>56100203</v>
      </c>
      <c r="B121" s="12" t="str">
        <f>_xlfn.IFNA(INDEX('market(价格)'!B:B,MATCH('market(商品)'!E121,'market(价格)'!A:A,0)),"")</f>
        <v>嗜血狼人星魄</v>
      </c>
      <c r="C121" s="12" t="str">
        <f>_xlfn.IFNA(INDEX('market(价格)'!D:D,MATCH('market(商品)'!E121,'market(价格)'!A:A,0)),"")</f>
        <v>17星魄</v>
      </c>
      <c r="D121" s="12" t="str">
        <f>_xlfn.IFNA(INDEX('market(价格)'!C:C,MATCH('market(商品)'!E121,'market(价格)'!A:A,0)),"")</f>
        <v>item</v>
      </c>
      <c r="E121" s="12">
        <v>5130204</v>
      </c>
      <c r="F121" s="12">
        <f>VLOOKUP('market(商品)'!$M121&amp;'market(商品)'!$C121,'market(价格)'!$I:$L,2,0)</f>
        <v>5</v>
      </c>
      <c r="G121" s="12" t="str">
        <f>VLOOKUP('market(商品)'!$M121&amp;'market(商品)'!$C121,'market(价格)'!$I:$L,3,0)</f>
        <v>hero_coin</v>
      </c>
      <c r="H121" s="12">
        <f>VLOOKUP('market(商品)'!$M121&amp;'market(商品)'!$C121,'market(价格)'!$I:$L,4,0)</f>
        <v>4000</v>
      </c>
      <c r="I121" s="12"/>
      <c r="J121" s="12"/>
      <c r="K121" s="12">
        <v>0</v>
      </c>
      <c r="L121" s="12">
        <f>IF(INDEX('market(价格)'!E:E,MATCH('market(商品)'!E121,'market(价格)'!A:A,0))=0,100,1)</f>
        <v>1</v>
      </c>
      <c r="M121" s="12" t="s">
        <v>130</v>
      </c>
      <c r="N121" s="3" t="s">
        <v>504</v>
      </c>
    </row>
    <row r="122" spans="1:14" x14ac:dyDescent="0.15">
      <c r="A122" s="12">
        <f t="shared" si="9"/>
        <v>56100204</v>
      </c>
      <c r="B122" s="12" t="str">
        <f>_xlfn.IFNA(INDEX('market(价格)'!B:B,MATCH('market(商品)'!E122,'market(价格)'!A:A,0)),"")</f>
        <v>胡尔克星魄</v>
      </c>
      <c r="C122" s="12" t="str">
        <f>_xlfn.IFNA(INDEX('market(价格)'!D:D,MATCH('market(商品)'!E122,'market(价格)'!A:A,0)),"")</f>
        <v>17星魄</v>
      </c>
      <c r="D122" s="12" t="str">
        <f>_xlfn.IFNA(INDEX('market(价格)'!C:C,MATCH('market(商品)'!E122,'market(价格)'!A:A,0)),"")</f>
        <v>item</v>
      </c>
      <c r="E122" s="12">
        <v>5130434</v>
      </c>
      <c r="F122" s="12">
        <f>VLOOKUP('market(商品)'!$M122&amp;'market(商品)'!$C122,'market(价格)'!$I:$L,2,0)</f>
        <v>5</v>
      </c>
      <c r="G122" s="12" t="str">
        <f>VLOOKUP('market(商品)'!$M122&amp;'market(商品)'!$C122,'market(价格)'!$I:$L,3,0)</f>
        <v>hero_coin</v>
      </c>
      <c r="H122" s="12">
        <f>VLOOKUP('market(商品)'!$M122&amp;'market(商品)'!$C122,'market(价格)'!$I:$L,4,0)</f>
        <v>4000</v>
      </c>
      <c r="I122" s="12"/>
      <c r="J122" s="12"/>
      <c r="K122" s="12">
        <v>0</v>
      </c>
      <c r="L122" s="12">
        <f>IF(INDEX('market(价格)'!E:E,MATCH('market(商品)'!E122,'market(价格)'!A:A,0))=0,100,1)</f>
        <v>100</v>
      </c>
      <c r="M122" s="12" t="s">
        <v>130</v>
      </c>
      <c r="N122" s="3" t="s">
        <v>504</v>
      </c>
    </row>
    <row r="123" spans="1:14" x14ac:dyDescent="0.15">
      <c r="A123" s="12">
        <f t="shared" si="9"/>
        <v>56100205</v>
      </c>
      <c r="B123" s="12" t="str">
        <f>_xlfn.IFNA(INDEX('market(价格)'!B:B,MATCH('market(商品)'!E123,'market(价格)'!A:A,0)),"")</f>
        <v>风暴之灵星魄</v>
      </c>
      <c r="C123" s="12" t="str">
        <f>_xlfn.IFNA(INDEX('market(价格)'!D:D,MATCH('market(商品)'!E123,'market(价格)'!A:A,0)),"")</f>
        <v>17星魄</v>
      </c>
      <c r="D123" s="12" t="str">
        <f>_xlfn.IFNA(INDEX('market(价格)'!C:C,MATCH('market(商品)'!E123,'market(价格)'!A:A,0)),"")</f>
        <v>item</v>
      </c>
      <c r="E123" s="12">
        <v>5130154</v>
      </c>
      <c r="F123" s="12">
        <f>VLOOKUP('market(商品)'!$M123&amp;'market(商品)'!$C123,'market(价格)'!$I:$L,2,0)</f>
        <v>5</v>
      </c>
      <c r="G123" s="12" t="str">
        <f>VLOOKUP('market(商品)'!$M123&amp;'market(商品)'!$C123,'market(价格)'!$I:$L,3,0)</f>
        <v>hero_coin</v>
      </c>
      <c r="H123" s="12">
        <f>VLOOKUP('market(商品)'!$M123&amp;'market(商品)'!$C123,'market(价格)'!$I:$L,4,0)</f>
        <v>4000</v>
      </c>
      <c r="I123" s="12"/>
      <c r="J123" s="12"/>
      <c r="K123" s="12">
        <v>0</v>
      </c>
      <c r="L123" s="12">
        <f>IF(INDEX('market(价格)'!E:E,MATCH('market(商品)'!E123,'market(价格)'!A:A,0))=0,100,1)</f>
        <v>1</v>
      </c>
      <c r="M123" s="12" t="s">
        <v>130</v>
      </c>
      <c r="N123" s="3" t="s">
        <v>504</v>
      </c>
    </row>
    <row r="124" spans="1:14" x14ac:dyDescent="0.15">
      <c r="A124" s="12">
        <f t="shared" si="9"/>
        <v>56100206</v>
      </c>
      <c r="B124" s="12" t="str">
        <f>_xlfn.IFNA(INDEX('market(价格)'!B:B,MATCH('market(商品)'!E124,'market(价格)'!A:A,0)),"")</f>
        <v>雷神索尔星魄</v>
      </c>
      <c r="C124" s="12" t="str">
        <f>_xlfn.IFNA(INDEX('market(价格)'!D:D,MATCH('market(商品)'!E124,'market(价格)'!A:A,0)),"")</f>
        <v>17星魄</v>
      </c>
      <c r="D124" s="12" t="str">
        <f>_xlfn.IFNA(INDEX('market(价格)'!C:C,MATCH('market(商品)'!E124,'market(价格)'!A:A,0)),"")</f>
        <v>item</v>
      </c>
      <c r="E124" s="12">
        <v>5130534</v>
      </c>
      <c r="F124" s="12">
        <f>VLOOKUP('market(商品)'!$M124&amp;'market(商品)'!$C124,'market(价格)'!$I:$L,2,0)</f>
        <v>5</v>
      </c>
      <c r="G124" s="12" t="str">
        <f>VLOOKUP('market(商品)'!$M124&amp;'market(商品)'!$C124,'market(价格)'!$I:$L,3,0)</f>
        <v>hero_coin</v>
      </c>
      <c r="H124" s="12">
        <f>VLOOKUP('market(商品)'!$M124&amp;'market(商品)'!$C124,'market(价格)'!$I:$L,4,0)</f>
        <v>4000</v>
      </c>
      <c r="I124" s="12"/>
      <c r="J124" s="12"/>
      <c r="K124" s="12">
        <v>1</v>
      </c>
      <c r="L124" s="12">
        <f>IF(INDEX('market(价格)'!E:E,MATCH('market(商品)'!E124,'market(价格)'!A:A,0))=0,100,1)</f>
        <v>1</v>
      </c>
      <c r="M124" s="12" t="s">
        <v>130</v>
      </c>
      <c r="N124" s="3" t="s">
        <v>505</v>
      </c>
    </row>
    <row r="125" spans="1:14" x14ac:dyDescent="0.15">
      <c r="A125" s="12">
        <f t="shared" si="9"/>
        <v>56100207</v>
      </c>
      <c r="B125" s="12" t="str">
        <f>_xlfn.IFNA(INDEX('market(价格)'!B:B,MATCH('market(商品)'!E125,'market(价格)'!A:A,0)),"")</f>
        <v>齐天大圣星魄</v>
      </c>
      <c r="C125" s="12" t="str">
        <f>_xlfn.IFNA(INDEX('market(价格)'!D:D,MATCH('market(商品)'!E125,'market(价格)'!A:A,0)),"")</f>
        <v>17星魄</v>
      </c>
      <c r="D125" s="12" t="str">
        <f>_xlfn.IFNA(INDEX('market(价格)'!C:C,MATCH('market(商品)'!E125,'market(价格)'!A:A,0)),"")</f>
        <v>item</v>
      </c>
      <c r="E125" s="9">
        <v>5130624</v>
      </c>
      <c r="F125" s="12">
        <f>VLOOKUP('market(商品)'!$M125&amp;'market(商品)'!$C125,'market(价格)'!$I:$L,2,0)</f>
        <v>5</v>
      </c>
      <c r="G125" s="12" t="str">
        <f>VLOOKUP('market(商品)'!$M125&amp;'market(商品)'!$C125,'market(价格)'!$I:$L,3,0)</f>
        <v>hero_coin</v>
      </c>
      <c r="H125" s="12">
        <f>VLOOKUP('market(商品)'!$M125&amp;'market(商品)'!$C125,'market(价格)'!$I:$L,4,0)</f>
        <v>4000</v>
      </c>
      <c r="I125" s="12"/>
      <c r="J125" s="12"/>
      <c r="K125" s="12">
        <v>0</v>
      </c>
      <c r="L125" s="12">
        <f>IF(INDEX('market(价格)'!E:E,MATCH('market(商品)'!E125,'market(价格)'!A:A,0))=0,100,1)</f>
        <v>100</v>
      </c>
      <c r="M125" s="12" t="s">
        <v>130</v>
      </c>
      <c r="N125" s="3" t="s">
        <v>505</v>
      </c>
    </row>
    <row r="126" spans="1:14" x14ac:dyDescent="0.15">
      <c r="A126" s="12">
        <f t="shared" si="9"/>
        <v>56100208</v>
      </c>
      <c r="B126" s="12" t="str">
        <f>_xlfn.IFNA(INDEX('market(价格)'!B:B,MATCH('market(商品)'!E126,'market(价格)'!A:A,0)),"")</f>
        <v>月亮女神星魄</v>
      </c>
      <c r="C126" s="12" t="str">
        <f>_xlfn.IFNA(INDEX('market(价格)'!D:D,MATCH('market(商品)'!E126,'market(价格)'!A:A,0)),"")</f>
        <v>17星魄</v>
      </c>
      <c r="D126" s="12" t="str">
        <f>_xlfn.IFNA(INDEX('market(价格)'!C:C,MATCH('market(商品)'!E126,'market(价格)'!A:A,0)),"")</f>
        <v>item</v>
      </c>
      <c r="E126" s="12">
        <v>5130884</v>
      </c>
      <c r="F126" s="12">
        <f>VLOOKUP('market(商品)'!$M126&amp;'market(商品)'!$C126,'market(价格)'!$I:$L,2,0)</f>
        <v>5</v>
      </c>
      <c r="G126" s="12" t="str">
        <f>VLOOKUP('market(商品)'!$M126&amp;'market(商品)'!$C126,'market(价格)'!$I:$L,3,0)</f>
        <v>hero_coin</v>
      </c>
      <c r="H126" s="12">
        <f>VLOOKUP('market(商品)'!$M126&amp;'market(商品)'!$C126,'market(价格)'!$I:$L,4,0)</f>
        <v>4000</v>
      </c>
      <c r="I126" s="12"/>
      <c r="J126" s="12"/>
      <c r="K126" s="12">
        <v>0</v>
      </c>
      <c r="L126" s="12">
        <f>IF(INDEX('market(价格)'!E:E,MATCH('market(商品)'!E126,'market(价格)'!A:A,0))=0,100,1)</f>
        <v>1</v>
      </c>
      <c r="M126" s="12" t="s">
        <v>130</v>
      </c>
      <c r="N126" s="3" t="s">
        <v>505</v>
      </c>
    </row>
    <row r="127" spans="1:14" x14ac:dyDescent="0.15">
      <c r="A127" s="13">
        <v>56100301</v>
      </c>
      <c r="B127" s="13" t="str">
        <f>_xlfn.IFNA(INDEX('market(价格)'!B:B,MATCH('market(商品)'!E127,'market(价格)'!A:A,0)),"")</f>
        <v>中士利刃碎片</v>
      </c>
      <c r="C127" s="13" t="str">
        <f>_xlfn.IFNA(INDEX('market(价格)'!D:D,MATCH('market(商品)'!E127,'market(价格)'!A:A,0)),"")</f>
        <v>12套装</v>
      </c>
      <c r="D127" s="13" t="str">
        <f>_xlfn.IFNA(INDEX('market(价格)'!C:C,MATCH('market(商品)'!E127,'market(价格)'!A:A,0)),"")</f>
        <v>item</v>
      </c>
      <c r="E127" s="13">
        <v>5110025</v>
      </c>
      <c r="F127" s="13">
        <f>VLOOKUP('market(商品)'!$M127&amp;'market(商品)'!$C127,'market(价格)'!$I:$L,2,0)</f>
        <v>1</v>
      </c>
      <c r="G127" s="13" t="str">
        <f>VLOOKUP('market(商品)'!$M127&amp;'market(商品)'!$C127,'market(价格)'!$I:$L,3,0)</f>
        <v>hero_coin</v>
      </c>
      <c r="H127" s="13">
        <f>VLOOKUP('market(商品)'!$M127&amp;'market(商品)'!$C127,'market(价格)'!$I:$L,4,0)</f>
        <v>0</v>
      </c>
      <c r="I127" s="13" t="s">
        <v>496</v>
      </c>
      <c r="J127" s="13">
        <v>30</v>
      </c>
      <c r="K127" s="13">
        <v>1</v>
      </c>
      <c r="L127" s="13">
        <f>IF(INDEX('market(价格)'!E:E,MATCH('market(商品)'!E127,'market(价格)'!A:A,0))=0,100,1)</f>
        <v>1</v>
      </c>
      <c r="M127" s="13" t="s">
        <v>130</v>
      </c>
    </row>
    <row r="128" spans="1:14" x14ac:dyDescent="0.15">
      <c r="A128" s="13">
        <f>A127+1</f>
        <v>56100302</v>
      </c>
      <c r="B128" s="13" t="str">
        <f>_xlfn.IFNA(INDEX('market(价格)'!B:B,MATCH('market(商品)'!E128,'market(价格)'!A:A,0)),"")</f>
        <v>中士头盔碎片</v>
      </c>
      <c r="C128" s="13" t="str">
        <f>_xlfn.IFNA(INDEX('market(价格)'!D:D,MATCH('market(商品)'!E128,'market(价格)'!A:A,0)),"")</f>
        <v>12套装</v>
      </c>
      <c r="D128" s="13" t="str">
        <f>_xlfn.IFNA(INDEX('market(价格)'!C:C,MATCH('market(商品)'!E128,'market(价格)'!A:A,0)),"")</f>
        <v>item</v>
      </c>
      <c r="E128" s="13">
        <v>5110026</v>
      </c>
      <c r="F128" s="13">
        <f>VLOOKUP('market(商品)'!$M128&amp;'market(商品)'!$C128,'market(价格)'!$I:$L,2,0)</f>
        <v>1</v>
      </c>
      <c r="G128" s="13" t="str">
        <f>VLOOKUP('market(商品)'!$M128&amp;'market(商品)'!$C128,'market(价格)'!$I:$L,3,0)</f>
        <v>hero_coin</v>
      </c>
      <c r="H128" s="13">
        <f>VLOOKUP('market(商品)'!$M128&amp;'market(商品)'!$C128,'market(价格)'!$I:$L,4,0)</f>
        <v>0</v>
      </c>
      <c r="I128" s="13" t="s">
        <v>496</v>
      </c>
      <c r="J128" s="13">
        <v>30</v>
      </c>
      <c r="K128" s="13">
        <v>1</v>
      </c>
      <c r="L128" s="13">
        <f>IF(INDEX('market(价格)'!E:E,MATCH('market(商品)'!E128,'market(价格)'!A:A,0))=0,100,1)</f>
        <v>1</v>
      </c>
      <c r="M128" s="13" t="s">
        <v>130</v>
      </c>
    </row>
    <row r="129" spans="1:13" x14ac:dyDescent="0.15">
      <c r="A129" s="13">
        <f t="shared" ref="A129:A132" si="10">A128+1</f>
        <v>56100303</v>
      </c>
      <c r="B129" s="13" t="str">
        <f>_xlfn.IFNA(INDEX('market(价格)'!B:B,MATCH('market(商品)'!E129,'market(价格)'!A:A,0)),"")</f>
        <v>中士胸甲碎片</v>
      </c>
      <c r="C129" s="13" t="str">
        <f>_xlfn.IFNA(INDEX('market(价格)'!D:D,MATCH('market(商品)'!E129,'market(价格)'!A:A,0)),"")</f>
        <v>12套装</v>
      </c>
      <c r="D129" s="13" t="str">
        <f>_xlfn.IFNA(INDEX('market(价格)'!C:C,MATCH('market(商品)'!E129,'market(价格)'!A:A,0)),"")</f>
        <v>item</v>
      </c>
      <c r="E129" s="13">
        <v>5110027</v>
      </c>
      <c r="F129" s="13">
        <f>VLOOKUP('market(商品)'!$M129&amp;'market(商品)'!$C129,'market(价格)'!$I:$L,2,0)</f>
        <v>1</v>
      </c>
      <c r="G129" s="13" t="str">
        <f>VLOOKUP('market(商品)'!$M129&amp;'market(商品)'!$C129,'market(价格)'!$I:$L,3,0)</f>
        <v>hero_coin</v>
      </c>
      <c r="H129" s="13">
        <f>VLOOKUP('market(商品)'!$M129&amp;'market(商品)'!$C129,'market(价格)'!$I:$L,4,0)</f>
        <v>0</v>
      </c>
      <c r="I129" s="13" t="s">
        <v>496</v>
      </c>
      <c r="J129" s="13">
        <v>30</v>
      </c>
      <c r="K129" s="13">
        <v>1</v>
      </c>
      <c r="L129" s="13">
        <f>IF(INDEX('market(价格)'!E:E,MATCH('market(商品)'!E129,'market(价格)'!A:A,0))=0,100,1)</f>
        <v>1</v>
      </c>
      <c r="M129" s="13" t="s">
        <v>130</v>
      </c>
    </row>
    <row r="130" spans="1:13" x14ac:dyDescent="0.15">
      <c r="A130" s="13">
        <f t="shared" si="10"/>
        <v>56100304</v>
      </c>
      <c r="B130" s="13" t="str">
        <f>_xlfn.IFNA(INDEX('market(价格)'!B:B,MATCH('market(商品)'!E130,'market(价格)'!A:A,0)),"")</f>
        <v>中士护腿碎片</v>
      </c>
      <c r="C130" s="13" t="str">
        <f>_xlfn.IFNA(INDEX('market(价格)'!D:D,MATCH('market(商品)'!E130,'market(价格)'!A:A,0)),"")</f>
        <v>12套装</v>
      </c>
      <c r="D130" s="13" t="str">
        <f>_xlfn.IFNA(INDEX('market(价格)'!C:C,MATCH('market(商品)'!E130,'market(价格)'!A:A,0)),"")</f>
        <v>item</v>
      </c>
      <c r="E130" s="13">
        <v>5110028</v>
      </c>
      <c r="F130" s="13">
        <f>VLOOKUP('market(商品)'!$M130&amp;'market(商品)'!$C130,'market(价格)'!$I:$L,2,0)</f>
        <v>1</v>
      </c>
      <c r="G130" s="13" t="str">
        <f>VLOOKUP('market(商品)'!$M130&amp;'market(商品)'!$C130,'market(价格)'!$I:$L,3,0)</f>
        <v>hero_coin</v>
      </c>
      <c r="H130" s="13">
        <f>VLOOKUP('market(商品)'!$M130&amp;'market(商品)'!$C130,'market(价格)'!$I:$L,4,0)</f>
        <v>0</v>
      </c>
      <c r="I130" s="13" t="s">
        <v>496</v>
      </c>
      <c r="J130" s="13">
        <v>30</v>
      </c>
      <c r="K130" s="13">
        <v>1</v>
      </c>
      <c r="L130" s="13">
        <f>IF(INDEX('market(价格)'!E:E,MATCH('market(商品)'!E130,'market(价格)'!A:A,0))=0,100,1)</f>
        <v>1</v>
      </c>
      <c r="M130" s="13" t="s">
        <v>130</v>
      </c>
    </row>
    <row r="131" spans="1:13" x14ac:dyDescent="0.15">
      <c r="A131" s="13">
        <f t="shared" si="10"/>
        <v>56100305</v>
      </c>
      <c r="B131" s="13" t="str">
        <f>_xlfn.IFNA(INDEX('market(价格)'!B:B,MATCH('market(商品)'!E131,'market(价格)'!A:A,0)),"")</f>
        <v>中士坠饰碎片</v>
      </c>
      <c r="C131" s="13" t="str">
        <f>_xlfn.IFNA(INDEX('market(价格)'!D:D,MATCH('market(商品)'!E131,'market(价格)'!A:A,0)),"")</f>
        <v>12套装</v>
      </c>
      <c r="D131" s="13" t="str">
        <f>_xlfn.IFNA(INDEX('market(价格)'!C:C,MATCH('market(商品)'!E131,'market(价格)'!A:A,0)),"")</f>
        <v>item</v>
      </c>
      <c r="E131" s="13">
        <v>5110029</v>
      </c>
      <c r="F131" s="13">
        <f>VLOOKUP('market(商品)'!$M131&amp;'market(商品)'!$C131,'market(价格)'!$I:$L,2,0)</f>
        <v>1</v>
      </c>
      <c r="G131" s="13" t="str">
        <f>VLOOKUP('market(商品)'!$M131&amp;'market(商品)'!$C131,'market(价格)'!$I:$L,3,0)</f>
        <v>hero_coin</v>
      </c>
      <c r="H131" s="13">
        <f>VLOOKUP('market(商品)'!$M131&amp;'market(商品)'!$C131,'market(价格)'!$I:$L,4,0)</f>
        <v>0</v>
      </c>
      <c r="I131" s="13" t="s">
        <v>496</v>
      </c>
      <c r="J131" s="13">
        <v>30</v>
      </c>
      <c r="K131" s="13">
        <v>1</v>
      </c>
      <c r="L131" s="13">
        <f>IF(INDEX('market(价格)'!E:E,MATCH('market(商品)'!E131,'market(价格)'!A:A,0))=0,100,1)</f>
        <v>1</v>
      </c>
      <c r="M131" s="13" t="s">
        <v>130</v>
      </c>
    </row>
    <row r="132" spans="1:13" x14ac:dyDescent="0.15">
      <c r="A132" s="13">
        <f t="shared" si="10"/>
        <v>56100306</v>
      </c>
      <c r="B132" s="13" t="str">
        <f>_xlfn.IFNA(INDEX('market(价格)'!B:B,MATCH('market(商品)'!E132,'market(价格)'!A:A,0)),"")</f>
        <v>中士戒指碎片</v>
      </c>
      <c r="C132" s="13" t="str">
        <f>_xlfn.IFNA(INDEX('market(价格)'!D:D,MATCH('market(商品)'!E132,'market(价格)'!A:A,0)),"")</f>
        <v>12套装</v>
      </c>
      <c r="D132" s="13" t="str">
        <f>_xlfn.IFNA(INDEX('market(价格)'!C:C,MATCH('market(商品)'!E132,'market(价格)'!A:A,0)),"")</f>
        <v>item</v>
      </c>
      <c r="E132" s="13">
        <v>5110030</v>
      </c>
      <c r="F132" s="13">
        <f>VLOOKUP('market(商品)'!$M132&amp;'market(商品)'!$C132,'market(价格)'!$I:$L,2,0)</f>
        <v>1</v>
      </c>
      <c r="G132" s="13" t="str">
        <f>VLOOKUP('market(商品)'!$M132&amp;'market(商品)'!$C132,'market(价格)'!$I:$L,3,0)</f>
        <v>hero_coin</v>
      </c>
      <c r="H132" s="13">
        <f>VLOOKUP('market(商品)'!$M132&amp;'market(商品)'!$C132,'market(价格)'!$I:$L,4,0)</f>
        <v>0</v>
      </c>
      <c r="I132" s="13" t="s">
        <v>496</v>
      </c>
      <c r="J132" s="13">
        <v>30</v>
      </c>
      <c r="K132" s="13">
        <v>1</v>
      </c>
      <c r="L132" s="13">
        <f>IF(INDEX('market(价格)'!E:E,MATCH('market(商品)'!E132,'market(价格)'!A:A,0))=0,100,1)</f>
        <v>1</v>
      </c>
      <c r="M132" s="13" t="s">
        <v>130</v>
      </c>
    </row>
    <row r="133" spans="1:13" x14ac:dyDescent="0.15">
      <c r="A133" s="13">
        <v>56100401</v>
      </c>
      <c r="B133" s="13" t="str">
        <f>_xlfn.IFNA(INDEX('market(价格)'!B:B,MATCH('market(商品)'!E133,'market(价格)'!A:A,0)),"")</f>
        <v>残酷倒钩碎片</v>
      </c>
      <c r="C133" s="13" t="str">
        <f>_xlfn.IFNA(INDEX('market(价格)'!D:D,MATCH('market(商品)'!E133,'market(价格)'!A:A,0)),"")</f>
        <v>16装备</v>
      </c>
      <c r="D133" s="13" t="str">
        <f>_xlfn.IFNA(INDEX('market(价格)'!C:C,MATCH('market(商品)'!E133,'market(价格)'!A:A,0)),"")</f>
        <v>item</v>
      </c>
      <c r="E133" s="13">
        <v>5110031</v>
      </c>
      <c r="F133" s="13">
        <f>VLOOKUP('market(商品)'!$M133&amp;'market(商品)'!$C133,'market(价格)'!$I:$L,2,0)</f>
        <v>1</v>
      </c>
      <c r="G133" s="13" t="str">
        <f>VLOOKUP('market(商品)'!$M133&amp;'market(商品)'!$C133,'market(价格)'!$I:$L,3,0)</f>
        <v>hero_coin</v>
      </c>
      <c r="H133" s="13">
        <f>VLOOKUP('market(商品)'!$M133&amp;'market(商品)'!$C133,'market(价格)'!$I:$L,4,0)</f>
        <v>0</v>
      </c>
      <c r="I133" s="13"/>
      <c r="J133" s="13"/>
      <c r="K133" s="13">
        <v>0</v>
      </c>
      <c r="L133" s="13">
        <f>IF(INDEX('market(价格)'!E:E,MATCH('market(商品)'!E133,'market(价格)'!A:A,0))=0,100,1)</f>
        <v>1</v>
      </c>
      <c r="M133" s="13" t="s">
        <v>130</v>
      </c>
    </row>
    <row r="134" spans="1:13" x14ac:dyDescent="0.15">
      <c r="A134" s="13">
        <f>A133+1</f>
        <v>56100402</v>
      </c>
      <c r="B134" s="13" t="str">
        <f>_xlfn.IFNA(INDEX('market(价格)'!B:B,MATCH('market(商品)'!E134,'market(价格)'!A:A,0)),"")</f>
        <v>琥珀风帽碎片</v>
      </c>
      <c r="C134" s="13" t="str">
        <f>_xlfn.IFNA(INDEX('market(价格)'!D:D,MATCH('market(商品)'!E134,'market(价格)'!A:A,0)),"")</f>
        <v>16装备</v>
      </c>
      <c r="D134" s="13" t="str">
        <f>_xlfn.IFNA(INDEX('market(价格)'!C:C,MATCH('market(商品)'!E134,'market(价格)'!A:A,0)),"")</f>
        <v>item</v>
      </c>
      <c r="E134" s="13">
        <v>5110032</v>
      </c>
      <c r="F134" s="13">
        <f>VLOOKUP('market(商品)'!$M134&amp;'market(商品)'!$C134,'market(价格)'!$I:$L,2,0)</f>
        <v>1</v>
      </c>
      <c r="G134" s="13" t="str">
        <f>VLOOKUP('market(商品)'!$M134&amp;'market(商品)'!$C134,'market(价格)'!$I:$L,3,0)</f>
        <v>hero_coin</v>
      </c>
      <c r="H134" s="13">
        <f>VLOOKUP('market(商品)'!$M134&amp;'market(商品)'!$C134,'market(价格)'!$I:$L,4,0)</f>
        <v>0</v>
      </c>
      <c r="I134" s="13"/>
      <c r="J134" s="13"/>
      <c r="K134" s="13">
        <v>0</v>
      </c>
      <c r="L134" s="13">
        <f>IF(INDEX('market(价格)'!E:E,MATCH('market(商品)'!E134,'market(价格)'!A:A,0))=0,100,1)</f>
        <v>1</v>
      </c>
      <c r="M134" s="13" t="s">
        <v>130</v>
      </c>
    </row>
    <row r="135" spans="1:13" x14ac:dyDescent="0.15">
      <c r="A135" s="13">
        <f t="shared" ref="A135:A140" si="11">A134+1</f>
        <v>56100403</v>
      </c>
      <c r="B135" s="13" t="str">
        <f>_xlfn.IFNA(INDEX('market(价格)'!B:B,MATCH('market(商品)'!E135,'market(价格)'!A:A,0)),"")</f>
        <v>光荣胸甲碎片</v>
      </c>
      <c r="C135" s="13" t="str">
        <f>_xlfn.IFNA(INDEX('market(价格)'!D:D,MATCH('market(商品)'!E135,'market(价格)'!A:A,0)),"")</f>
        <v>16装备</v>
      </c>
      <c r="D135" s="13" t="str">
        <f>_xlfn.IFNA(INDEX('market(价格)'!C:C,MATCH('market(商品)'!E135,'market(价格)'!A:A,0)),"")</f>
        <v>item</v>
      </c>
      <c r="E135" s="13">
        <v>5110033</v>
      </c>
      <c r="F135" s="13">
        <f>VLOOKUP('market(商品)'!$M135&amp;'market(商品)'!$C135,'market(价格)'!$I:$L,2,0)</f>
        <v>1</v>
      </c>
      <c r="G135" s="13" t="str">
        <f>VLOOKUP('market(商品)'!$M135&amp;'market(商品)'!$C135,'market(价格)'!$I:$L,3,0)</f>
        <v>hero_coin</v>
      </c>
      <c r="H135" s="13">
        <f>VLOOKUP('market(商品)'!$M135&amp;'market(商品)'!$C135,'market(价格)'!$I:$L,4,0)</f>
        <v>0</v>
      </c>
      <c r="I135" s="13"/>
      <c r="J135" s="13"/>
      <c r="K135" s="13">
        <v>0</v>
      </c>
      <c r="L135" s="13">
        <f>IF(INDEX('market(价格)'!E:E,MATCH('market(商品)'!E135,'market(价格)'!A:A,0))=0,100,1)</f>
        <v>1</v>
      </c>
      <c r="M135" s="13" t="s">
        <v>130</v>
      </c>
    </row>
    <row r="136" spans="1:13" x14ac:dyDescent="0.15">
      <c r="A136" s="13">
        <f t="shared" si="11"/>
        <v>56100404</v>
      </c>
      <c r="B136" s="13" t="str">
        <f>_xlfn.IFNA(INDEX('market(价格)'!B:B,MATCH('market(商品)'!E136,'market(价格)'!A:A,0)),"")</f>
        <v>灰链护腿碎片</v>
      </c>
      <c r="C136" s="13" t="str">
        <f>_xlfn.IFNA(INDEX('market(价格)'!D:D,MATCH('market(商品)'!E136,'market(价格)'!A:A,0)),"")</f>
        <v>16装备</v>
      </c>
      <c r="D136" s="13" t="str">
        <f>_xlfn.IFNA(INDEX('market(价格)'!C:C,MATCH('market(商品)'!E136,'market(价格)'!A:A,0)),"")</f>
        <v>item</v>
      </c>
      <c r="E136" s="13">
        <v>5110034</v>
      </c>
      <c r="F136" s="13">
        <f>VLOOKUP('market(商品)'!$M136&amp;'market(商品)'!$C136,'market(价格)'!$I:$L,2,0)</f>
        <v>1</v>
      </c>
      <c r="G136" s="13" t="str">
        <f>VLOOKUP('market(商品)'!$M136&amp;'market(商品)'!$C136,'market(价格)'!$I:$L,3,0)</f>
        <v>hero_coin</v>
      </c>
      <c r="H136" s="13">
        <f>VLOOKUP('market(商品)'!$M136&amp;'market(商品)'!$C136,'market(价格)'!$I:$L,4,0)</f>
        <v>0</v>
      </c>
      <c r="I136" s="13"/>
      <c r="J136" s="13"/>
      <c r="K136" s="13">
        <v>0</v>
      </c>
      <c r="L136" s="13">
        <f>IF(INDEX('market(价格)'!E:E,MATCH('market(商品)'!E136,'market(价格)'!A:A,0))=0,100,1)</f>
        <v>1</v>
      </c>
      <c r="M136" s="13" t="s">
        <v>130</v>
      </c>
    </row>
    <row r="137" spans="1:13" x14ac:dyDescent="0.15">
      <c r="A137" s="13">
        <f t="shared" si="11"/>
        <v>56100405</v>
      </c>
      <c r="B137" s="13" t="str">
        <f>_xlfn.IFNA(INDEX('market(价格)'!B:B,MATCH('market(商品)'!E137,'market(价格)'!A:A,0)),"")</f>
        <v>恶魔之击碎片</v>
      </c>
      <c r="C137" s="13" t="str">
        <f>_xlfn.IFNA(INDEX('market(价格)'!D:D,MATCH('market(商品)'!E137,'market(价格)'!A:A,0)),"")</f>
        <v>17装备</v>
      </c>
      <c r="D137" s="13" t="str">
        <f>_xlfn.IFNA(INDEX('market(价格)'!C:C,MATCH('market(商品)'!E137,'market(价格)'!A:A,0)),"")</f>
        <v>item</v>
      </c>
      <c r="E137" s="13">
        <v>5110037</v>
      </c>
      <c r="F137" s="13">
        <f>VLOOKUP('market(商品)'!$M137&amp;'market(商品)'!$C137,'market(价格)'!$I:$L,2,0)</f>
        <v>1</v>
      </c>
      <c r="G137" s="13" t="str">
        <f>VLOOKUP('market(商品)'!$M137&amp;'market(商品)'!$C137,'market(价格)'!$I:$L,3,0)</f>
        <v>hero_coin</v>
      </c>
      <c r="H137" s="13">
        <f>VLOOKUP('market(商品)'!$M137&amp;'market(商品)'!$C137,'market(价格)'!$I:$L,4,0)</f>
        <v>0</v>
      </c>
      <c r="I137" s="13"/>
      <c r="J137" s="13"/>
      <c r="K137" s="13">
        <v>0</v>
      </c>
      <c r="L137" s="13">
        <f>IF(INDEX('market(价格)'!E:E,MATCH('market(商品)'!E137,'market(价格)'!A:A,0))=0,100,1)</f>
        <v>1</v>
      </c>
      <c r="M137" s="13" t="s">
        <v>130</v>
      </c>
    </row>
    <row r="138" spans="1:13" x14ac:dyDescent="0.15">
      <c r="A138" s="13">
        <f t="shared" si="11"/>
        <v>56100406</v>
      </c>
      <c r="B138" s="13" t="str">
        <f>_xlfn.IFNA(INDEX('market(价格)'!B:B,MATCH('market(商品)'!E138,'market(价格)'!A:A,0)),"")</f>
        <v>风暴头盔碎片</v>
      </c>
      <c r="C138" s="13" t="str">
        <f>_xlfn.IFNA(INDEX('market(价格)'!D:D,MATCH('market(商品)'!E138,'market(价格)'!A:A,0)),"")</f>
        <v>17装备</v>
      </c>
      <c r="D138" s="13" t="str">
        <f>_xlfn.IFNA(INDEX('market(价格)'!C:C,MATCH('market(商品)'!E138,'market(价格)'!A:A,0)),"")</f>
        <v>item</v>
      </c>
      <c r="E138" s="13">
        <v>5110038</v>
      </c>
      <c r="F138" s="13">
        <f>VLOOKUP('market(商品)'!$M138&amp;'market(商品)'!$C138,'market(价格)'!$I:$L,2,0)</f>
        <v>1</v>
      </c>
      <c r="G138" s="13" t="str">
        <f>VLOOKUP('market(商品)'!$M138&amp;'market(商品)'!$C138,'market(价格)'!$I:$L,3,0)</f>
        <v>hero_coin</v>
      </c>
      <c r="H138" s="13">
        <f>VLOOKUP('market(商品)'!$M138&amp;'market(商品)'!$C138,'market(价格)'!$I:$L,4,0)</f>
        <v>0</v>
      </c>
      <c r="I138" s="13"/>
      <c r="J138" s="13"/>
      <c r="K138" s="13">
        <v>0</v>
      </c>
      <c r="L138" s="13">
        <f>IF(INDEX('market(价格)'!E:E,MATCH('market(商品)'!E138,'market(价格)'!A:A,0))=0,100,1)</f>
        <v>1</v>
      </c>
      <c r="M138" s="13" t="s">
        <v>130</v>
      </c>
    </row>
    <row r="139" spans="1:13" x14ac:dyDescent="0.15">
      <c r="A139" s="13">
        <f t="shared" si="11"/>
        <v>56100407</v>
      </c>
      <c r="B139" s="13" t="str">
        <f>_xlfn.IFNA(INDEX('market(价格)'!B:B,MATCH('market(商品)'!E139,'market(价格)'!A:A,0)),"")</f>
        <v>泰坦胸甲碎片</v>
      </c>
      <c r="C139" s="13" t="str">
        <f>_xlfn.IFNA(INDEX('market(价格)'!D:D,MATCH('market(商品)'!E139,'market(价格)'!A:A,0)),"")</f>
        <v>17装备</v>
      </c>
      <c r="D139" s="13" t="str">
        <f>_xlfn.IFNA(INDEX('market(价格)'!C:C,MATCH('market(商品)'!E139,'market(价格)'!A:A,0)),"")</f>
        <v>item</v>
      </c>
      <c r="E139" s="13">
        <v>5110039</v>
      </c>
      <c r="F139" s="13">
        <f>VLOOKUP('market(商品)'!$M139&amp;'market(商品)'!$C139,'market(价格)'!$I:$L,2,0)</f>
        <v>1</v>
      </c>
      <c r="G139" s="13" t="str">
        <f>VLOOKUP('market(商品)'!$M139&amp;'market(商品)'!$C139,'market(价格)'!$I:$L,3,0)</f>
        <v>hero_coin</v>
      </c>
      <c r="H139" s="13">
        <f>VLOOKUP('market(商品)'!$M139&amp;'market(商品)'!$C139,'market(价格)'!$I:$L,4,0)</f>
        <v>0</v>
      </c>
      <c r="I139" s="13"/>
      <c r="J139" s="13"/>
      <c r="K139" s="13">
        <v>0</v>
      </c>
      <c r="L139" s="13">
        <f>IF(INDEX('market(价格)'!E:E,MATCH('market(商品)'!E139,'market(价格)'!A:A,0))=0,100,1)</f>
        <v>1</v>
      </c>
      <c r="M139" s="13" t="s">
        <v>130</v>
      </c>
    </row>
    <row r="140" spans="1:13" x14ac:dyDescent="0.15">
      <c r="A140" s="13">
        <f t="shared" si="11"/>
        <v>56100408</v>
      </c>
      <c r="B140" s="13" t="str">
        <f>_xlfn.IFNA(INDEX('market(价格)'!B:B,MATCH('market(商品)'!E140,'market(价格)'!A:A,0)),"")</f>
        <v>碾石腿甲碎片</v>
      </c>
      <c r="C140" s="13" t="str">
        <f>_xlfn.IFNA(INDEX('market(价格)'!D:D,MATCH('market(商品)'!E140,'market(价格)'!A:A,0)),"")</f>
        <v>17装备</v>
      </c>
      <c r="D140" s="13" t="str">
        <f>_xlfn.IFNA(INDEX('market(价格)'!C:C,MATCH('market(商品)'!E140,'market(价格)'!A:A,0)),"")</f>
        <v>item</v>
      </c>
      <c r="E140" s="13">
        <v>5110040</v>
      </c>
      <c r="F140" s="13">
        <f>VLOOKUP('market(商品)'!$M140&amp;'market(商品)'!$C140,'market(价格)'!$I:$L,2,0)</f>
        <v>1</v>
      </c>
      <c r="G140" s="13" t="str">
        <f>VLOOKUP('market(商品)'!$M140&amp;'market(商品)'!$C140,'market(价格)'!$I:$L,3,0)</f>
        <v>hero_coin</v>
      </c>
      <c r="H140" s="13">
        <f>VLOOKUP('market(商品)'!$M140&amp;'market(商品)'!$C140,'market(价格)'!$I:$L,4,0)</f>
        <v>0</v>
      </c>
      <c r="I140" s="13"/>
      <c r="J140" s="13"/>
      <c r="K140" s="13">
        <v>0</v>
      </c>
      <c r="L140" s="13">
        <f>IF(INDEX('market(价格)'!E:E,MATCH('market(商品)'!E140,'market(价格)'!A:A,0))=0,100,1)</f>
        <v>1</v>
      </c>
      <c r="M140" s="13" t="s">
        <v>130</v>
      </c>
    </row>
    <row r="141" spans="1:13" x14ac:dyDescent="0.15">
      <c r="A141" s="3">
        <v>56110101</v>
      </c>
      <c r="B141" s="3" t="str">
        <f>_xlfn.IFNA(INDEX('market(价格)'!B:B,MATCH('market(商品)'!E141,'market(价格)'!A:A,0)),"")</f>
        <v>普通守护符石</v>
      </c>
      <c r="C141" s="3" t="str">
        <f>_xlfn.IFNA(INDEX('market(价格)'!D:D,MATCH('market(商品)'!E141,'market(价格)'!A:A,0)),"")</f>
        <v>普通进阶材料</v>
      </c>
      <c r="D141" s="3" t="str">
        <f>_xlfn.IFNA(INDEX('market(价格)'!C:C,MATCH('market(商品)'!E141,'market(价格)'!A:A,0)),"")</f>
        <v>item</v>
      </c>
      <c r="E141" s="3">
        <v>5120801</v>
      </c>
      <c r="F141" s="3">
        <f>VLOOKUP('market(商品)'!$M141&amp;'market(商品)'!$C141,'market(价格)'!$I:$L,2,0)</f>
        <v>1</v>
      </c>
      <c r="G141" s="3" t="str">
        <f>VLOOKUP('market(商品)'!$M141&amp;'market(商品)'!$C141,'market(价格)'!$I:$L,3,0)</f>
        <v>coin</v>
      </c>
      <c r="H141" s="3">
        <f>VLOOKUP('market(商品)'!$M141&amp;'market(商品)'!$C141,'market(价格)'!$I:$L,4,0)</f>
        <v>15000</v>
      </c>
      <c r="K141" s="3">
        <v>0</v>
      </c>
      <c r="L141" s="3">
        <f>IF(INDEX('market(价格)'!E:E,MATCH('market(商品)'!E141,'market(价格)'!A:A,0))=0,100,1)</f>
        <v>1</v>
      </c>
      <c r="M141" s="3" t="s">
        <v>463</v>
      </c>
    </row>
    <row r="142" spans="1:13" x14ac:dyDescent="0.15">
      <c r="A142" s="9">
        <f>A141+1</f>
        <v>56110102</v>
      </c>
      <c r="B142" s="9" t="str">
        <f>_xlfn.IFNA(INDEX('market(价格)'!B:B,MATCH('market(商品)'!E142,'market(价格)'!A:A,0)),"")</f>
        <v>优良守护符石</v>
      </c>
      <c r="C142" s="9" t="str">
        <f>_xlfn.IFNA(INDEX('market(价格)'!D:D,MATCH('market(商品)'!E142,'market(价格)'!A:A,0)),"")</f>
        <v>优良进阶材料</v>
      </c>
      <c r="D142" s="9" t="str">
        <f>_xlfn.IFNA(INDEX('market(价格)'!C:C,MATCH('market(商品)'!E142,'market(价格)'!A:A,0)),"")</f>
        <v>item</v>
      </c>
      <c r="E142" s="9">
        <v>5120802</v>
      </c>
      <c r="F142" s="9">
        <f>VLOOKUP('market(商品)'!$M142&amp;'market(商品)'!$C142,'market(价格)'!$I:$L,2,0)</f>
        <v>1</v>
      </c>
      <c r="G142" s="9" t="str">
        <f>VLOOKUP('market(商品)'!$M142&amp;'market(商品)'!$C142,'market(价格)'!$I:$L,3,0)</f>
        <v>coin</v>
      </c>
      <c r="H142" s="9">
        <f>VLOOKUP('market(商品)'!$M142&amp;'market(商品)'!$C142,'market(价格)'!$I:$L,4,0)</f>
        <v>30000</v>
      </c>
      <c r="I142" s="9"/>
      <c r="J142" s="9"/>
      <c r="K142" s="9">
        <v>0</v>
      </c>
      <c r="L142" s="9">
        <f>IF(INDEX('market(价格)'!E:E,MATCH('market(商品)'!E142,'market(价格)'!A:A,0))=0,100,1)</f>
        <v>1</v>
      </c>
      <c r="M142" s="9" t="s">
        <v>463</v>
      </c>
    </row>
    <row r="143" spans="1:13" x14ac:dyDescent="0.15">
      <c r="A143" s="9">
        <f t="shared" ref="A143:A206" si="12">A142+1</f>
        <v>56110103</v>
      </c>
      <c r="B143" s="9" t="str">
        <f>_xlfn.IFNA(INDEX('market(价格)'!B:B,MATCH('market(商品)'!E143,'market(价格)'!A:A,0)),"")</f>
        <v>精致守护符石</v>
      </c>
      <c r="C143" s="9" t="str">
        <f>_xlfn.IFNA(INDEX('market(价格)'!D:D,MATCH('market(商品)'!E143,'market(价格)'!A:A,0)),"")</f>
        <v>精致进阶材料</v>
      </c>
      <c r="D143" s="9" t="str">
        <f>_xlfn.IFNA(INDEX('market(价格)'!C:C,MATCH('market(商品)'!E143,'market(价格)'!A:A,0)),"")</f>
        <v>item</v>
      </c>
      <c r="E143" s="9">
        <v>5120803</v>
      </c>
      <c r="F143" s="9">
        <f>VLOOKUP('market(商品)'!$M143&amp;'market(商品)'!$C143,'market(价格)'!$I:$L,2,0)</f>
        <v>1</v>
      </c>
      <c r="G143" s="9" t="str">
        <f>VLOOKUP('market(商品)'!$M143&amp;'market(商品)'!$C143,'market(价格)'!$I:$L,3,0)</f>
        <v>coin</v>
      </c>
      <c r="H143" s="9">
        <f>VLOOKUP('market(商品)'!$M143&amp;'market(商品)'!$C143,'market(价格)'!$I:$L,4,0)</f>
        <v>50000</v>
      </c>
      <c r="I143" s="9"/>
      <c r="J143" s="9"/>
      <c r="K143" s="9">
        <v>0</v>
      </c>
      <c r="L143" s="9">
        <f>IF(INDEX('market(价格)'!E:E,MATCH('market(商品)'!E143,'market(价格)'!A:A,0))=0,100,1)</f>
        <v>1</v>
      </c>
      <c r="M143" s="9" t="s">
        <v>463</v>
      </c>
    </row>
    <row r="144" spans="1:13" x14ac:dyDescent="0.15">
      <c r="A144" s="9">
        <f t="shared" si="12"/>
        <v>56110104</v>
      </c>
      <c r="B144" s="9" t="str">
        <f>_xlfn.IFNA(INDEX('market(价格)'!B:B,MATCH('market(商品)'!E144,'market(价格)'!A:A,0)),"")</f>
        <v>史诗守护符石</v>
      </c>
      <c r="C144" s="9" t="str">
        <f>_xlfn.IFNA(INDEX('market(价格)'!D:D,MATCH('market(商品)'!E144,'market(价格)'!A:A,0)),"")</f>
        <v>史诗进阶材料</v>
      </c>
      <c r="D144" s="9" t="str">
        <f>_xlfn.IFNA(INDEX('market(价格)'!C:C,MATCH('market(商品)'!E144,'market(价格)'!A:A,0)),"")</f>
        <v>item</v>
      </c>
      <c r="E144" s="9">
        <v>5120804</v>
      </c>
      <c r="F144" s="9">
        <f>VLOOKUP('market(商品)'!$M144&amp;'market(商品)'!$C144,'market(价格)'!$I:$L,2,0)</f>
        <v>1</v>
      </c>
      <c r="G144" s="9" t="str">
        <f>VLOOKUP('market(商品)'!$M144&amp;'market(商品)'!$C144,'market(价格)'!$I:$L,3,0)</f>
        <v>coin</v>
      </c>
      <c r="H144" s="9">
        <f>VLOOKUP('market(商品)'!$M144&amp;'market(商品)'!$C144,'market(价格)'!$I:$L,4,0)</f>
        <v>80000</v>
      </c>
      <c r="I144" s="9"/>
      <c r="J144" s="9"/>
      <c r="K144" s="9">
        <v>0</v>
      </c>
      <c r="L144" s="9">
        <f>IF(INDEX('market(价格)'!E:E,MATCH('market(商品)'!E144,'market(价格)'!A:A,0))=0,100,1)</f>
        <v>1</v>
      </c>
      <c r="M144" s="9" t="s">
        <v>463</v>
      </c>
    </row>
    <row r="145" spans="1:13" x14ac:dyDescent="0.15">
      <c r="A145" s="9">
        <f t="shared" si="12"/>
        <v>56110105</v>
      </c>
      <c r="B145" s="9" t="str">
        <f>_xlfn.IFNA(INDEX('market(价格)'!B:B,MATCH('market(商品)'!E145,'market(价格)'!A:A,0)),"")</f>
        <v>普通暗影符石</v>
      </c>
      <c r="C145" s="9" t="str">
        <f>_xlfn.IFNA(INDEX('market(价格)'!D:D,MATCH('market(商品)'!E145,'market(价格)'!A:A,0)),"")</f>
        <v>普通进阶材料</v>
      </c>
      <c r="D145" s="9" t="str">
        <f>_xlfn.IFNA(INDEX('market(价格)'!C:C,MATCH('market(商品)'!E145,'market(价格)'!A:A,0)),"")</f>
        <v>item</v>
      </c>
      <c r="E145" s="9">
        <v>5120811</v>
      </c>
      <c r="F145" s="9">
        <f>VLOOKUP('market(商品)'!$M145&amp;'market(商品)'!$C145,'market(价格)'!$I:$L,2,0)</f>
        <v>1</v>
      </c>
      <c r="G145" s="9" t="str">
        <f>VLOOKUP('market(商品)'!$M145&amp;'market(商品)'!$C145,'market(价格)'!$I:$L,3,0)</f>
        <v>coin</v>
      </c>
      <c r="H145" s="9">
        <f>VLOOKUP('market(商品)'!$M145&amp;'market(商品)'!$C145,'market(价格)'!$I:$L,4,0)</f>
        <v>15000</v>
      </c>
      <c r="I145" s="9"/>
      <c r="J145" s="9"/>
      <c r="K145" s="9">
        <v>0</v>
      </c>
      <c r="L145" s="9">
        <f>IF(INDEX('market(价格)'!E:E,MATCH('market(商品)'!E145,'market(价格)'!A:A,0))=0,100,1)</f>
        <v>1</v>
      </c>
      <c r="M145" s="9" t="s">
        <v>463</v>
      </c>
    </row>
    <row r="146" spans="1:13" x14ac:dyDescent="0.15">
      <c r="A146" s="9">
        <f t="shared" si="12"/>
        <v>56110106</v>
      </c>
      <c r="B146" s="9" t="str">
        <f>_xlfn.IFNA(INDEX('market(价格)'!B:B,MATCH('market(商品)'!E146,'market(价格)'!A:A,0)),"")</f>
        <v>优良暗影符石</v>
      </c>
      <c r="C146" s="9" t="str">
        <f>_xlfn.IFNA(INDEX('market(价格)'!D:D,MATCH('market(商品)'!E146,'market(价格)'!A:A,0)),"")</f>
        <v>优良进阶材料</v>
      </c>
      <c r="D146" s="9" t="str">
        <f>_xlfn.IFNA(INDEX('market(价格)'!C:C,MATCH('market(商品)'!E146,'market(价格)'!A:A,0)),"")</f>
        <v>item</v>
      </c>
      <c r="E146" s="9">
        <v>5120812</v>
      </c>
      <c r="F146" s="9">
        <f>VLOOKUP('market(商品)'!$M146&amp;'market(商品)'!$C146,'market(价格)'!$I:$L,2,0)</f>
        <v>1</v>
      </c>
      <c r="G146" s="9" t="str">
        <f>VLOOKUP('market(商品)'!$M146&amp;'market(商品)'!$C146,'market(价格)'!$I:$L,3,0)</f>
        <v>coin</v>
      </c>
      <c r="H146" s="9">
        <f>VLOOKUP('market(商品)'!$M146&amp;'market(商品)'!$C146,'market(价格)'!$I:$L,4,0)</f>
        <v>30000</v>
      </c>
      <c r="I146" s="9"/>
      <c r="J146" s="9"/>
      <c r="K146" s="9">
        <v>0</v>
      </c>
      <c r="L146" s="9">
        <f>IF(INDEX('market(价格)'!E:E,MATCH('market(商品)'!E146,'market(价格)'!A:A,0))=0,100,1)</f>
        <v>1</v>
      </c>
      <c r="M146" s="9" t="s">
        <v>463</v>
      </c>
    </row>
    <row r="147" spans="1:13" x14ac:dyDescent="0.15">
      <c r="A147" s="9">
        <f t="shared" si="12"/>
        <v>56110107</v>
      </c>
      <c r="B147" s="9" t="str">
        <f>_xlfn.IFNA(INDEX('market(价格)'!B:B,MATCH('market(商品)'!E147,'market(价格)'!A:A,0)),"")</f>
        <v>精致暗影符石</v>
      </c>
      <c r="C147" s="9" t="str">
        <f>_xlfn.IFNA(INDEX('market(价格)'!D:D,MATCH('market(商品)'!E147,'market(价格)'!A:A,0)),"")</f>
        <v>精致进阶材料</v>
      </c>
      <c r="D147" s="9" t="str">
        <f>_xlfn.IFNA(INDEX('market(价格)'!C:C,MATCH('market(商品)'!E147,'market(价格)'!A:A,0)),"")</f>
        <v>item</v>
      </c>
      <c r="E147" s="9">
        <v>5120813</v>
      </c>
      <c r="F147" s="9">
        <f>VLOOKUP('market(商品)'!$M147&amp;'market(商品)'!$C147,'market(价格)'!$I:$L,2,0)</f>
        <v>1</v>
      </c>
      <c r="G147" s="9" t="str">
        <f>VLOOKUP('market(商品)'!$M147&amp;'market(商品)'!$C147,'market(价格)'!$I:$L,3,0)</f>
        <v>coin</v>
      </c>
      <c r="H147" s="9">
        <f>VLOOKUP('market(商品)'!$M147&amp;'market(商品)'!$C147,'market(价格)'!$I:$L,4,0)</f>
        <v>50000</v>
      </c>
      <c r="I147" s="9"/>
      <c r="J147" s="9"/>
      <c r="K147" s="9">
        <v>0</v>
      </c>
      <c r="L147" s="9">
        <f>IF(INDEX('market(价格)'!E:E,MATCH('market(商品)'!E147,'market(价格)'!A:A,0))=0,100,1)</f>
        <v>1</v>
      </c>
      <c r="M147" s="9" t="s">
        <v>463</v>
      </c>
    </row>
    <row r="148" spans="1:13" x14ac:dyDescent="0.15">
      <c r="A148" s="9">
        <f t="shared" si="12"/>
        <v>56110108</v>
      </c>
      <c r="B148" s="9" t="str">
        <f>_xlfn.IFNA(INDEX('market(价格)'!B:B,MATCH('market(商品)'!E148,'market(价格)'!A:A,0)),"")</f>
        <v>史诗暗影符石</v>
      </c>
      <c r="C148" s="9" t="str">
        <f>_xlfn.IFNA(INDEX('market(价格)'!D:D,MATCH('market(商品)'!E148,'market(价格)'!A:A,0)),"")</f>
        <v>史诗进阶材料</v>
      </c>
      <c r="D148" s="9" t="str">
        <f>_xlfn.IFNA(INDEX('market(价格)'!C:C,MATCH('market(商品)'!E148,'market(价格)'!A:A,0)),"")</f>
        <v>item</v>
      </c>
      <c r="E148" s="9">
        <v>5120814</v>
      </c>
      <c r="F148" s="9">
        <f>VLOOKUP('market(商品)'!$M148&amp;'market(商品)'!$C148,'market(价格)'!$I:$L,2,0)</f>
        <v>1</v>
      </c>
      <c r="G148" s="9" t="str">
        <f>VLOOKUP('market(商品)'!$M148&amp;'market(商品)'!$C148,'market(价格)'!$I:$L,3,0)</f>
        <v>coin</v>
      </c>
      <c r="H148" s="9">
        <f>VLOOKUP('market(商品)'!$M148&amp;'market(商品)'!$C148,'market(价格)'!$I:$L,4,0)</f>
        <v>80000</v>
      </c>
      <c r="I148" s="9"/>
      <c r="J148" s="9"/>
      <c r="K148" s="9">
        <v>0</v>
      </c>
      <c r="L148" s="9">
        <f>IF(INDEX('market(价格)'!E:E,MATCH('market(商品)'!E148,'market(价格)'!A:A,0))=0,100,1)</f>
        <v>1</v>
      </c>
      <c r="M148" s="9" t="s">
        <v>463</v>
      </c>
    </row>
    <row r="149" spans="1:13" x14ac:dyDescent="0.15">
      <c r="A149" s="9">
        <f t="shared" si="12"/>
        <v>56110109</v>
      </c>
      <c r="B149" s="9" t="str">
        <f>_xlfn.IFNA(INDEX('market(价格)'!B:B,MATCH('market(商品)'!E149,'market(价格)'!A:A,0)),"")</f>
        <v>普通灵巧符石</v>
      </c>
      <c r="C149" s="9" t="str">
        <f>_xlfn.IFNA(INDEX('market(价格)'!D:D,MATCH('market(商品)'!E149,'market(价格)'!A:A,0)),"")</f>
        <v>普通进阶材料</v>
      </c>
      <c r="D149" s="9" t="str">
        <f>_xlfn.IFNA(INDEX('market(价格)'!C:C,MATCH('market(商品)'!E149,'market(价格)'!A:A,0)),"")</f>
        <v>item</v>
      </c>
      <c r="E149" s="9">
        <v>5120821</v>
      </c>
      <c r="F149" s="9">
        <f>VLOOKUP('market(商品)'!$M149&amp;'market(商品)'!$C149,'market(价格)'!$I:$L,2,0)</f>
        <v>1</v>
      </c>
      <c r="G149" s="9" t="str">
        <f>VLOOKUP('market(商品)'!$M149&amp;'market(商品)'!$C149,'market(价格)'!$I:$L,3,0)</f>
        <v>coin</v>
      </c>
      <c r="H149" s="9">
        <f>VLOOKUP('market(商品)'!$M149&amp;'market(商品)'!$C149,'market(价格)'!$I:$L,4,0)</f>
        <v>15000</v>
      </c>
      <c r="I149" s="9"/>
      <c r="J149" s="9"/>
      <c r="K149" s="9">
        <v>0</v>
      </c>
      <c r="L149" s="9">
        <f>IF(INDEX('market(价格)'!E:E,MATCH('market(商品)'!E149,'market(价格)'!A:A,0))=0,100,1)</f>
        <v>1</v>
      </c>
      <c r="M149" s="9" t="s">
        <v>463</v>
      </c>
    </row>
    <row r="150" spans="1:13" x14ac:dyDescent="0.15">
      <c r="A150" s="9">
        <f t="shared" si="12"/>
        <v>56110110</v>
      </c>
      <c r="B150" s="9" t="str">
        <f>_xlfn.IFNA(INDEX('market(价格)'!B:B,MATCH('market(商品)'!E150,'market(价格)'!A:A,0)),"")</f>
        <v>优良灵巧符石</v>
      </c>
      <c r="C150" s="9" t="str">
        <f>_xlfn.IFNA(INDEX('market(价格)'!D:D,MATCH('market(商品)'!E150,'market(价格)'!A:A,0)),"")</f>
        <v>优良进阶材料</v>
      </c>
      <c r="D150" s="9" t="str">
        <f>_xlfn.IFNA(INDEX('market(价格)'!C:C,MATCH('market(商品)'!E150,'market(价格)'!A:A,0)),"")</f>
        <v>item</v>
      </c>
      <c r="E150" s="9">
        <v>5120822</v>
      </c>
      <c r="F150" s="9">
        <f>VLOOKUP('market(商品)'!$M150&amp;'market(商品)'!$C150,'market(价格)'!$I:$L,2,0)</f>
        <v>1</v>
      </c>
      <c r="G150" s="9" t="str">
        <f>VLOOKUP('market(商品)'!$M150&amp;'market(商品)'!$C150,'market(价格)'!$I:$L,3,0)</f>
        <v>coin</v>
      </c>
      <c r="H150" s="9">
        <f>VLOOKUP('market(商品)'!$M150&amp;'market(商品)'!$C150,'market(价格)'!$I:$L,4,0)</f>
        <v>30000</v>
      </c>
      <c r="I150" s="9"/>
      <c r="J150" s="9"/>
      <c r="K150" s="9">
        <v>0</v>
      </c>
      <c r="L150" s="9">
        <f>IF(INDEX('market(价格)'!E:E,MATCH('market(商品)'!E150,'market(价格)'!A:A,0))=0,100,1)</f>
        <v>1</v>
      </c>
      <c r="M150" s="9" t="s">
        <v>463</v>
      </c>
    </row>
    <row r="151" spans="1:13" x14ac:dyDescent="0.15">
      <c r="A151" s="9">
        <f t="shared" si="12"/>
        <v>56110111</v>
      </c>
      <c r="B151" s="9" t="str">
        <f>_xlfn.IFNA(INDEX('market(价格)'!B:B,MATCH('market(商品)'!E151,'market(价格)'!A:A,0)),"")</f>
        <v>精致灵巧符石</v>
      </c>
      <c r="C151" s="9" t="str">
        <f>_xlfn.IFNA(INDEX('market(价格)'!D:D,MATCH('market(商品)'!E151,'market(价格)'!A:A,0)),"")</f>
        <v>精致进阶材料</v>
      </c>
      <c r="D151" s="9" t="str">
        <f>_xlfn.IFNA(INDEX('market(价格)'!C:C,MATCH('market(商品)'!E151,'market(价格)'!A:A,0)),"")</f>
        <v>item</v>
      </c>
      <c r="E151" s="9">
        <v>5120823</v>
      </c>
      <c r="F151" s="9">
        <f>VLOOKUP('market(商品)'!$M151&amp;'market(商品)'!$C151,'market(价格)'!$I:$L,2,0)</f>
        <v>1</v>
      </c>
      <c r="G151" s="9" t="str">
        <f>VLOOKUP('market(商品)'!$M151&amp;'market(商品)'!$C151,'market(价格)'!$I:$L,3,0)</f>
        <v>coin</v>
      </c>
      <c r="H151" s="9">
        <f>VLOOKUP('market(商品)'!$M151&amp;'market(商品)'!$C151,'market(价格)'!$I:$L,4,0)</f>
        <v>50000</v>
      </c>
      <c r="I151" s="9"/>
      <c r="J151" s="9"/>
      <c r="K151" s="9">
        <v>0</v>
      </c>
      <c r="L151" s="9">
        <f>IF(INDEX('market(价格)'!E:E,MATCH('market(商品)'!E151,'market(价格)'!A:A,0))=0,100,1)</f>
        <v>1</v>
      </c>
      <c r="M151" s="9" t="s">
        <v>463</v>
      </c>
    </row>
    <row r="152" spans="1:13" x14ac:dyDescent="0.15">
      <c r="A152" s="9">
        <f t="shared" si="12"/>
        <v>56110112</v>
      </c>
      <c r="B152" s="9" t="str">
        <f>_xlfn.IFNA(INDEX('market(价格)'!B:B,MATCH('market(商品)'!E152,'market(价格)'!A:A,0)),"")</f>
        <v>史诗灵巧符石</v>
      </c>
      <c r="C152" s="9" t="str">
        <f>_xlfn.IFNA(INDEX('market(价格)'!D:D,MATCH('market(商品)'!E152,'market(价格)'!A:A,0)),"")</f>
        <v>史诗进阶材料</v>
      </c>
      <c r="D152" s="9" t="str">
        <f>_xlfn.IFNA(INDEX('market(价格)'!C:C,MATCH('market(商品)'!E152,'market(价格)'!A:A,0)),"")</f>
        <v>item</v>
      </c>
      <c r="E152" s="9">
        <v>5120824</v>
      </c>
      <c r="F152" s="9">
        <f>VLOOKUP('market(商品)'!$M152&amp;'market(商品)'!$C152,'market(价格)'!$I:$L,2,0)</f>
        <v>1</v>
      </c>
      <c r="G152" s="9" t="str">
        <f>VLOOKUP('market(商品)'!$M152&amp;'market(商品)'!$C152,'market(价格)'!$I:$L,3,0)</f>
        <v>coin</v>
      </c>
      <c r="H152" s="9">
        <f>VLOOKUP('market(商品)'!$M152&amp;'market(商品)'!$C152,'market(价格)'!$I:$L,4,0)</f>
        <v>80000</v>
      </c>
      <c r="I152" s="9"/>
      <c r="J152" s="9"/>
      <c r="K152" s="9">
        <v>0</v>
      </c>
      <c r="L152" s="9">
        <f>IF(INDEX('market(价格)'!E:E,MATCH('market(商品)'!E152,'market(价格)'!A:A,0))=0,100,1)</f>
        <v>1</v>
      </c>
      <c r="M152" s="9" t="s">
        <v>463</v>
      </c>
    </row>
    <row r="153" spans="1:13" x14ac:dyDescent="0.15">
      <c r="A153" s="9">
        <f t="shared" si="12"/>
        <v>56110113</v>
      </c>
      <c r="B153" s="9" t="str">
        <f>_xlfn.IFNA(INDEX('market(价格)'!B:B,MATCH('market(商品)'!E153,'market(价格)'!A:A,0)),"")</f>
        <v>普通战斗符石</v>
      </c>
      <c r="C153" s="9" t="str">
        <f>_xlfn.IFNA(INDEX('market(价格)'!D:D,MATCH('market(商品)'!E153,'market(价格)'!A:A,0)),"")</f>
        <v>普通进阶材料</v>
      </c>
      <c r="D153" s="9" t="str">
        <f>_xlfn.IFNA(INDEX('market(价格)'!C:C,MATCH('market(商品)'!E153,'market(价格)'!A:A,0)),"")</f>
        <v>item</v>
      </c>
      <c r="E153" s="9">
        <v>5120831</v>
      </c>
      <c r="F153" s="9">
        <f>VLOOKUP('market(商品)'!$M153&amp;'market(商品)'!$C153,'market(价格)'!$I:$L,2,0)</f>
        <v>1</v>
      </c>
      <c r="G153" s="9" t="str">
        <f>VLOOKUP('market(商品)'!$M153&amp;'market(商品)'!$C153,'market(价格)'!$I:$L,3,0)</f>
        <v>coin</v>
      </c>
      <c r="H153" s="9">
        <f>VLOOKUP('market(商品)'!$M153&amp;'market(商品)'!$C153,'market(价格)'!$I:$L,4,0)</f>
        <v>15000</v>
      </c>
      <c r="I153" s="9"/>
      <c r="J153" s="9"/>
      <c r="K153" s="9">
        <v>0</v>
      </c>
      <c r="L153" s="9">
        <f>IF(INDEX('market(价格)'!E:E,MATCH('market(商品)'!E153,'market(价格)'!A:A,0))=0,100,1)</f>
        <v>1</v>
      </c>
      <c r="M153" s="9" t="s">
        <v>463</v>
      </c>
    </row>
    <row r="154" spans="1:13" x14ac:dyDescent="0.15">
      <c r="A154" s="9">
        <f t="shared" si="12"/>
        <v>56110114</v>
      </c>
      <c r="B154" s="9" t="str">
        <f>_xlfn.IFNA(INDEX('market(价格)'!B:B,MATCH('market(商品)'!E154,'market(价格)'!A:A,0)),"")</f>
        <v>优良战斗符石</v>
      </c>
      <c r="C154" s="9" t="str">
        <f>_xlfn.IFNA(INDEX('market(价格)'!D:D,MATCH('market(商品)'!E154,'market(价格)'!A:A,0)),"")</f>
        <v>优良进阶材料</v>
      </c>
      <c r="D154" s="9" t="str">
        <f>_xlfn.IFNA(INDEX('market(价格)'!C:C,MATCH('market(商品)'!E154,'market(价格)'!A:A,0)),"")</f>
        <v>item</v>
      </c>
      <c r="E154" s="9">
        <v>5120832</v>
      </c>
      <c r="F154" s="9">
        <f>VLOOKUP('market(商品)'!$M154&amp;'market(商品)'!$C154,'market(价格)'!$I:$L,2,0)</f>
        <v>1</v>
      </c>
      <c r="G154" s="9" t="str">
        <f>VLOOKUP('market(商品)'!$M154&amp;'market(商品)'!$C154,'market(价格)'!$I:$L,3,0)</f>
        <v>coin</v>
      </c>
      <c r="H154" s="9">
        <f>VLOOKUP('market(商品)'!$M154&amp;'market(商品)'!$C154,'market(价格)'!$I:$L,4,0)</f>
        <v>30000</v>
      </c>
      <c r="I154" s="9"/>
      <c r="J154" s="9"/>
      <c r="K154" s="9">
        <v>0</v>
      </c>
      <c r="L154" s="9">
        <f>IF(INDEX('market(价格)'!E:E,MATCH('market(商品)'!E154,'market(价格)'!A:A,0))=0,100,1)</f>
        <v>1</v>
      </c>
      <c r="M154" s="9" t="s">
        <v>463</v>
      </c>
    </row>
    <row r="155" spans="1:13" x14ac:dyDescent="0.15">
      <c r="A155" s="9">
        <f t="shared" si="12"/>
        <v>56110115</v>
      </c>
      <c r="B155" s="9" t="str">
        <f>_xlfn.IFNA(INDEX('market(价格)'!B:B,MATCH('market(商品)'!E155,'market(价格)'!A:A,0)),"")</f>
        <v>精致战斗符石</v>
      </c>
      <c r="C155" s="9" t="str">
        <f>_xlfn.IFNA(INDEX('market(价格)'!D:D,MATCH('market(商品)'!E155,'market(价格)'!A:A,0)),"")</f>
        <v>精致进阶材料</v>
      </c>
      <c r="D155" s="9" t="str">
        <f>_xlfn.IFNA(INDEX('market(价格)'!C:C,MATCH('market(商品)'!E155,'market(价格)'!A:A,0)),"")</f>
        <v>item</v>
      </c>
      <c r="E155" s="9">
        <v>5120833</v>
      </c>
      <c r="F155" s="9">
        <f>VLOOKUP('market(商品)'!$M155&amp;'market(商品)'!$C155,'market(价格)'!$I:$L,2,0)</f>
        <v>1</v>
      </c>
      <c r="G155" s="9" t="str">
        <f>VLOOKUP('market(商品)'!$M155&amp;'market(商品)'!$C155,'market(价格)'!$I:$L,3,0)</f>
        <v>coin</v>
      </c>
      <c r="H155" s="9">
        <f>VLOOKUP('market(商品)'!$M155&amp;'market(商品)'!$C155,'market(价格)'!$I:$L,4,0)</f>
        <v>50000</v>
      </c>
      <c r="I155" s="9"/>
      <c r="J155" s="9"/>
      <c r="K155" s="9">
        <v>0</v>
      </c>
      <c r="L155" s="9">
        <f>IF(INDEX('market(价格)'!E:E,MATCH('market(商品)'!E155,'market(价格)'!A:A,0))=0,100,1)</f>
        <v>1</v>
      </c>
      <c r="M155" s="9" t="s">
        <v>463</v>
      </c>
    </row>
    <row r="156" spans="1:13" x14ac:dyDescent="0.15">
      <c r="A156" s="9">
        <f t="shared" si="12"/>
        <v>56110116</v>
      </c>
      <c r="B156" s="9" t="str">
        <f>_xlfn.IFNA(INDEX('market(价格)'!B:B,MATCH('market(商品)'!E156,'market(价格)'!A:A,0)),"")</f>
        <v>史诗战斗符石</v>
      </c>
      <c r="C156" s="9" t="str">
        <f>_xlfn.IFNA(INDEX('market(价格)'!D:D,MATCH('market(商品)'!E156,'market(价格)'!A:A,0)),"")</f>
        <v>史诗进阶材料</v>
      </c>
      <c r="D156" s="9" t="str">
        <f>_xlfn.IFNA(INDEX('market(价格)'!C:C,MATCH('market(商品)'!E156,'market(价格)'!A:A,0)),"")</f>
        <v>item</v>
      </c>
      <c r="E156" s="9">
        <v>5120834</v>
      </c>
      <c r="F156" s="9">
        <f>VLOOKUP('market(商品)'!$M156&amp;'market(商品)'!$C156,'market(价格)'!$I:$L,2,0)</f>
        <v>1</v>
      </c>
      <c r="G156" s="9" t="str">
        <f>VLOOKUP('market(商品)'!$M156&amp;'market(商品)'!$C156,'market(价格)'!$I:$L,3,0)</f>
        <v>coin</v>
      </c>
      <c r="H156" s="9">
        <f>VLOOKUP('market(商品)'!$M156&amp;'market(商品)'!$C156,'market(价格)'!$I:$L,4,0)</f>
        <v>80000</v>
      </c>
      <c r="I156" s="9"/>
      <c r="J156" s="9"/>
      <c r="K156" s="9">
        <v>0</v>
      </c>
      <c r="L156" s="9">
        <f>IF(INDEX('market(价格)'!E:E,MATCH('market(商品)'!E156,'market(价格)'!A:A,0))=0,100,1)</f>
        <v>1</v>
      </c>
      <c r="M156" s="9" t="s">
        <v>463</v>
      </c>
    </row>
    <row r="157" spans="1:13" x14ac:dyDescent="0.15">
      <c r="A157" s="9">
        <f t="shared" si="12"/>
        <v>56110117</v>
      </c>
      <c r="B157" s="9" t="str">
        <f>_xlfn.IFNA(INDEX('market(价格)'!B:B,MATCH('market(商品)'!E157,'market(价格)'!A:A,0)),"")</f>
        <v>普通元素符石</v>
      </c>
      <c r="C157" s="9" t="str">
        <f>_xlfn.IFNA(INDEX('market(价格)'!D:D,MATCH('market(商品)'!E157,'market(价格)'!A:A,0)),"")</f>
        <v>普通进阶材料</v>
      </c>
      <c r="D157" s="9" t="str">
        <f>_xlfn.IFNA(INDEX('market(价格)'!C:C,MATCH('market(商品)'!E157,'market(价格)'!A:A,0)),"")</f>
        <v>item</v>
      </c>
      <c r="E157" s="9">
        <v>5120841</v>
      </c>
      <c r="F157" s="9">
        <f>VLOOKUP('market(商品)'!$M157&amp;'market(商品)'!$C157,'market(价格)'!$I:$L,2,0)</f>
        <v>1</v>
      </c>
      <c r="G157" s="9" t="str">
        <f>VLOOKUP('market(商品)'!$M157&amp;'market(商品)'!$C157,'market(价格)'!$I:$L,3,0)</f>
        <v>coin</v>
      </c>
      <c r="H157" s="9">
        <f>VLOOKUP('market(商品)'!$M157&amp;'market(商品)'!$C157,'market(价格)'!$I:$L,4,0)</f>
        <v>15000</v>
      </c>
      <c r="I157" s="9"/>
      <c r="J157" s="9"/>
      <c r="K157" s="9">
        <v>0</v>
      </c>
      <c r="L157" s="9">
        <f>IF(INDEX('market(价格)'!E:E,MATCH('market(商品)'!E157,'market(价格)'!A:A,0))=0,100,1)</f>
        <v>1</v>
      </c>
      <c r="M157" s="9" t="s">
        <v>463</v>
      </c>
    </row>
    <row r="158" spans="1:13" x14ac:dyDescent="0.15">
      <c r="A158" s="9">
        <f t="shared" si="12"/>
        <v>56110118</v>
      </c>
      <c r="B158" s="9" t="str">
        <f>_xlfn.IFNA(INDEX('market(价格)'!B:B,MATCH('market(商品)'!E158,'market(价格)'!A:A,0)),"")</f>
        <v>优良元素符石</v>
      </c>
      <c r="C158" s="9" t="str">
        <f>_xlfn.IFNA(INDEX('market(价格)'!D:D,MATCH('market(商品)'!E158,'market(价格)'!A:A,0)),"")</f>
        <v>优良进阶材料</v>
      </c>
      <c r="D158" s="9" t="str">
        <f>_xlfn.IFNA(INDEX('market(价格)'!C:C,MATCH('market(商品)'!E158,'market(价格)'!A:A,0)),"")</f>
        <v>item</v>
      </c>
      <c r="E158" s="9">
        <v>5120842</v>
      </c>
      <c r="F158" s="9">
        <f>VLOOKUP('market(商品)'!$M158&amp;'market(商品)'!$C158,'market(价格)'!$I:$L,2,0)</f>
        <v>1</v>
      </c>
      <c r="G158" s="9" t="str">
        <f>VLOOKUP('market(商品)'!$M158&amp;'market(商品)'!$C158,'market(价格)'!$I:$L,3,0)</f>
        <v>coin</v>
      </c>
      <c r="H158" s="9">
        <f>VLOOKUP('market(商品)'!$M158&amp;'market(商品)'!$C158,'market(价格)'!$I:$L,4,0)</f>
        <v>30000</v>
      </c>
      <c r="I158" s="9"/>
      <c r="J158" s="9"/>
      <c r="K158" s="9">
        <v>0</v>
      </c>
      <c r="L158" s="9">
        <f>IF(INDEX('market(价格)'!E:E,MATCH('market(商品)'!E158,'market(价格)'!A:A,0))=0,100,1)</f>
        <v>1</v>
      </c>
      <c r="M158" s="9" t="s">
        <v>463</v>
      </c>
    </row>
    <row r="159" spans="1:13" x14ac:dyDescent="0.15">
      <c r="A159" s="9">
        <f t="shared" si="12"/>
        <v>56110119</v>
      </c>
      <c r="B159" s="9" t="str">
        <f>_xlfn.IFNA(INDEX('market(价格)'!B:B,MATCH('market(商品)'!E159,'market(价格)'!A:A,0)),"")</f>
        <v>精致元素符石</v>
      </c>
      <c r="C159" s="9" t="str">
        <f>_xlfn.IFNA(INDEX('market(价格)'!D:D,MATCH('market(商品)'!E159,'market(价格)'!A:A,0)),"")</f>
        <v>精致进阶材料</v>
      </c>
      <c r="D159" s="9" t="str">
        <f>_xlfn.IFNA(INDEX('market(价格)'!C:C,MATCH('market(商品)'!E159,'market(价格)'!A:A,0)),"")</f>
        <v>item</v>
      </c>
      <c r="E159" s="9">
        <v>5120843</v>
      </c>
      <c r="F159" s="9">
        <f>VLOOKUP('market(商品)'!$M159&amp;'market(商品)'!$C159,'market(价格)'!$I:$L,2,0)</f>
        <v>1</v>
      </c>
      <c r="G159" s="9" t="str">
        <f>VLOOKUP('market(商品)'!$M159&amp;'market(商品)'!$C159,'market(价格)'!$I:$L,3,0)</f>
        <v>coin</v>
      </c>
      <c r="H159" s="9">
        <f>VLOOKUP('market(商品)'!$M159&amp;'market(商品)'!$C159,'market(价格)'!$I:$L,4,0)</f>
        <v>50000</v>
      </c>
      <c r="I159" s="9"/>
      <c r="J159" s="9"/>
      <c r="K159" s="9">
        <v>0</v>
      </c>
      <c r="L159" s="9">
        <f>IF(INDEX('market(价格)'!E:E,MATCH('market(商品)'!E159,'market(价格)'!A:A,0))=0,100,1)</f>
        <v>1</v>
      </c>
      <c r="M159" s="9" t="s">
        <v>463</v>
      </c>
    </row>
    <row r="160" spans="1:13" x14ac:dyDescent="0.15">
      <c r="A160" s="9">
        <f t="shared" si="12"/>
        <v>56110120</v>
      </c>
      <c r="B160" s="9" t="str">
        <f>_xlfn.IFNA(INDEX('market(价格)'!B:B,MATCH('market(商品)'!E160,'market(价格)'!A:A,0)),"")</f>
        <v>史诗元素符石</v>
      </c>
      <c r="C160" s="9" t="str">
        <f>_xlfn.IFNA(INDEX('market(价格)'!D:D,MATCH('market(商品)'!E160,'market(价格)'!A:A,0)),"")</f>
        <v>史诗进阶材料</v>
      </c>
      <c r="D160" s="9" t="str">
        <f>_xlfn.IFNA(INDEX('market(价格)'!C:C,MATCH('market(商品)'!E160,'market(价格)'!A:A,0)),"")</f>
        <v>item</v>
      </c>
      <c r="E160" s="9">
        <v>5120844</v>
      </c>
      <c r="F160" s="9">
        <f>VLOOKUP('market(商品)'!$M160&amp;'market(商品)'!$C160,'market(价格)'!$I:$L,2,0)</f>
        <v>1</v>
      </c>
      <c r="G160" s="9" t="str">
        <f>VLOOKUP('market(商品)'!$M160&amp;'market(商品)'!$C160,'market(价格)'!$I:$L,3,0)</f>
        <v>coin</v>
      </c>
      <c r="H160" s="9">
        <f>VLOOKUP('market(商品)'!$M160&amp;'market(商品)'!$C160,'market(价格)'!$I:$L,4,0)</f>
        <v>80000</v>
      </c>
      <c r="I160" s="9"/>
      <c r="J160" s="9"/>
      <c r="K160" s="9">
        <v>0</v>
      </c>
      <c r="L160" s="9">
        <f>IF(INDEX('market(价格)'!E:E,MATCH('market(商品)'!E160,'market(价格)'!A:A,0))=0,100,1)</f>
        <v>1</v>
      </c>
      <c r="M160" s="9" t="s">
        <v>463</v>
      </c>
    </row>
    <row r="161" spans="1:13" x14ac:dyDescent="0.15">
      <c r="A161" s="9">
        <f t="shared" si="12"/>
        <v>56110121</v>
      </c>
      <c r="B161" s="9" t="str">
        <f>_xlfn.IFNA(INDEX('market(价格)'!B:B,MATCH('market(商品)'!E161,'market(价格)'!A:A,0)),"")</f>
        <v>普通秘术符石</v>
      </c>
      <c r="C161" s="9" t="str">
        <f>_xlfn.IFNA(INDEX('market(价格)'!D:D,MATCH('market(商品)'!E161,'market(价格)'!A:A,0)),"")</f>
        <v>普通进阶材料</v>
      </c>
      <c r="D161" s="9" t="str">
        <f>_xlfn.IFNA(INDEX('market(价格)'!C:C,MATCH('market(商品)'!E161,'market(价格)'!A:A,0)),"")</f>
        <v>item</v>
      </c>
      <c r="E161" s="9">
        <v>5120851</v>
      </c>
      <c r="F161" s="9">
        <f>VLOOKUP('market(商品)'!$M161&amp;'market(商品)'!$C161,'market(价格)'!$I:$L,2,0)</f>
        <v>1</v>
      </c>
      <c r="G161" s="9" t="str">
        <f>VLOOKUP('market(商品)'!$M161&amp;'market(商品)'!$C161,'market(价格)'!$I:$L,3,0)</f>
        <v>coin</v>
      </c>
      <c r="H161" s="9">
        <f>VLOOKUP('market(商品)'!$M161&amp;'market(商品)'!$C161,'market(价格)'!$I:$L,4,0)</f>
        <v>15000</v>
      </c>
      <c r="I161" s="9"/>
      <c r="J161" s="9"/>
      <c r="K161" s="9">
        <v>0</v>
      </c>
      <c r="L161" s="9">
        <f>IF(INDEX('market(价格)'!E:E,MATCH('market(商品)'!E161,'market(价格)'!A:A,0))=0,100,1)</f>
        <v>1</v>
      </c>
      <c r="M161" s="9" t="s">
        <v>463</v>
      </c>
    </row>
    <row r="162" spans="1:13" x14ac:dyDescent="0.15">
      <c r="A162" s="9">
        <f t="shared" si="12"/>
        <v>56110122</v>
      </c>
      <c r="B162" s="9" t="str">
        <f>_xlfn.IFNA(INDEX('market(价格)'!B:B,MATCH('market(商品)'!E162,'market(价格)'!A:A,0)),"")</f>
        <v>优良秘术符石</v>
      </c>
      <c r="C162" s="9" t="str">
        <f>_xlfn.IFNA(INDEX('market(价格)'!D:D,MATCH('market(商品)'!E162,'market(价格)'!A:A,0)),"")</f>
        <v>优良进阶材料</v>
      </c>
      <c r="D162" s="9" t="str">
        <f>_xlfn.IFNA(INDEX('market(价格)'!C:C,MATCH('market(商品)'!E162,'market(价格)'!A:A,0)),"")</f>
        <v>item</v>
      </c>
      <c r="E162" s="9">
        <v>5120852</v>
      </c>
      <c r="F162" s="9">
        <f>VLOOKUP('market(商品)'!$M162&amp;'market(商品)'!$C162,'market(价格)'!$I:$L,2,0)</f>
        <v>1</v>
      </c>
      <c r="G162" s="9" t="str">
        <f>VLOOKUP('market(商品)'!$M162&amp;'market(商品)'!$C162,'market(价格)'!$I:$L,3,0)</f>
        <v>coin</v>
      </c>
      <c r="H162" s="9">
        <f>VLOOKUP('market(商品)'!$M162&amp;'market(商品)'!$C162,'market(价格)'!$I:$L,4,0)</f>
        <v>30000</v>
      </c>
      <c r="I162" s="9"/>
      <c r="J162" s="9"/>
      <c r="K162" s="9">
        <v>0</v>
      </c>
      <c r="L162" s="9">
        <f>IF(INDEX('market(价格)'!E:E,MATCH('market(商品)'!E162,'market(价格)'!A:A,0))=0,100,1)</f>
        <v>1</v>
      </c>
      <c r="M162" s="9" t="s">
        <v>463</v>
      </c>
    </row>
    <row r="163" spans="1:13" x14ac:dyDescent="0.15">
      <c r="A163" s="9">
        <f t="shared" si="12"/>
        <v>56110123</v>
      </c>
      <c r="B163" s="9" t="str">
        <f>_xlfn.IFNA(INDEX('market(价格)'!B:B,MATCH('market(商品)'!E163,'market(价格)'!A:A,0)),"")</f>
        <v>精致秘术符石</v>
      </c>
      <c r="C163" s="9" t="str">
        <f>_xlfn.IFNA(INDEX('market(价格)'!D:D,MATCH('market(商品)'!E163,'market(价格)'!A:A,0)),"")</f>
        <v>精致进阶材料</v>
      </c>
      <c r="D163" s="9" t="str">
        <f>_xlfn.IFNA(INDEX('market(价格)'!C:C,MATCH('market(商品)'!E163,'market(价格)'!A:A,0)),"")</f>
        <v>item</v>
      </c>
      <c r="E163" s="9">
        <v>5120853</v>
      </c>
      <c r="F163" s="9">
        <f>VLOOKUP('market(商品)'!$M163&amp;'market(商品)'!$C163,'market(价格)'!$I:$L,2,0)</f>
        <v>1</v>
      </c>
      <c r="G163" s="9" t="str">
        <f>VLOOKUP('market(商品)'!$M163&amp;'market(商品)'!$C163,'market(价格)'!$I:$L,3,0)</f>
        <v>coin</v>
      </c>
      <c r="H163" s="9">
        <f>VLOOKUP('market(商品)'!$M163&amp;'market(商品)'!$C163,'market(价格)'!$I:$L,4,0)</f>
        <v>50000</v>
      </c>
      <c r="I163" s="9"/>
      <c r="J163" s="9"/>
      <c r="K163" s="9">
        <v>0</v>
      </c>
      <c r="L163" s="9">
        <f>IF(INDEX('market(价格)'!E:E,MATCH('market(商品)'!E163,'market(价格)'!A:A,0))=0,100,1)</f>
        <v>1</v>
      </c>
      <c r="M163" s="9" t="s">
        <v>463</v>
      </c>
    </row>
    <row r="164" spans="1:13" x14ac:dyDescent="0.15">
      <c r="A164" s="9">
        <f t="shared" si="12"/>
        <v>56110124</v>
      </c>
      <c r="B164" s="9" t="str">
        <f>_xlfn.IFNA(INDEX('market(价格)'!B:B,MATCH('market(商品)'!E164,'market(价格)'!A:A,0)),"")</f>
        <v>史诗秘术符石</v>
      </c>
      <c r="C164" s="9" t="str">
        <f>_xlfn.IFNA(INDEX('market(价格)'!D:D,MATCH('market(商品)'!E164,'market(价格)'!A:A,0)),"")</f>
        <v>史诗进阶材料</v>
      </c>
      <c r="D164" s="9" t="str">
        <f>_xlfn.IFNA(INDEX('market(价格)'!C:C,MATCH('market(商品)'!E164,'market(价格)'!A:A,0)),"")</f>
        <v>item</v>
      </c>
      <c r="E164" s="9">
        <v>5120854</v>
      </c>
      <c r="F164" s="9">
        <f>VLOOKUP('market(商品)'!$M164&amp;'market(商品)'!$C164,'market(价格)'!$I:$L,2,0)</f>
        <v>1</v>
      </c>
      <c r="G164" s="9" t="str">
        <f>VLOOKUP('market(商品)'!$M164&amp;'market(商品)'!$C164,'market(价格)'!$I:$L,3,0)</f>
        <v>coin</v>
      </c>
      <c r="H164" s="9">
        <f>VLOOKUP('market(商品)'!$M164&amp;'market(商品)'!$C164,'market(价格)'!$I:$L,4,0)</f>
        <v>80000</v>
      </c>
      <c r="I164" s="9"/>
      <c r="J164" s="9"/>
      <c r="K164" s="9">
        <v>0</v>
      </c>
      <c r="L164" s="9">
        <f>IF(INDEX('market(价格)'!E:E,MATCH('market(商品)'!E164,'market(价格)'!A:A,0))=0,100,1)</f>
        <v>1</v>
      </c>
      <c r="M164" s="9" t="s">
        <v>463</v>
      </c>
    </row>
    <row r="165" spans="1:13" ht="18" customHeight="1" x14ac:dyDescent="0.15">
      <c r="A165" s="9">
        <f t="shared" si="12"/>
        <v>56110125</v>
      </c>
      <c r="B165" s="9" t="str">
        <f>_xlfn.IFNA(INDEX('market(价格)'!B:B,MATCH('market(商品)'!E165,'market(价格)'!A:A,0)),"")</f>
        <v>普通神圣符石</v>
      </c>
      <c r="C165" s="9" t="str">
        <f>_xlfn.IFNA(INDEX('market(价格)'!D:D,MATCH('market(商品)'!E165,'market(价格)'!A:A,0)),"")</f>
        <v>普通进阶材料</v>
      </c>
      <c r="D165" s="9" t="str">
        <f>_xlfn.IFNA(INDEX('market(价格)'!C:C,MATCH('market(商品)'!E165,'market(价格)'!A:A,0)),"")</f>
        <v>item</v>
      </c>
      <c r="E165" s="9">
        <v>5120861</v>
      </c>
      <c r="F165" s="9">
        <f>VLOOKUP('market(商品)'!$M165&amp;'market(商品)'!$C165,'market(价格)'!$I:$L,2,0)</f>
        <v>1</v>
      </c>
      <c r="G165" s="9" t="str">
        <f>VLOOKUP('market(商品)'!$M165&amp;'market(商品)'!$C165,'market(价格)'!$I:$L,3,0)</f>
        <v>coin</v>
      </c>
      <c r="H165" s="9">
        <f>VLOOKUP('market(商品)'!$M165&amp;'market(商品)'!$C165,'market(价格)'!$I:$L,4,0)</f>
        <v>15000</v>
      </c>
      <c r="I165" s="9"/>
      <c r="J165" s="9"/>
      <c r="K165" s="9">
        <v>0</v>
      </c>
      <c r="L165" s="9">
        <f>IF(INDEX('market(价格)'!E:E,MATCH('market(商品)'!E165,'market(价格)'!A:A,0))=0,100,1)</f>
        <v>1</v>
      </c>
      <c r="M165" s="9" t="s">
        <v>463</v>
      </c>
    </row>
    <row r="166" spans="1:13" x14ac:dyDescent="0.15">
      <c r="A166" s="9">
        <f t="shared" si="12"/>
        <v>56110126</v>
      </c>
      <c r="B166" s="9" t="str">
        <f>_xlfn.IFNA(INDEX('market(价格)'!B:B,MATCH('market(商品)'!E166,'market(价格)'!A:A,0)),"")</f>
        <v>优良神圣符石</v>
      </c>
      <c r="C166" s="9" t="str">
        <f>_xlfn.IFNA(INDEX('market(价格)'!D:D,MATCH('market(商品)'!E166,'market(价格)'!A:A,0)),"")</f>
        <v>优良进阶材料</v>
      </c>
      <c r="D166" s="9" t="str">
        <f>_xlfn.IFNA(INDEX('market(价格)'!C:C,MATCH('market(商品)'!E166,'market(价格)'!A:A,0)),"")</f>
        <v>item</v>
      </c>
      <c r="E166" s="9">
        <v>5120862</v>
      </c>
      <c r="F166" s="9">
        <f>VLOOKUP('market(商品)'!$M166&amp;'market(商品)'!$C166,'market(价格)'!$I:$L,2,0)</f>
        <v>1</v>
      </c>
      <c r="G166" s="9" t="str">
        <f>VLOOKUP('market(商品)'!$M166&amp;'market(商品)'!$C166,'market(价格)'!$I:$L,3,0)</f>
        <v>coin</v>
      </c>
      <c r="H166" s="9">
        <f>VLOOKUP('market(商品)'!$M166&amp;'market(商品)'!$C166,'market(价格)'!$I:$L,4,0)</f>
        <v>30000</v>
      </c>
      <c r="I166" s="9"/>
      <c r="J166" s="9"/>
      <c r="K166" s="9">
        <v>0</v>
      </c>
      <c r="L166" s="9">
        <f>IF(INDEX('market(价格)'!E:E,MATCH('market(商品)'!E166,'market(价格)'!A:A,0))=0,100,1)</f>
        <v>1</v>
      </c>
      <c r="M166" s="9" t="s">
        <v>463</v>
      </c>
    </row>
    <row r="167" spans="1:13" x14ac:dyDescent="0.15">
      <c r="A167" s="9">
        <f t="shared" si="12"/>
        <v>56110127</v>
      </c>
      <c r="B167" s="9" t="str">
        <f>_xlfn.IFNA(INDEX('market(价格)'!B:B,MATCH('market(商品)'!E167,'market(价格)'!A:A,0)),"")</f>
        <v>精致神圣符石</v>
      </c>
      <c r="C167" s="9" t="str">
        <f>_xlfn.IFNA(INDEX('market(价格)'!D:D,MATCH('market(商品)'!E167,'market(价格)'!A:A,0)),"")</f>
        <v>精致进阶材料</v>
      </c>
      <c r="D167" s="9" t="str">
        <f>_xlfn.IFNA(INDEX('market(价格)'!C:C,MATCH('market(商品)'!E167,'market(价格)'!A:A,0)),"")</f>
        <v>item</v>
      </c>
      <c r="E167" s="9">
        <v>5120863</v>
      </c>
      <c r="F167" s="9">
        <f>VLOOKUP('market(商品)'!$M167&amp;'market(商品)'!$C167,'market(价格)'!$I:$L,2,0)</f>
        <v>1</v>
      </c>
      <c r="G167" s="9" t="str">
        <f>VLOOKUP('market(商品)'!$M167&amp;'market(商品)'!$C167,'market(价格)'!$I:$L,3,0)</f>
        <v>coin</v>
      </c>
      <c r="H167" s="9">
        <f>VLOOKUP('market(商品)'!$M167&amp;'market(商品)'!$C167,'market(价格)'!$I:$L,4,0)</f>
        <v>50000</v>
      </c>
      <c r="I167" s="9"/>
      <c r="J167" s="9"/>
      <c r="K167" s="9">
        <v>0</v>
      </c>
      <c r="L167" s="9">
        <f>IF(INDEX('market(价格)'!E:E,MATCH('market(商品)'!E167,'market(价格)'!A:A,0))=0,100,1)</f>
        <v>1</v>
      </c>
      <c r="M167" s="9" t="s">
        <v>463</v>
      </c>
    </row>
    <row r="168" spans="1:13" x14ac:dyDescent="0.15">
      <c r="A168" s="9">
        <f t="shared" si="12"/>
        <v>56110128</v>
      </c>
      <c r="B168" s="9" t="str">
        <f>_xlfn.IFNA(INDEX('market(价格)'!B:B,MATCH('market(商品)'!E168,'market(价格)'!A:A,0)),"")</f>
        <v>史诗神圣符石</v>
      </c>
      <c r="C168" s="9" t="str">
        <f>_xlfn.IFNA(INDEX('market(价格)'!D:D,MATCH('market(商品)'!E168,'market(价格)'!A:A,0)),"")</f>
        <v>史诗进阶材料</v>
      </c>
      <c r="D168" s="9" t="str">
        <f>_xlfn.IFNA(INDEX('market(价格)'!C:C,MATCH('market(商品)'!E168,'market(价格)'!A:A,0)),"")</f>
        <v>item</v>
      </c>
      <c r="E168" s="9">
        <v>5120864</v>
      </c>
      <c r="F168" s="9">
        <f>VLOOKUP('market(商品)'!$M168&amp;'market(商品)'!$C168,'market(价格)'!$I:$L,2,0)</f>
        <v>1</v>
      </c>
      <c r="G168" s="9" t="str">
        <f>VLOOKUP('market(商品)'!$M168&amp;'market(商品)'!$C168,'market(价格)'!$I:$L,3,0)</f>
        <v>coin</v>
      </c>
      <c r="H168" s="9">
        <f>VLOOKUP('market(商品)'!$M168&amp;'market(商品)'!$C168,'market(价格)'!$I:$L,4,0)</f>
        <v>80000</v>
      </c>
      <c r="I168" s="9"/>
      <c r="J168" s="9"/>
      <c r="K168" s="9">
        <v>0</v>
      </c>
      <c r="L168" s="9">
        <f>IF(INDEX('market(价格)'!E:E,MATCH('market(商品)'!E168,'market(价格)'!A:A,0))=0,100,1)</f>
        <v>1</v>
      </c>
      <c r="M168" s="9" t="s">
        <v>463</v>
      </c>
    </row>
    <row r="169" spans="1:13" x14ac:dyDescent="0.15">
      <c r="A169" s="9">
        <f t="shared" si="12"/>
        <v>56110129</v>
      </c>
      <c r="B169" s="9" t="str">
        <f>_xlfn.IFNA(INDEX('market(价格)'!B:B,MATCH('market(商品)'!E169,'market(价格)'!A:A,0)),"")</f>
        <v>普通自然符石</v>
      </c>
      <c r="C169" s="9" t="str">
        <f>_xlfn.IFNA(INDEX('market(价格)'!D:D,MATCH('market(商品)'!E169,'market(价格)'!A:A,0)),"")</f>
        <v>普通进阶材料</v>
      </c>
      <c r="D169" s="9" t="str">
        <f>_xlfn.IFNA(INDEX('market(价格)'!C:C,MATCH('market(商品)'!E169,'market(价格)'!A:A,0)),"")</f>
        <v>item</v>
      </c>
      <c r="E169" s="9">
        <v>5120871</v>
      </c>
      <c r="F169" s="9">
        <f>VLOOKUP('market(商品)'!$M169&amp;'market(商品)'!$C169,'market(价格)'!$I:$L,2,0)</f>
        <v>1</v>
      </c>
      <c r="G169" s="9" t="str">
        <f>VLOOKUP('market(商品)'!$M169&amp;'market(商品)'!$C169,'market(价格)'!$I:$L,3,0)</f>
        <v>coin</v>
      </c>
      <c r="H169" s="9">
        <f>VLOOKUP('market(商品)'!$M169&amp;'market(商品)'!$C169,'market(价格)'!$I:$L,4,0)</f>
        <v>15000</v>
      </c>
      <c r="I169" s="9"/>
      <c r="J169" s="9"/>
      <c r="K169" s="9">
        <v>0</v>
      </c>
      <c r="L169" s="9">
        <f>IF(INDEX('market(价格)'!E:E,MATCH('market(商品)'!E169,'market(价格)'!A:A,0))=0,100,1)</f>
        <v>1</v>
      </c>
      <c r="M169" s="9" t="s">
        <v>463</v>
      </c>
    </row>
    <row r="170" spans="1:13" x14ac:dyDescent="0.15">
      <c r="A170" s="9">
        <f t="shared" si="12"/>
        <v>56110130</v>
      </c>
      <c r="B170" s="9" t="str">
        <f>_xlfn.IFNA(INDEX('market(价格)'!B:B,MATCH('market(商品)'!E170,'market(价格)'!A:A,0)),"")</f>
        <v>优良自然符石</v>
      </c>
      <c r="C170" s="9" t="str">
        <f>_xlfn.IFNA(INDEX('market(价格)'!D:D,MATCH('market(商品)'!E170,'market(价格)'!A:A,0)),"")</f>
        <v>优良进阶材料</v>
      </c>
      <c r="D170" s="9" t="str">
        <f>_xlfn.IFNA(INDEX('market(价格)'!C:C,MATCH('market(商品)'!E170,'market(价格)'!A:A,0)),"")</f>
        <v>item</v>
      </c>
      <c r="E170" s="9">
        <v>5120872</v>
      </c>
      <c r="F170" s="9">
        <f>VLOOKUP('market(商品)'!$M170&amp;'market(商品)'!$C170,'market(价格)'!$I:$L,2,0)</f>
        <v>1</v>
      </c>
      <c r="G170" s="9" t="str">
        <f>VLOOKUP('market(商品)'!$M170&amp;'market(商品)'!$C170,'market(价格)'!$I:$L,3,0)</f>
        <v>coin</v>
      </c>
      <c r="H170" s="9">
        <f>VLOOKUP('market(商品)'!$M170&amp;'market(商品)'!$C170,'market(价格)'!$I:$L,4,0)</f>
        <v>30000</v>
      </c>
      <c r="I170" s="9"/>
      <c r="J170" s="9"/>
      <c r="K170" s="9">
        <v>0</v>
      </c>
      <c r="L170" s="9">
        <f>IF(INDEX('market(价格)'!E:E,MATCH('market(商品)'!E170,'market(价格)'!A:A,0))=0,100,1)</f>
        <v>1</v>
      </c>
      <c r="M170" s="9" t="s">
        <v>463</v>
      </c>
    </row>
    <row r="171" spans="1:13" x14ac:dyDescent="0.15">
      <c r="A171" s="9">
        <f t="shared" si="12"/>
        <v>56110131</v>
      </c>
      <c r="B171" s="9" t="str">
        <f>_xlfn.IFNA(INDEX('market(价格)'!B:B,MATCH('market(商品)'!E171,'market(价格)'!A:A,0)),"")</f>
        <v>精致自然符石</v>
      </c>
      <c r="C171" s="9" t="str">
        <f>_xlfn.IFNA(INDEX('market(价格)'!D:D,MATCH('market(商品)'!E171,'market(价格)'!A:A,0)),"")</f>
        <v>精致进阶材料</v>
      </c>
      <c r="D171" s="9" t="str">
        <f>_xlfn.IFNA(INDEX('market(价格)'!C:C,MATCH('market(商品)'!E171,'market(价格)'!A:A,0)),"")</f>
        <v>item</v>
      </c>
      <c r="E171" s="9">
        <v>5120873</v>
      </c>
      <c r="F171" s="9">
        <f>VLOOKUP('market(商品)'!$M171&amp;'market(商品)'!$C171,'market(价格)'!$I:$L,2,0)</f>
        <v>1</v>
      </c>
      <c r="G171" s="9" t="str">
        <f>VLOOKUP('market(商品)'!$M171&amp;'market(商品)'!$C171,'market(价格)'!$I:$L,3,0)</f>
        <v>coin</v>
      </c>
      <c r="H171" s="9">
        <f>VLOOKUP('market(商品)'!$M171&amp;'market(商品)'!$C171,'market(价格)'!$I:$L,4,0)</f>
        <v>50000</v>
      </c>
      <c r="I171" s="9"/>
      <c r="J171" s="9"/>
      <c r="K171" s="9">
        <v>0</v>
      </c>
      <c r="L171" s="9">
        <f>IF(INDEX('market(价格)'!E:E,MATCH('market(商品)'!E171,'market(价格)'!A:A,0))=0,100,1)</f>
        <v>1</v>
      </c>
      <c r="M171" s="9" t="s">
        <v>463</v>
      </c>
    </row>
    <row r="172" spans="1:13" x14ac:dyDescent="0.15">
      <c r="A172" s="9">
        <f t="shared" si="12"/>
        <v>56110132</v>
      </c>
      <c r="B172" s="9" t="str">
        <f>_xlfn.IFNA(INDEX('market(价格)'!B:B,MATCH('market(商品)'!E172,'market(价格)'!A:A,0)),"")</f>
        <v>史诗自然符石</v>
      </c>
      <c r="C172" s="9" t="str">
        <f>_xlfn.IFNA(INDEX('market(价格)'!D:D,MATCH('market(商品)'!E172,'market(价格)'!A:A,0)),"")</f>
        <v>史诗进阶材料</v>
      </c>
      <c r="D172" s="9" t="str">
        <f>_xlfn.IFNA(INDEX('market(价格)'!C:C,MATCH('market(商品)'!E172,'market(价格)'!A:A,0)),"")</f>
        <v>item</v>
      </c>
      <c r="E172" s="9">
        <v>5120874</v>
      </c>
      <c r="F172" s="9">
        <f>VLOOKUP('market(商品)'!$M172&amp;'market(商品)'!$C172,'market(价格)'!$I:$L,2,0)</f>
        <v>1</v>
      </c>
      <c r="G172" s="9" t="str">
        <f>VLOOKUP('market(商品)'!$M172&amp;'market(商品)'!$C172,'market(价格)'!$I:$L,3,0)</f>
        <v>coin</v>
      </c>
      <c r="H172" s="9">
        <f>VLOOKUP('market(商品)'!$M172&amp;'market(商品)'!$C172,'market(价格)'!$I:$L,4,0)</f>
        <v>80000</v>
      </c>
      <c r="I172" s="9"/>
      <c r="J172" s="9"/>
      <c r="K172" s="9">
        <v>0</v>
      </c>
      <c r="L172" s="9">
        <f>IF(INDEX('market(价格)'!E:E,MATCH('market(商品)'!E172,'market(价格)'!A:A,0))=0,100,1)</f>
        <v>1</v>
      </c>
      <c r="M172" s="9" t="s">
        <v>463</v>
      </c>
    </row>
    <row r="173" spans="1:13" x14ac:dyDescent="0.15">
      <c r="A173" s="9">
        <f t="shared" si="12"/>
        <v>56110133</v>
      </c>
      <c r="B173" s="9" t="str">
        <f>_xlfn.IFNA(INDEX('market(价格)'!B:B,MATCH('market(商品)'!E173,'market(价格)'!A:A,0)),"")</f>
        <v>普通生灵勋章</v>
      </c>
      <c r="C173" s="9" t="str">
        <f>_xlfn.IFNA(INDEX('market(价格)'!D:D,MATCH('market(商品)'!E173,'market(价格)'!A:A,0)),"")</f>
        <v>普通进阶材料</v>
      </c>
      <c r="D173" s="9" t="str">
        <f>_xlfn.IFNA(INDEX('market(价格)'!C:C,MATCH('market(商品)'!E173,'market(价格)'!A:A,0)),"")</f>
        <v>item</v>
      </c>
      <c r="E173" s="9">
        <v>5120011</v>
      </c>
      <c r="F173" s="9">
        <f>VLOOKUP('market(商品)'!$M173&amp;'market(商品)'!$C173,'market(价格)'!$I:$L,2,0)</f>
        <v>1</v>
      </c>
      <c r="G173" s="9" t="str">
        <f>VLOOKUP('market(商品)'!$M173&amp;'market(商品)'!$C173,'market(价格)'!$I:$L,3,0)</f>
        <v>coin</v>
      </c>
      <c r="H173" s="9">
        <f>VLOOKUP('market(商品)'!$M173&amp;'market(商品)'!$C173,'market(价格)'!$I:$L,4,0)</f>
        <v>15000</v>
      </c>
      <c r="I173" s="9"/>
      <c r="J173" s="9"/>
      <c r="K173" s="9">
        <v>0</v>
      </c>
      <c r="L173" s="9">
        <f>IF(INDEX('market(价格)'!E:E,MATCH('market(商品)'!E173,'market(价格)'!A:A,0))=0,100,1)</f>
        <v>1</v>
      </c>
      <c r="M173" s="9" t="s">
        <v>463</v>
      </c>
    </row>
    <row r="174" spans="1:13" x14ac:dyDescent="0.15">
      <c r="A174" s="9">
        <f t="shared" si="12"/>
        <v>56110134</v>
      </c>
      <c r="B174" s="9" t="str">
        <f>_xlfn.IFNA(INDEX('market(价格)'!B:B,MATCH('market(商品)'!E174,'market(价格)'!A:A,0)),"")</f>
        <v>优良生灵勋章</v>
      </c>
      <c r="C174" s="9" t="str">
        <f>_xlfn.IFNA(INDEX('market(价格)'!D:D,MATCH('market(商品)'!E174,'market(价格)'!A:A,0)),"")</f>
        <v>优良进阶材料</v>
      </c>
      <c r="D174" s="9" t="str">
        <f>_xlfn.IFNA(INDEX('market(价格)'!C:C,MATCH('market(商品)'!E174,'market(价格)'!A:A,0)),"")</f>
        <v>item</v>
      </c>
      <c r="E174" s="9">
        <v>5120012</v>
      </c>
      <c r="F174" s="9">
        <f>VLOOKUP('market(商品)'!$M174&amp;'market(商品)'!$C174,'market(价格)'!$I:$L,2,0)</f>
        <v>1</v>
      </c>
      <c r="G174" s="9" t="str">
        <f>VLOOKUP('market(商品)'!$M174&amp;'market(商品)'!$C174,'market(价格)'!$I:$L,3,0)</f>
        <v>coin</v>
      </c>
      <c r="H174" s="9">
        <f>VLOOKUP('market(商品)'!$M174&amp;'market(商品)'!$C174,'market(价格)'!$I:$L,4,0)</f>
        <v>30000</v>
      </c>
      <c r="I174" s="9"/>
      <c r="J174" s="9"/>
      <c r="K174" s="9">
        <v>0</v>
      </c>
      <c r="L174" s="9">
        <f>IF(INDEX('market(价格)'!E:E,MATCH('market(商品)'!E174,'market(价格)'!A:A,0))=0,100,1)</f>
        <v>1</v>
      </c>
      <c r="M174" s="9" t="s">
        <v>463</v>
      </c>
    </row>
    <row r="175" spans="1:13" x14ac:dyDescent="0.15">
      <c r="A175" s="9">
        <f t="shared" si="12"/>
        <v>56110135</v>
      </c>
      <c r="B175" s="9" t="str">
        <f>_xlfn.IFNA(INDEX('market(价格)'!B:B,MATCH('market(商品)'!E175,'market(价格)'!A:A,0)),"")</f>
        <v>精致生灵勋章</v>
      </c>
      <c r="C175" s="9" t="str">
        <f>_xlfn.IFNA(INDEX('market(价格)'!D:D,MATCH('market(商品)'!E175,'market(价格)'!A:A,0)),"")</f>
        <v>精致进阶材料</v>
      </c>
      <c r="D175" s="9" t="str">
        <f>_xlfn.IFNA(INDEX('market(价格)'!C:C,MATCH('market(商品)'!E175,'market(价格)'!A:A,0)),"")</f>
        <v>item</v>
      </c>
      <c r="E175" s="9">
        <v>5120013</v>
      </c>
      <c r="F175" s="9">
        <f>VLOOKUP('market(商品)'!$M175&amp;'market(商品)'!$C175,'market(价格)'!$I:$L,2,0)</f>
        <v>1</v>
      </c>
      <c r="G175" s="9" t="str">
        <f>VLOOKUP('market(商品)'!$M175&amp;'market(商品)'!$C175,'market(价格)'!$I:$L,3,0)</f>
        <v>coin</v>
      </c>
      <c r="H175" s="9">
        <f>VLOOKUP('market(商品)'!$M175&amp;'market(商品)'!$C175,'market(价格)'!$I:$L,4,0)</f>
        <v>50000</v>
      </c>
      <c r="I175" s="9"/>
      <c r="J175" s="9"/>
      <c r="K175" s="9">
        <v>0</v>
      </c>
      <c r="L175" s="9">
        <f>IF(INDEX('market(价格)'!E:E,MATCH('market(商品)'!E175,'market(价格)'!A:A,0))=0,100,1)</f>
        <v>1</v>
      </c>
      <c r="M175" s="9" t="s">
        <v>463</v>
      </c>
    </row>
    <row r="176" spans="1:13" x14ac:dyDescent="0.15">
      <c r="A176" s="9">
        <f t="shared" si="12"/>
        <v>56110136</v>
      </c>
      <c r="B176" s="9" t="str">
        <f>_xlfn.IFNA(INDEX('market(价格)'!B:B,MATCH('market(商品)'!E176,'market(价格)'!A:A,0)),"")</f>
        <v>史诗生灵勋章</v>
      </c>
      <c r="C176" s="9" t="str">
        <f>_xlfn.IFNA(INDEX('market(价格)'!D:D,MATCH('market(商品)'!E176,'market(价格)'!A:A,0)),"")</f>
        <v>史诗进阶材料</v>
      </c>
      <c r="D176" s="9" t="str">
        <f>_xlfn.IFNA(INDEX('market(价格)'!C:C,MATCH('market(商品)'!E176,'market(价格)'!A:A,0)),"")</f>
        <v>item</v>
      </c>
      <c r="E176" s="9">
        <v>5120014</v>
      </c>
      <c r="F176" s="9">
        <f>VLOOKUP('market(商品)'!$M176&amp;'market(商品)'!$C176,'market(价格)'!$I:$L,2,0)</f>
        <v>1</v>
      </c>
      <c r="G176" s="9" t="str">
        <f>VLOOKUP('market(商品)'!$M176&amp;'market(商品)'!$C176,'market(价格)'!$I:$L,3,0)</f>
        <v>coin</v>
      </c>
      <c r="H176" s="9">
        <f>VLOOKUP('market(商品)'!$M176&amp;'market(商品)'!$C176,'market(价格)'!$I:$L,4,0)</f>
        <v>80000</v>
      </c>
      <c r="I176" s="9"/>
      <c r="J176" s="9"/>
      <c r="K176" s="9">
        <v>0</v>
      </c>
      <c r="L176" s="9">
        <f>IF(INDEX('market(价格)'!E:E,MATCH('market(商品)'!E176,'market(价格)'!A:A,0))=0,100,1)</f>
        <v>1</v>
      </c>
      <c r="M176" s="9" t="s">
        <v>463</v>
      </c>
    </row>
    <row r="177" spans="1:13" x14ac:dyDescent="0.15">
      <c r="A177" s="9">
        <f t="shared" si="12"/>
        <v>56110137</v>
      </c>
      <c r="B177" s="9" t="str">
        <f>_xlfn.IFNA(INDEX('market(价格)'!B:B,MATCH('market(商品)'!E177,'market(价格)'!A:A,0)),"")</f>
        <v>普通兽灵勋章</v>
      </c>
      <c r="C177" s="9" t="str">
        <f>_xlfn.IFNA(INDEX('market(价格)'!D:D,MATCH('market(商品)'!E177,'market(价格)'!A:A,0)),"")</f>
        <v>普通进阶材料</v>
      </c>
      <c r="D177" s="9" t="str">
        <f>_xlfn.IFNA(INDEX('market(价格)'!C:C,MATCH('market(商品)'!E177,'market(价格)'!A:A,0)),"")</f>
        <v>item</v>
      </c>
      <c r="E177" s="9">
        <v>5120021</v>
      </c>
      <c r="F177" s="9">
        <f>VLOOKUP('market(商品)'!$M177&amp;'market(商品)'!$C177,'market(价格)'!$I:$L,2,0)</f>
        <v>1</v>
      </c>
      <c r="G177" s="9" t="str">
        <f>VLOOKUP('market(商品)'!$M177&amp;'market(商品)'!$C177,'market(价格)'!$I:$L,3,0)</f>
        <v>coin</v>
      </c>
      <c r="H177" s="9">
        <f>VLOOKUP('market(商品)'!$M177&amp;'market(商品)'!$C177,'market(价格)'!$I:$L,4,0)</f>
        <v>15000</v>
      </c>
      <c r="I177" s="9"/>
      <c r="J177" s="9"/>
      <c r="K177" s="9">
        <v>0</v>
      </c>
      <c r="L177" s="9">
        <f>IF(INDEX('market(价格)'!E:E,MATCH('market(商品)'!E177,'market(价格)'!A:A,0))=0,100,1)</f>
        <v>1</v>
      </c>
      <c r="M177" s="9" t="s">
        <v>463</v>
      </c>
    </row>
    <row r="178" spans="1:13" x14ac:dyDescent="0.15">
      <c r="A178" s="9">
        <f t="shared" si="12"/>
        <v>56110138</v>
      </c>
      <c r="B178" s="9" t="str">
        <f>_xlfn.IFNA(INDEX('market(价格)'!B:B,MATCH('market(商品)'!E178,'market(价格)'!A:A,0)),"")</f>
        <v>优良兽灵勋章</v>
      </c>
      <c r="C178" s="9" t="str">
        <f>_xlfn.IFNA(INDEX('market(价格)'!D:D,MATCH('market(商品)'!E178,'market(价格)'!A:A,0)),"")</f>
        <v>优良进阶材料</v>
      </c>
      <c r="D178" s="9" t="str">
        <f>_xlfn.IFNA(INDEX('market(价格)'!C:C,MATCH('market(商品)'!E178,'market(价格)'!A:A,0)),"")</f>
        <v>item</v>
      </c>
      <c r="E178" s="9">
        <v>5120022</v>
      </c>
      <c r="F178" s="9">
        <f>VLOOKUP('market(商品)'!$M178&amp;'market(商品)'!$C178,'market(价格)'!$I:$L,2,0)</f>
        <v>1</v>
      </c>
      <c r="G178" s="9" t="str">
        <f>VLOOKUP('market(商品)'!$M178&amp;'market(商品)'!$C178,'market(价格)'!$I:$L,3,0)</f>
        <v>coin</v>
      </c>
      <c r="H178" s="9">
        <f>VLOOKUP('market(商品)'!$M178&amp;'market(商品)'!$C178,'market(价格)'!$I:$L,4,0)</f>
        <v>30000</v>
      </c>
      <c r="I178" s="9"/>
      <c r="J178" s="9"/>
      <c r="K178" s="9">
        <v>0</v>
      </c>
      <c r="L178" s="9">
        <f>IF(INDEX('market(价格)'!E:E,MATCH('market(商品)'!E178,'market(价格)'!A:A,0))=0,100,1)</f>
        <v>1</v>
      </c>
      <c r="M178" s="9" t="s">
        <v>463</v>
      </c>
    </row>
    <row r="179" spans="1:13" x14ac:dyDescent="0.15">
      <c r="A179" s="9">
        <f t="shared" si="12"/>
        <v>56110139</v>
      </c>
      <c r="B179" s="9" t="str">
        <f>_xlfn.IFNA(INDEX('market(价格)'!B:B,MATCH('market(商品)'!E179,'market(价格)'!A:A,0)),"")</f>
        <v>精致兽灵勋章</v>
      </c>
      <c r="C179" s="9" t="str">
        <f>_xlfn.IFNA(INDEX('market(价格)'!D:D,MATCH('market(商品)'!E179,'market(价格)'!A:A,0)),"")</f>
        <v>精致进阶材料</v>
      </c>
      <c r="D179" s="9" t="str">
        <f>_xlfn.IFNA(INDEX('market(价格)'!C:C,MATCH('market(商品)'!E179,'market(价格)'!A:A,0)),"")</f>
        <v>item</v>
      </c>
      <c r="E179" s="9">
        <v>5120023</v>
      </c>
      <c r="F179" s="9">
        <f>VLOOKUP('market(商品)'!$M179&amp;'market(商品)'!$C179,'market(价格)'!$I:$L,2,0)</f>
        <v>1</v>
      </c>
      <c r="G179" s="9" t="str">
        <f>VLOOKUP('market(商品)'!$M179&amp;'market(商品)'!$C179,'market(价格)'!$I:$L,3,0)</f>
        <v>coin</v>
      </c>
      <c r="H179" s="9">
        <f>VLOOKUP('market(商品)'!$M179&amp;'market(商品)'!$C179,'market(价格)'!$I:$L,4,0)</f>
        <v>50000</v>
      </c>
      <c r="I179" s="9"/>
      <c r="J179" s="9"/>
      <c r="K179" s="9">
        <v>0</v>
      </c>
      <c r="L179" s="9">
        <f>IF(INDEX('market(价格)'!E:E,MATCH('market(商品)'!E179,'market(价格)'!A:A,0))=0,100,1)</f>
        <v>1</v>
      </c>
      <c r="M179" s="9" t="s">
        <v>463</v>
      </c>
    </row>
    <row r="180" spans="1:13" x14ac:dyDescent="0.15">
      <c r="A180" s="9">
        <f t="shared" si="12"/>
        <v>56110140</v>
      </c>
      <c r="B180" s="9" t="str">
        <f>_xlfn.IFNA(INDEX('market(价格)'!B:B,MATCH('market(商品)'!E180,'market(价格)'!A:A,0)),"")</f>
        <v>史诗兽灵勋章</v>
      </c>
      <c r="C180" s="9" t="str">
        <f>_xlfn.IFNA(INDEX('market(价格)'!D:D,MATCH('market(商品)'!E180,'market(价格)'!A:A,0)),"")</f>
        <v>史诗进阶材料</v>
      </c>
      <c r="D180" s="9" t="str">
        <f>_xlfn.IFNA(INDEX('market(价格)'!C:C,MATCH('market(商品)'!E180,'market(价格)'!A:A,0)),"")</f>
        <v>item</v>
      </c>
      <c r="E180" s="9">
        <v>5120024</v>
      </c>
      <c r="F180" s="9">
        <f>VLOOKUP('market(商品)'!$M180&amp;'market(商品)'!$C180,'market(价格)'!$I:$L,2,0)</f>
        <v>1</v>
      </c>
      <c r="G180" s="9" t="str">
        <f>VLOOKUP('market(商品)'!$M180&amp;'market(商品)'!$C180,'market(价格)'!$I:$L,3,0)</f>
        <v>coin</v>
      </c>
      <c r="H180" s="9">
        <f>VLOOKUP('market(商品)'!$M180&amp;'market(商品)'!$C180,'market(价格)'!$I:$L,4,0)</f>
        <v>80000</v>
      </c>
      <c r="I180" s="9"/>
      <c r="J180" s="9"/>
      <c r="K180" s="9">
        <v>0</v>
      </c>
      <c r="L180" s="9">
        <f>IF(INDEX('market(价格)'!E:E,MATCH('market(商品)'!E180,'market(价格)'!A:A,0))=0,100,1)</f>
        <v>1</v>
      </c>
      <c r="M180" s="9" t="s">
        <v>463</v>
      </c>
    </row>
    <row r="181" spans="1:13" x14ac:dyDescent="0.15">
      <c r="A181" s="9">
        <f t="shared" si="12"/>
        <v>56110141</v>
      </c>
      <c r="B181" s="9" t="str">
        <f>_xlfn.IFNA(INDEX('market(价格)'!B:B,MATCH('market(商品)'!E181,'market(价格)'!A:A,0)),"")</f>
        <v>普通神灵勋章</v>
      </c>
      <c r="C181" s="9" t="str">
        <f>_xlfn.IFNA(INDEX('market(价格)'!D:D,MATCH('market(商品)'!E181,'market(价格)'!A:A,0)),"")</f>
        <v>普通进阶材料</v>
      </c>
      <c r="D181" s="9" t="str">
        <f>_xlfn.IFNA(INDEX('market(价格)'!C:C,MATCH('market(商品)'!E181,'market(价格)'!A:A,0)),"")</f>
        <v>item</v>
      </c>
      <c r="E181" s="9">
        <v>5120031</v>
      </c>
      <c r="F181" s="9">
        <f>VLOOKUP('market(商品)'!$M181&amp;'market(商品)'!$C181,'market(价格)'!$I:$L,2,0)</f>
        <v>1</v>
      </c>
      <c r="G181" s="9" t="str">
        <f>VLOOKUP('market(商品)'!$M181&amp;'market(商品)'!$C181,'market(价格)'!$I:$L,3,0)</f>
        <v>coin</v>
      </c>
      <c r="H181" s="9">
        <f>VLOOKUP('market(商品)'!$M181&amp;'market(商品)'!$C181,'market(价格)'!$I:$L,4,0)</f>
        <v>15000</v>
      </c>
      <c r="I181" s="9"/>
      <c r="J181" s="9"/>
      <c r="K181" s="9">
        <v>0</v>
      </c>
      <c r="L181" s="9">
        <f>IF(INDEX('market(价格)'!E:E,MATCH('market(商品)'!E181,'market(价格)'!A:A,0))=0,100,1)</f>
        <v>1</v>
      </c>
      <c r="M181" s="9" t="s">
        <v>463</v>
      </c>
    </row>
    <row r="182" spans="1:13" x14ac:dyDescent="0.15">
      <c r="A182" s="9">
        <f t="shared" si="12"/>
        <v>56110142</v>
      </c>
      <c r="B182" s="9" t="str">
        <f>_xlfn.IFNA(INDEX('market(价格)'!B:B,MATCH('market(商品)'!E182,'market(价格)'!A:A,0)),"")</f>
        <v>优良神灵勋章</v>
      </c>
      <c r="C182" s="9" t="str">
        <f>_xlfn.IFNA(INDEX('market(价格)'!D:D,MATCH('market(商品)'!E182,'market(价格)'!A:A,0)),"")</f>
        <v>优良进阶材料</v>
      </c>
      <c r="D182" s="9" t="str">
        <f>_xlfn.IFNA(INDEX('market(价格)'!C:C,MATCH('market(商品)'!E182,'market(价格)'!A:A,0)),"")</f>
        <v>item</v>
      </c>
      <c r="E182" s="9">
        <v>5120032</v>
      </c>
      <c r="F182" s="9">
        <f>VLOOKUP('market(商品)'!$M182&amp;'market(商品)'!$C182,'market(价格)'!$I:$L,2,0)</f>
        <v>1</v>
      </c>
      <c r="G182" s="9" t="str">
        <f>VLOOKUP('market(商品)'!$M182&amp;'market(商品)'!$C182,'market(价格)'!$I:$L,3,0)</f>
        <v>coin</v>
      </c>
      <c r="H182" s="9">
        <f>VLOOKUP('market(商品)'!$M182&amp;'market(商品)'!$C182,'market(价格)'!$I:$L,4,0)</f>
        <v>30000</v>
      </c>
      <c r="I182" s="9"/>
      <c r="J182" s="9"/>
      <c r="K182" s="9">
        <v>0</v>
      </c>
      <c r="L182" s="9">
        <f>IF(INDEX('market(价格)'!E:E,MATCH('market(商品)'!E182,'market(价格)'!A:A,0))=0,100,1)</f>
        <v>1</v>
      </c>
      <c r="M182" s="9" t="s">
        <v>463</v>
      </c>
    </row>
    <row r="183" spans="1:13" x14ac:dyDescent="0.15">
      <c r="A183" s="9">
        <f t="shared" si="12"/>
        <v>56110143</v>
      </c>
      <c r="B183" s="9" t="str">
        <f>_xlfn.IFNA(INDEX('market(价格)'!B:B,MATCH('market(商品)'!E183,'market(价格)'!A:A,0)),"")</f>
        <v>精致神灵勋章</v>
      </c>
      <c r="C183" s="9" t="str">
        <f>_xlfn.IFNA(INDEX('market(价格)'!D:D,MATCH('market(商品)'!E183,'market(价格)'!A:A,0)),"")</f>
        <v>精致进阶材料</v>
      </c>
      <c r="D183" s="9" t="str">
        <f>_xlfn.IFNA(INDEX('market(价格)'!C:C,MATCH('market(商品)'!E183,'market(价格)'!A:A,0)),"")</f>
        <v>item</v>
      </c>
      <c r="E183" s="9">
        <v>5120033</v>
      </c>
      <c r="F183" s="9">
        <f>VLOOKUP('market(商品)'!$M183&amp;'market(商品)'!$C183,'market(价格)'!$I:$L,2,0)</f>
        <v>1</v>
      </c>
      <c r="G183" s="9" t="str">
        <f>VLOOKUP('market(商品)'!$M183&amp;'market(商品)'!$C183,'market(价格)'!$I:$L,3,0)</f>
        <v>coin</v>
      </c>
      <c r="H183" s="9">
        <f>VLOOKUP('market(商品)'!$M183&amp;'market(商品)'!$C183,'market(价格)'!$I:$L,4,0)</f>
        <v>50000</v>
      </c>
      <c r="I183" s="9"/>
      <c r="J183" s="9"/>
      <c r="K183" s="9">
        <v>0</v>
      </c>
      <c r="L183" s="9">
        <f>IF(INDEX('market(价格)'!E:E,MATCH('market(商品)'!E183,'market(价格)'!A:A,0))=0,100,1)</f>
        <v>1</v>
      </c>
      <c r="M183" s="9" t="s">
        <v>463</v>
      </c>
    </row>
    <row r="184" spans="1:13" x14ac:dyDescent="0.15">
      <c r="A184" s="9">
        <f t="shared" si="12"/>
        <v>56110144</v>
      </c>
      <c r="B184" s="9" t="str">
        <f>_xlfn.IFNA(INDEX('market(价格)'!B:B,MATCH('market(商品)'!E184,'market(价格)'!A:A,0)),"")</f>
        <v>史诗神灵勋章</v>
      </c>
      <c r="C184" s="9" t="str">
        <f>_xlfn.IFNA(INDEX('market(价格)'!D:D,MATCH('market(商品)'!E184,'market(价格)'!A:A,0)),"")</f>
        <v>史诗进阶材料</v>
      </c>
      <c r="D184" s="9" t="str">
        <f>_xlfn.IFNA(INDEX('market(价格)'!C:C,MATCH('market(商品)'!E184,'market(价格)'!A:A,0)),"")</f>
        <v>item</v>
      </c>
      <c r="E184" s="9">
        <v>5120034</v>
      </c>
      <c r="F184" s="9">
        <f>VLOOKUP('market(商品)'!$M184&amp;'market(商品)'!$C184,'market(价格)'!$I:$L,2,0)</f>
        <v>1</v>
      </c>
      <c r="G184" s="9" t="str">
        <f>VLOOKUP('market(商品)'!$M184&amp;'market(商品)'!$C184,'market(价格)'!$I:$L,3,0)</f>
        <v>coin</v>
      </c>
      <c r="H184" s="9">
        <f>VLOOKUP('market(商品)'!$M184&amp;'market(商品)'!$C184,'market(价格)'!$I:$L,4,0)</f>
        <v>80000</v>
      </c>
      <c r="I184" s="9"/>
      <c r="J184" s="9"/>
      <c r="K184" s="9">
        <v>0</v>
      </c>
      <c r="L184" s="9">
        <f>IF(INDEX('market(价格)'!E:E,MATCH('market(商品)'!E184,'market(价格)'!A:A,0))=0,100,1)</f>
        <v>1</v>
      </c>
      <c r="M184" s="9" t="s">
        <v>463</v>
      </c>
    </row>
    <row r="185" spans="1:13" x14ac:dyDescent="0.15">
      <c r="A185" s="9">
        <f t="shared" si="12"/>
        <v>56110145</v>
      </c>
      <c r="B185" s="9" t="str">
        <f>_xlfn.IFNA(INDEX('market(价格)'!B:B,MATCH('market(商品)'!E185,'market(价格)'!A:A,0)),"")</f>
        <v>普通魔灵勋章</v>
      </c>
      <c r="C185" s="9" t="str">
        <f>_xlfn.IFNA(INDEX('market(价格)'!D:D,MATCH('market(商品)'!E185,'market(价格)'!A:A,0)),"")</f>
        <v>普通进阶材料</v>
      </c>
      <c r="D185" s="9" t="str">
        <f>_xlfn.IFNA(INDEX('market(价格)'!C:C,MATCH('market(商品)'!E185,'market(价格)'!A:A,0)),"")</f>
        <v>item</v>
      </c>
      <c r="E185" s="9">
        <v>5120041</v>
      </c>
      <c r="F185" s="9">
        <f>VLOOKUP('market(商品)'!$M185&amp;'market(商品)'!$C185,'market(价格)'!$I:$L,2,0)</f>
        <v>1</v>
      </c>
      <c r="G185" s="9" t="str">
        <f>VLOOKUP('market(商品)'!$M185&amp;'market(商品)'!$C185,'market(价格)'!$I:$L,3,0)</f>
        <v>coin</v>
      </c>
      <c r="H185" s="9">
        <f>VLOOKUP('market(商品)'!$M185&amp;'market(商品)'!$C185,'market(价格)'!$I:$L,4,0)</f>
        <v>15000</v>
      </c>
      <c r="I185" s="9"/>
      <c r="J185" s="9"/>
      <c r="K185" s="9">
        <v>0</v>
      </c>
      <c r="L185" s="9">
        <f>IF(INDEX('market(价格)'!E:E,MATCH('market(商品)'!E185,'market(价格)'!A:A,0))=0,100,1)</f>
        <v>1</v>
      </c>
      <c r="M185" s="9" t="s">
        <v>463</v>
      </c>
    </row>
    <row r="186" spans="1:13" x14ac:dyDescent="0.15">
      <c r="A186" s="9">
        <f t="shared" si="12"/>
        <v>56110146</v>
      </c>
      <c r="B186" s="9" t="str">
        <f>_xlfn.IFNA(INDEX('market(价格)'!B:B,MATCH('market(商品)'!E186,'market(价格)'!A:A,0)),"")</f>
        <v>优良魔灵勋章</v>
      </c>
      <c r="C186" s="9" t="str">
        <f>_xlfn.IFNA(INDEX('market(价格)'!D:D,MATCH('market(商品)'!E186,'market(价格)'!A:A,0)),"")</f>
        <v>优良进阶材料</v>
      </c>
      <c r="D186" s="9" t="str">
        <f>_xlfn.IFNA(INDEX('market(价格)'!C:C,MATCH('market(商品)'!E186,'market(价格)'!A:A,0)),"")</f>
        <v>item</v>
      </c>
      <c r="E186" s="9">
        <v>5120042</v>
      </c>
      <c r="F186" s="9">
        <f>VLOOKUP('market(商品)'!$M186&amp;'market(商品)'!$C186,'market(价格)'!$I:$L,2,0)</f>
        <v>1</v>
      </c>
      <c r="G186" s="9" t="str">
        <f>VLOOKUP('market(商品)'!$M186&amp;'market(商品)'!$C186,'market(价格)'!$I:$L,3,0)</f>
        <v>coin</v>
      </c>
      <c r="H186" s="9">
        <f>VLOOKUP('market(商品)'!$M186&amp;'market(商品)'!$C186,'market(价格)'!$I:$L,4,0)</f>
        <v>30000</v>
      </c>
      <c r="I186" s="9"/>
      <c r="J186" s="9"/>
      <c r="K186" s="9">
        <v>0</v>
      </c>
      <c r="L186" s="9">
        <f>IF(INDEX('market(价格)'!E:E,MATCH('market(商品)'!E186,'market(价格)'!A:A,0))=0,100,1)</f>
        <v>1</v>
      </c>
      <c r="M186" s="9" t="s">
        <v>463</v>
      </c>
    </row>
    <row r="187" spans="1:13" x14ac:dyDescent="0.15">
      <c r="A187" s="9">
        <f t="shared" si="12"/>
        <v>56110147</v>
      </c>
      <c r="B187" s="9" t="str">
        <f>_xlfn.IFNA(INDEX('market(价格)'!B:B,MATCH('market(商品)'!E187,'market(价格)'!A:A,0)),"")</f>
        <v>精致魔灵勋章</v>
      </c>
      <c r="C187" s="9" t="str">
        <f>_xlfn.IFNA(INDEX('market(价格)'!D:D,MATCH('market(商品)'!E187,'market(价格)'!A:A,0)),"")</f>
        <v>精致进阶材料</v>
      </c>
      <c r="D187" s="9" t="str">
        <f>_xlfn.IFNA(INDEX('market(价格)'!C:C,MATCH('market(商品)'!E187,'market(价格)'!A:A,0)),"")</f>
        <v>item</v>
      </c>
      <c r="E187" s="9">
        <v>5120043</v>
      </c>
      <c r="F187" s="9">
        <f>VLOOKUP('market(商品)'!$M187&amp;'market(商品)'!$C187,'market(价格)'!$I:$L,2,0)</f>
        <v>1</v>
      </c>
      <c r="G187" s="9" t="str">
        <f>VLOOKUP('market(商品)'!$M187&amp;'market(商品)'!$C187,'market(价格)'!$I:$L,3,0)</f>
        <v>coin</v>
      </c>
      <c r="H187" s="9">
        <f>VLOOKUP('market(商品)'!$M187&amp;'market(商品)'!$C187,'market(价格)'!$I:$L,4,0)</f>
        <v>50000</v>
      </c>
      <c r="I187" s="9"/>
      <c r="J187" s="9"/>
      <c r="K187" s="9">
        <v>0</v>
      </c>
      <c r="L187" s="9">
        <f>IF(INDEX('market(价格)'!E:E,MATCH('market(商品)'!E187,'market(价格)'!A:A,0))=0,100,1)</f>
        <v>1</v>
      </c>
      <c r="M187" s="9" t="s">
        <v>463</v>
      </c>
    </row>
    <row r="188" spans="1:13" x14ac:dyDescent="0.15">
      <c r="A188" s="9">
        <f t="shared" si="12"/>
        <v>56110148</v>
      </c>
      <c r="B188" s="9" t="str">
        <f>_xlfn.IFNA(INDEX('market(价格)'!B:B,MATCH('market(商品)'!E188,'market(价格)'!A:A,0)),"")</f>
        <v>史诗魔灵勋章</v>
      </c>
      <c r="C188" s="9" t="str">
        <f>_xlfn.IFNA(INDEX('market(价格)'!D:D,MATCH('market(商品)'!E188,'market(价格)'!A:A,0)),"")</f>
        <v>史诗进阶材料</v>
      </c>
      <c r="D188" s="9" t="str">
        <f>_xlfn.IFNA(INDEX('market(价格)'!C:C,MATCH('market(商品)'!E188,'market(价格)'!A:A,0)),"")</f>
        <v>item</v>
      </c>
      <c r="E188" s="9">
        <v>5120044</v>
      </c>
      <c r="F188" s="9">
        <f>VLOOKUP('market(商品)'!$M188&amp;'market(商品)'!$C188,'market(价格)'!$I:$L,2,0)</f>
        <v>1</v>
      </c>
      <c r="G188" s="9" t="str">
        <f>VLOOKUP('market(商品)'!$M188&amp;'market(商品)'!$C188,'market(价格)'!$I:$L,3,0)</f>
        <v>coin</v>
      </c>
      <c r="H188" s="9">
        <f>VLOOKUP('market(商品)'!$M188&amp;'market(商品)'!$C188,'market(价格)'!$I:$L,4,0)</f>
        <v>80000</v>
      </c>
      <c r="I188" s="9"/>
      <c r="J188" s="9"/>
      <c r="K188" s="9">
        <v>0</v>
      </c>
      <c r="L188" s="9">
        <f>IF(INDEX('market(价格)'!E:E,MATCH('market(商品)'!E188,'market(价格)'!A:A,0))=0,100,1)</f>
        <v>1</v>
      </c>
      <c r="M188" s="9" t="s">
        <v>463</v>
      </c>
    </row>
    <row r="189" spans="1:13" x14ac:dyDescent="0.15">
      <c r="A189" s="9">
        <f t="shared" si="12"/>
        <v>56110149</v>
      </c>
      <c r="B189" s="9" t="str">
        <f>_xlfn.IFNA(INDEX('market(价格)'!B:B,MATCH('market(商品)'!E189,'market(价格)'!A:A,0)),"")</f>
        <v>矿工锄</v>
      </c>
      <c r="C189" s="9" t="str">
        <f>_xlfn.IFNA(INDEX('market(价格)'!D:D,MATCH('market(商品)'!E189,'market(价格)'!A:A,0)),"")</f>
        <v>1装备</v>
      </c>
      <c r="D189" s="9" t="str">
        <f>_xlfn.IFNA(INDEX('market(价格)'!C:C,MATCH('market(商品)'!E189,'market(价格)'!A:A,0)),"")</f>
        <v>equip</v>
      </c>
      <c r="E189" s="9">
        <v>7100001</v>
      </c>
      <c r="F189" s="9">
        <f>VLOOKUP('market(商品)'!$M189&amp;'market(商品)'!$C189,'market(价格)'!$I:$L,2,0)</f>
        <v>1</v>
      </c>
      <c r="G189" s="9" t="str">
        <f>VLOOKUP('market(商品)'!$M189&amp;'market(商品)'!$C189,'market(价格)'!$I:$L,3,0)</f>
        <v>coin</v>
      </c>
      <c r="H189" s="9">
        <f>VLOOKUP('market(商品)'!$M189&amp;'market(商品)'!$C189,'market(价格)'!$I:$L,4,0)</f>
        <v>2000</v>
      </c>
      <c r="I189" s="9"/>
      <c r="J189" s="9"/>
      <c r="K189" s="9">
        <v>0</v>
      </c>
      <c r="L189" s="9">
        <f>IF(INDEX('market(价格)'!E:E,MATCH('market(商品)'!E189,'market(价格)'!A:A,0))=0,100,1)</f>
        <v>1</v>
      </c>
      <c r="M189" s="9" t="s">
        <v>463</v>
      </c>
    </row>
    <row r="190" spans="1:13" x14ac:dyDescent="0.15">
      <c r="A190" s="9">
        <f t="shared" si="12"/>
        <v>56110150</v>
      </c>
      <c r="B190" s="9" t="str">
        <f>_xlfn.IFNA(INDEX('market(价格)'!B:B,MATCH('market(商品)'!E190,'market(价格)'!A:A,0)),"")</f>
        <v>斜纹头巾</v>
      </c>
      <c r="C190" s="9" t="str">
        <f>_xlfn.IFNA(INDEX('market(价格)'!D:D,MATCH('market(商品)'!E190,'market(价格)'!A:A,0)),"")</f>
        <v>1装备</v>
      </c>
      <c r="D190" s="9" t="str">
        <f>_xlfn.IFNA(INDEX('market(价格)'!C:C,MATCH('market(商品)'!E190,'market(价格)'!A:A,0)),"")</f>
        <v>equip</v>
      </c>
      <c r="E190" s="9">
        <v>7100002</v>
      </c>
      <c r="F190" s="9">
        <f>VLOOKUP('market(商品)'!$M190&amp;'market(商品)'!$C190,'market(价格)'!$I:$L,2,0)</f>
        <v>1</v>
      </c>
      <c r="G190" s="9" t="str">
        <f>VLOOKUP('market(商品)'!$M190&amp;'market(商品)'!$C190,'market(价格)'!$I:$L,3,0)</f>
        <v>coin</v>
      </c>
      <c r="H190" s="9">
        <f>VLOOKUP('market(商品)'!$M190&amp;'market(商品)'!$C190,'market(价格)'!$I:$L,4,0)</f>
        <v>2000</v>
      </c>
      <c r="I190" s="9"/>
      <c r="J190" s="9"/>
      <c r="K190" s="9">
        <v>0</v>
      </c>
      <c r="L190" s="9">
        <f>IF(INDEX('market(价格)'!E:E,MATCH('market(商品)'!E190,'market(价格)'!A:A,0))=0,100,1)</f>
        <v>1</v>
      </c>
      <c r="M190" s="9" t="s">
        <v>463</v>
      </c>
    </row>
    <row r="191" spans="1:13" x14ac:dyDescent="0.15">
      <c r="A191" s="9">
        <f t="shared" si="12"/>
        <v>56110151</v>
      </c>
      <c r="B191" s="9" t="str">
        <f>_xlfn.IFNA(INDEX('market(价格)'!B:B,MATCH('market(商品)'!E191,'market(价格)'!A:A,0)),"")</f>
        <v>雪皮外衣</v>
      </c>
      <c r="C191" s="9" t="str">
        <f>_xlfn.IFNA(INDEX('market(价格)'!D:D,MATCH('market(商品)'!E191,'market(价格)'!A:A,0)),"")</f>
        <v>1装备</v>
      </c>
      <c r="D191" s="9" t="str">
        <f>_xlfn.IFNA(INDEX('market(价格)'!C:C,MATCH('market(商品)'!E191,'market(价格)'!A:A,0)),"")</f>
        <v>equip</v>
      </c>
      <c r="E191" s="9">
        <v>7100003</v>
      </c>
      <c r="F191" s="9">
        <f>VLOOKUP('market(商品)'!$M191&amp;'market(商品)'!$C191,'market(价格)'!$I:$L,2,0)</f>
        <v>1</v>
      </c>
      <c r="G191" s="9" t="str">
        <f>VLOOKUP('market(商品)'!$M191&amp;'market(商品)'!$C191,'market(价格)'!$I:$L,3,0)</f>
        <v>coin</v>
      </c>
      <c r="H191" s="9">
        <f>VLOOKUP('market(商品)'!$M191&amp;'market(商品)'!$C191,'market(价格)'!$I:$L,4,0)</f>
        <v>2000</v>
      </c>
      <c r="I191" s="9"/>
      <c r="J191" s="9"/>
      <c r="K191" s="9">
        <v>0</v>
      </c>
      <c r="L191" s="9">
        <f>IF(INDEX('market(价格)'!E:E,MATCH('market(商品)'!E191,'market(价格)'!A:A,0))=0,100,1)</f>
        <v>1</v>
      </c>
      <c r="M191" s="9" t="s">
        <v>463</v>
      </c>
    </row>
    <row r="192" spans="1:13" x14ac:dyDescent="0.15">
      <c r="A192" s="9">
        <f t="shared" si="12"/>
        <v>56110152</v>
      </c>
      <c r="B192" s="9" t="str">
        <f>_xlfn.IFNA(INDEX('market(价格)'!B:B,MATCH('market(商品)'!E192,'market(价格)'!A:A,0)),"")</f>
        <v>勇气护腿</v>
      </c>
      <c r="C192" s="9" t="str">
        <f>_xlfn.IFNA(INDEX('market(价格)'!D:D,MATCH('market(商品)'!E192,'market(价格)'!A:A,0)),"")</f>
        <v>1装备</v>
      </c>
      <c r="D192" s="9" t="str">
        <f>_xlfn.IFNA(INDEX('market(价格)'!C:C,MATCH('market(商品)'!E192,'market(价格)'!A:A,0)),"")</f>
        <v>equip</v>
      </c>
      <c r="E192" s="9">
        <v>7100004</v>
      </c>
      <c r="F192" s="9">
        <f>VLOOKUP('market(商品)'!$M192&amp;'market(商品)'!$C192,'market(价格)'!$I:$L,2,0)</f>
        <v>1</v>
      </c>
      <c r="G192" s="9" t="str">
        <f>VLOOKUP('market(商品)'!$M192&amp;'market(商品)'!$C192,'market(价格)'!$I:$L,3,0)</f>
        <v>coin</v>
      </c>
      <c r="H192" s="9">
        <f>VLOOKUP('market(商品)'!$M192&amp;'market(商品)'!$C192,'market(价格)'!$I:$L,4,0)</f>
        <v>2000</v>
      </c>
      <c r="I192" s="9"/>
      <c r="J192" s="9"/>
      <c r="K192" s="9">
        <v>0</v>
      </c>
      <c r="L192" s="9">
        <f>IF(INDEX('market(价格)'!E:E,MATCH('market(商品)'!E192,'market(价格)'!A:A,0))=0,100,1)</f>
        <v>1</v>
      </c>
      <c r="M192" s="9" t="s">
        <v>463</v>
      </c>
    </row>
    <row r="193" spans="1:13" x14ac:dyDescent="0.15">
      <c r="A193" s="9">
        <f t="shared" si="12"/>
        <v>56110153</v>
      </c>
      <c r="B193" s="9" t="str">
        <f>_xlfn.IFNA(INDEX('market(价格)'!B:B,MATCH('market(商品)'!E193,'market(价格)'!A:A,0)),"")</f>
        <v>翠石项链</v>
      </c>
      <c r="C193" s="9" t="str">
        <f>_xlfn.IFNA(INDEX('market(价格)'!D:D,MATCH('market(商品)'!E193,'market(价格)'!A:A,0)),"")</f>
        <v>1装备</v>
      </c>
      <c r="D193" s="9" t="str">
        <f>_xlfn.IFNA(INDEX('market(价格)'!C:C,MATCH('market(商品)'!E193,'market(价格)'!A:A,0)),"")</f>
        <v>equip</v>
      </c>
      <c r="E193" s="9">
        <v>7100005</v>
      </c>
      <c r="F193" s="9">
        <f>VLOOKUP('market(商品)'!$M193&amp;'market(商品)'!$C193,'market(价格)'!$I:$L,2,0)</f>
        <v>1</v>
      </c>
      <c r="G193" s="9" t="str">
        <f>VLOOKUP('market(商品)'!$M193&amp;'market(商品)'!$C193,'market(价格)'!$I:$L,3,0)</f>
        <v>coin</v>
      </c>
      <c r="H193" s="9">
        <f>VLOOKUP('market(商品)'!$M193&amp;'market(商品)'!$C193,'market(价格)'!$I:$L,4,0)</f>
        <v>2000</v>
      </c>
      <c r="I193" s="9"/>
      <c r="J193" s="9"/>
      <c r="K193" s="9">
        <v>0</v>
      </c>
      <c r="L193" s="9">
        <f>IF(INDEX('market(价格)'!E:E,MATCH('market(商品)'!E193,'market(价格)'!A:A,0))=0,100,1)</f>
        <v>1</v>
      </c>
      <c r="M193" s="9" t="s">
        <v>463</v>
      </c>
    </row>
    <row r="194" spans="1:13" x14ac:dyDescent="0.15">
      <c r="A194" s="9">
        <f t="shared" si="12"/>
        <v>56110154</v>
      </c>
      <c r="B194" s="9" t="str">
        <f>_xlfn.IFNA(INDEX('market(价格)'!B:B,MATCH('market(商品)'!E194,'market(价格)'!A:A,0)),"")</f>
        <v>银戒指</v>
      </c>
      <c r="C194" s="9" t="str">
        <f>_xlfn.IFNA(INDEX('market(价格)'!D:D,MATCH('market(商品)'!E194,'market(价格)'!A:A,0)),"")</f>
        <v>1装备</v>
      </c>
      <c r="D194" s="9" t="str">
        <f>_xlfn.IFNA(INDEX('market(价格)'!C:C,MATCH('market(商品)'!E194,'market(价格)'!A:A,0)),"")</f>
        <v>equip</v>
      </c>
      <c r="E194" s="9">
        <v>7100006</v>
      </c>
      <c r="F194" s="9">
        <f>VLOOKUP('market(商品)'!$M194&amp;'market(商品)'!$C194,'market(价格)'!$I:$L,2,0)</f>
        <v>1</v>
      </c>
      <c r="G194" s="9" t="str">
        <f>VLOOKUP('market(商品)'!$M194&amp;'market(商品)'!$C194,'market(价格)'!$I:$L,3,0)</f>
        <v>coin</v>
      </c>
      <c r="H194" s="9">
        <f>VLOOKUP('market(商品)'!$M194&amp;'market(商品)'!$C194,'market(价格)'!$I:$L,4,0)</f>
        <v>2000</v>
      </c>
      <c r="I194" s="9"/>
      <c r="J194" s="9"/>
      <c r="K194" s="9">
        <v>0</v>
      </c>
      <c r="L194" s="9">
        <f>IF(INDEX('market(价格)'!E:E,MATCH('market(商品)'!E194,'market(价格)'!A:A,0))=0,100,1)</f>
        <v>1</v>
      </c>
      <c r="M194" s="9" t="s">
        <v>463</v>
      </c>
    </row>
    <row r="195" spans="1:13" x14ac:dyDescent="0.15">
      <c r="A195" s="9">
        <f t="shared" si="12"/>
        <v>56110155</v>
      </c>
      <c r="B195" s="9" t="str">
        <f>_xlfn.IFNA(INDEX('market(价格)'!B:B,MATCH('market(商品)'!E195,'market(价格)'!A:A,0)),"")</f>
        <v>轻灵佩剑</v>
      </c>
      <c r="C195" s="9" t="str">
        <f>_xlfn.IFNA(INDEX('market(价格)'!D:D,MATCH('market(商品)'!E195,'market(价格)'!A:A,0)),"")</f>
        <v>6装备</v>
      </c>
      <c r="D195" s="9" t="str">
        <f>_xlfn.IFNA(INDEX('market(价格)'!C:C,MATCH('market(商品)'!E195,'market(价格)'!A:A,0)),"")</f>
        <v>equip</v>
      </c>
      <c r="E195" s="9">
        <v>7100007</v>
      </c>
      <c r="F195" s="9">
        <f>VLOOKUP('market(商品)'!$M195&amp;'market(商品)'!$C195,'market(价格)'!$I:$L,2,0)</f>
        <v>1</v>
      </c>
      <c r="G195" s="9" t="str">
        <f>VLOOKUP('market(商品)'!$M195&amp;'market(商品)'!$C195,'market(价格)'!$I:$L,3,0)</f>
        <v>coin</v>
      </c>
      <c r="H195" s="9">
        <f>VLOOKUP('market(商品)'!$M195&amp;'market(商品)'!$C195,'market(价格)'!$I:$L,4,0)</f>
        <v>4000</v>
      </c>
      <c r="I195" s="9"/>
      <c r="J195" s="9"/>
      <c r="K195" s="9">
        <v>0</v>
      </c>
      <c r="L195" s="9">
        <f>IF(INDEX('market(价格)'!E:E,MATCH('market(商品)'!E195,'market(价格)'!A:A,0))=0,100,1)</f>
        <v>1</v>
      </c>
      <c r="M195" s="9" t="s">
        <v>463</v>
      </c>
    </row>
    <row r="196" spans="1:13" x14ac:dyDescent="0.15">
      <c r="A196" s="9">
        <f t="shared" si="12"/>
        <v>56110156</v>
      </c>
      <c r="B196" s="9" t="str">
        <f>_xlfn.IFNA(INDEX('market(价格)'!B:B,MATCH('market(商品)'!E196,'market(价格)'!A:A,0)),"")</f>
        <v>血纹面具</v>
      </c>
      <c r="C196" s="9" t="str">
        <f>_xlfn.IFNA(INDEX('market(价格)'!D:D,MATCH('market(商品)'!E196,'market(价格)'!A:A,0)),"")</f>
        <v>6装备</v>
      </c>
      <c r="D196" s="9" t="str">
        <f>_xlfn.IFNA(INDEX('market(价格)'!C:C,MATCH('market(商品)'!E196,'market(价格)'!A:A,0)),"")</f>
        <v>equip</v>
      </c>
      <c r="E196" s="9">
        <v>7100008</v>
      </c>
      <c r="F196" s="9">
        <f>VLOOKUP('market(商品)'!$M196&amp;'market(商品)'!$C196,'market(价格)'!$I:$L,2,0)</f>
        <v>1</v>
      </c>
      <c r="G196" s="9" t="str">
        <f>VLOOKUP('market(商品)'!$M196&amp;'market(商品)'!$C196,'market(价格)'!$I:$L,3,0)</f>
        <v>coin</v>
      </c>
      <c r="H196" s="9">
        <f>VLOOKUP('market(商品)'!$M196&amp;'market(商品)'!$C196,'market(价格)'!$I:$L,4,0)</f>
        <v>4000</v>
      </c>
      <c r="I196" s="9"/>
      <c r="J196" s="9"/>
      <c r="K196" s="9">
        <v>0</v>
      </c>
      <c r="L196" s="9">
        <f>IF(INDEX('market(价格)'!E:E,MATCH('market(商品)'!E196,'market(价格)'!A:A,0))=0,100,1)</f>
        <v>1</v>
      </c>
      <c r="M196" s="9" t="s">
        <v>463</v>
      </c>
    </row>
    <row r="197" spans="1:13" x14ac:dyDescent="0.15">
      <c r="A197" s="9">
        <f t="shared" si="12"/>
        <v>56110157</v>
      </c>
      <c r="B197" s="9" t="str">
        <f>_xlfn.IFNA(INDEX('market(价格)'!B:B,MATCH('market(商品)'!E197,'market(价格)'!A:A,0)),"")</f>
        <v>怒爪胸甲</v>
      </c>
      <c r="C197" s="9" t="str">
        <f>_xlfn.IFNA(INDEX('market(价格)'!D:D,MATCH('market(商品)'!E197,'market(价格)'!A:A,0)),"")</f>
        <v>6装备</v>
      </c>
      <c r="D197" s="9" t="str">
        <f>_xlfn.IFNA(INDEX('market(价格)'!C:C,MATCH('market(商品)'!E197,'market(价格)'!A:A,0)),"")</f>
        <v>equip</v>
      </c>
      <c r="E197" s="9">
        <v>7100009</v>
      </c>
      <c r="F197" s="9">
        <f>VLOOKUP('market(商品)'!$M197&amp;'market(商品)'!$C197,'market(价格)'!$I:$L,2,0)</f>
        <v>1</v>
      </c>
      <c r="G197" s="9" t="str">
        <f>VLOOKUP('market(商品)'!$M197&amp;'market(商品)'!$C197,'market(价格)'!$I:$L,3,0)</f>
        <v>coin</v>
      </c>
      <c r="H197" s="9">
        <f>VLOOKUP('market(商品)'!$M197&amp;'market(商品)'!$C197,'market(价格)'!$I:$L,4,0)</f>
        <v>4000</v>
      </c>
      <c r="I197" s="9"/>
      <c r="J197" s="9"/>
      <c r="K197" s="9">
        <v>0</v>
      </c>
      <c r="L197" s="9">
        <f>IF(INDEX('market(价格)'!E:E,MATCH('market(商品)'!E197,'market(价格)'!A:A,0))=0,100,1)</f>
        <v>1</v>
      </c>
      <c r="M197" s="9" t="s">
        <v>463</v>
      </c>
    </row>
    <row r="198" spans="1:13" x14ac:dyDescent="0.15">
      <c r="A198" s="9">
        <f t="shared" si="12"/>
        <v>56110158</v>
      </c>
      <c r="B198" s="9" t="str">
        <f>_xlfn.IFNA(INDEX('market(价格)'!B:B,MATCH('market(商品)'!E198,'market(价格)'!A:A,0)),"")</f>
        <v>邪魂绑腿</v>
      </c>
      <c r="C198" s="9" t="str">
        <f>_xlfn.IFNA(INDEX('market(价格)'!D:D,MATCH('market(商品)'!E198,'market(价格)'!A:A,0)),"")</f>
        <v>6装备</v>
      </c>
      <c r="D198" s="9" t="str">
        <f>_xlfn.IFNA(INDEX('market(价格)'!C:C,MATCH('market(商品)'!E198,'market(价格)'!A:A,0)),"")</f>
        <v>equip</v>
      </c>
      <c r="E198" s="9">
        <v>7100010</v>
      </c>
      <c r="F198" s="9">
        <f>VLOOKUP('market(商品)'!$M198&amp;'market(商品)'!$C198,'market(价格)'!$I:$L,2,0)</f>
        <v>1</v>
      </c>
      <c r="G198" s="9" t="str">
        <f>VLOOKUP('market(商品)'!$M198&amp;'market(商品)'!$C198,'market(价格)'!$I:$L,3,0)</f>
        <v>coin</v>
      </c>
      <c r="H198" s="9">
        <f>VLOOKUP('market(商品)'!$M198&amp;'market(商品)'!$C198,'market(价格)'!$I:$L,4,0)</f>
        <v>4000</v>
      </c>
      <c r="I198" s="9"/>
      <c r="J198" s="9"/>
      <c r="K198" s="9">
        <v>0</v>
      </c>
      <c r="L198" s="9">
        <f>IF(INDEX('market(价格)'!E:E,MATCH('market(商品)'!E198,'market(价格)'!A:A,0))=0,100,1)</f>
        <v>1</v>
      </c>
      <c r="M198" s="9" t="s">
        <v>463</v>
      </c>
    </row>
    <row r="199" spans="1:13" x14ac:dyDescent="0.15">
      <c r="A199" s="9">
        <f t="shared" si="12"/>
        <v>56110159</v>
      </c>
      <c r="B199" s="9" t="str">
        <f>_xlfn.IFNA(INDEX('market(价格)'!B:B,MATCH('market(商品)'!E199,'market(价格)'!A:A,0)),"")</f>
        <v>春雨坠饰</v>
      </c>
      <c r="C199" s="9" t="str">
        <f>_xlfn.IFNA(INDEX('market(价格)'!D:D,MATCH('market(商品)'!E199,'market(价格)'!A:A,0)),"")</f>
        <v>6装备</v>
      </c>
      <c r="D199" s="9" t="str">
        <f>_xlfn.IFNA(INDEX('market(价格)'!C:C,MATCH('market(商品)'!E199,'market(价格)'!A:A,0)),"")</f>
        <v>equip</v>
      </c>
      <c r="E199" s="9">
        <v>7100011</v>
      </c>
      <c r="F199" s="9">
        <f>VLOOKUP('market(商品)'!$M199&amp;'market(商品)'!$C199,'market(价格)'!$I:$L,2,0)</f>
        <v>1</v>
      </c>
      <c r="G199" s="9" t="str">
        <f>VLOOKUP('market(商品)'!$M199&amp;'market(商品)'!$C199,'market(价格)'!$I:$L,3,0)</f>
        <v>coin</v>
      </c>
      <c r="H199" s="9">
        <f>VLOOKUP('market(商品)'!$M199&amp;'market(商品)'!$C199,'market(价格)'!$I:$L,4,0)</f>
        <v>4000</v>
      </c>
      <c r="I199" s="9"/>
      <c r="J199" s="9"/>
      <c r="K199" s="9">
        <v>0</v>
      </c>
      <c r="L199" s="9">
        <f>IF(INDEX('market(价格)'!E:E,MATCH('market(商品)'!E199,'market(价格)'!A:A,0))=0,100,1)</f>
        <v>1</v>
      </c>
      <c r="M199" s="9" t="s">
        <v>463</v>
      </c>
    </row>
    <row r="200" spans="1:13" x14ac:dyDescent="0.15">
      <c r="A200" s="9">
        <f t="shared" si="12"/>
        <v>56110160</v>
      </c>
      <c r="B200" s="9" t="str">
        <f>_xlfn.IFNA(INDEX('market(价格)'!B:B,MATCH('market(商品)'!E200,'market(价格)'!A:A,0)),"")</f>
        <v>落雪印戒</v>
      </c>
      <c r="C200" s="9" t="str">
        <f>_xlfn.IFNA(INDEX('market(价格)'!D:D,MATCH('market(商品)'!E200,'market(价格)'!A:A,0)),"")</f>
        <v>6装备</v>
      </c>
      <c r="D200" s="9" t="str">
        <f>_xlfn.IFNA(INDEX('market(价格)'!C:C,MATCH('market(商品)'!E200,'market(价格)'!A:A,0)),"")</f>
        <v>equip</v>
      </c>
      <c r="E200" s="9">
        <v>7100012</v>
      </c>
      <c r="F200" s="9">
        <f>VLOOKUP('market(商品)'!$M200&amp;'market(商品)'!$C200,'market(价格)'!$I:$L,2,0)</f>
        <v>1</v>
      </c>
      <c r="G200" s="9" t="str">
        <f>VLOOKUP('market(商品)'!$M200&amp;'market(商品)'!$C200,'market(价格)'!$I:$L,3,0)</f>
        <v>coin</v>
      </c>
      <c r="H200" s="9">
        <f>VLOOKUP('market(商品)'!$M200&amp;'market(商品)'!$C200,'market(价格)'!$I:$L,4,0)</f>
        <v>4000</v>
      </c>
      <c r="I200" s="9"/>
      <c r="J200" s="9"/>
      <c r="K200" s="9">
        <v>0</v>
      </c>
      <c r="L200" s="9">
        <f>IF(INDEX('market(价格)'!E:E,MATCH('market(商品)'!E200,'market(价格)'!A:A,0))=0,100,1)</f>
        <v>1</v>
      </c>
      <c r="M200" s="9" t="s">
        <v>463</v>
      </c>
    </row>
    <row r="201" spans="1:13" x14ac:dyDescent="0.15">
      <c r="A201" s="9">
        <f t="shared" si="12"/>
        <v>56110161</v>
      </c>
      <c r="B201" s="9" t="str">
        <f>_xlfn.IFNA(INDEX('market(价格)'!B:B,MATCH('market(商品)'!E201,'market(价格)'!A:A,0)),"")</f>
        <v>斥候利刃</v>
      </c>
      <c r="C201" s="9" t="str">
        <f>_xlfn.IFNA(INDEX('market(价格)'!D:D,MATCH('market(商品)'!E201,'market(价格)'!A:A,0)),"")</f>
        <v>7套装</v>
      </c>
      <c r="D201" s="9" t="str">
        <f>_xlfn.IFNA(INDEX('market(价格)'!C:C,MATCH('market(商品)'!E201,'market(价格)'!A:A,0)),"")</f>
        <v>equip</v>
      </c>
      <c r="E201" s="9">
        <v>7100013</v>
      </c>
      <c r="F201" s="9">
        <f>VLOOKUP('market(商品)'!$M201&amp;'market(商品)'!$C201,'market(价格)'!$I:$L,2,0)</f>
        <v>1</v>
      </c>
      <c r="G201" s="9" t="str">
        <f>VLOOKUP('market(商品)'!$M201&amp;'market(商品)'!$C201,'market(价格)'!$I:$L,3,0)</f>
        <v>coin</v>
      </c>
      <c r="H201" s="9">
        <f>VLOOKUP('market(商品)'!$M201&amp;'market(商品)'!$C201,'market(价格)'!$I:$L,4,0)</f>
        <v>8000</v>
      </c>
      <c r="I201" s="9"/>
      <c r="J201" s="9"/>
      <c r="K201" s="9">
        <v>0</v>
      </c>
      <c r="L201" s="9">
        <f>IF(INDEX('market(价格)'!E:E,MATCH('market(商品)'!E201,'market(价格)'!A:A,0))=0,100,1)</f>
        <v>1</v>
      </c>
      <c r="M201" s="9" t="s">
        <v>463</v>
      </c>
    </row>
    <row r="202" spans="1:13" x14ac:dyDescent="0.15">
      <c r="A202" s="9">
        <f t="shared" si="12"/>
        <v>56110162</v>
      </c>
      <c r="B202" s="9" t="str">
        <f>_xlfn.IFNA(INDEX('market(价格)'!B:B,MATCH('market(商品)'!E202,'market(价格)'!A:A,0)),"")</f>
        <v>斥候头盔</v>
      </c>
      <c r="C202" s="9" t="str">
        <f>_xlfn.IFNA(INDEX('market(价格)'!D:D,MATCH('market(商品)'!E202,'market(价格)'!A:A,0)),"")</f>
        <v>7套装</v>
      </c>
      <c r="D202" s="9" t="str">
        <f>_xlfn.IFNA(INDEX('market(价格)'!C:C,MATCH('market(商品)'!E202,'market(价格)'!A:A,0)),"")</f>
        <v>equip</v>
      </c>
      <c r="E202" s="9">
        <v>7100014</v>
      </c>
      <c r="F202" s="9">
        <f>VLOOKUP('market(商品)'!$M202&amp;'market(商品)'!$C202,'market(价格)'!$I:$L,2,0)</f>
        <v>1</v>
      </c>
      <c r="G202" s="9" t="str">
        <f>VLOOKUP('market(商品)'!$M202&amp;'market(商品)'!$C202,'market(价格)'!$I:$L,3,0)</f>
        <v>coin</v>
      </c>
      <c r="H202" s="9">
        <f>VLOOKUP('market(商品)'!$M202&amp;'market(商品)'!$C202,'market(价格)'!$I:$L,4,0)</f>
        <v>8000</v>
      </c>
      <c r="I202" s="9"/>
      <c r="J202" s="9"/>
      <c r="K202" s="9">
        <v>0</v>
      </c>
      <c r="L202" s="9">
        <f>IF(INDEX('market(价格)'!E:E,MATCH('market(商品)'!E202,'market(价格)'!A:A,0))=0,100,1)</f>
        <v>1</v>
      </c>
      <c r="M202" s="9" t="s">
        <v>463</v>
      </c>
    </row>
    <row r="203" spans="1:13" x14ac:dyDescent="0.15">
      <c r="A203" s="9">
        <f t="shared" si="12"/>
        <v>56110163</v>
      </c>
      <c r="B203" s="9" t="str">
        <f>_xlfn.IFNA(INDEX('market(价格)'!B:B,MATCH('market(商品)'!E203,'market(价格)'!A:A,0)),"")</f>
        <v>斥候胸甲</v>
      </c>
      <c r="C203" s="9" t="str">
        <f>_xlfn.IFNA(INDEX('market(价格)'!D:D,MATCH('market(商品)'!E203,'market(价格)'!A:A,0)),"")</f>
        <v>7套装</v>
      </c>
      <c r="D203" s="9" t="str">
        <f>_xlfn.IFNA(INDEX('market(价格)'!C:C,MATCH('market(商品)'!E203,'market(价格)'!A:A,0)),"")</f>
        <v>equip</v>
      </c>
      <c r="E203" s="9">
        <v>7100015</v>
      </c>
      <c r="F203" s="9">
        <f>VLOOKUP('market(商品)'!$M203&amp;'market(商品)'!$C203,'market(价格)'!$I:$L,2,0)</f>
        <v>1</v>
      </c>
      <c r="G203" s="9" t="str">
        <f>VLOOKUP('market(商品)'!$M203&amp;'market(商品)'!$C203,'market(价格)'!$I:$L,3,0)</f>
        <v>coin</v>
      </c>
      <c r="H203" s="9">
        <f>VLOOKUP('market(商品)'!$M203&amp;'market(商品)'!$C203,'market(价格)'!$I:$L,4,0)</f>
        <v>8000</v>
      </c>
      <c r="I203" s="9"/>
      <c r="J203" s="9"/>
      <c r="K203" s="9">
        <v>0</v>
      </c>
      <c r="L203" s="9">
        <f>IF(INDEX('market(价格)'!E:E,MATCH('market(商品)'!E203,'market(价格)'!A:A,0))=0,100,1)</f>
        <v>1</v>
      </c>
      <c r="M203" s="9" t="s">
        <v>463</v>
      </c>
    </row>
    <row r="204" spans="1:13" x14ac:dyDescent="0.15">
      <c r="A204" s="9">
        <f t="shared" si="12"/>
        <v>56110164</v>
      </c>
      <c r="B204" s="9" t="str">
        <f>_xlfn.IFNA(INDEX('market(价格)'!B:B,MATCH('market(商品)'!E204,'market(价格)'!A:A,0)),"")</f>
        <v>斥候护腿</v>
      </c>
      <c r="C204" s="9" t="str">
        <f>_xlfn.IFNA(INDEX('market(价格)'!D:D,MATCH('market(商品)'!E204,'market(价格)'!A:A,0)),"")</f>
        <v>7套装</v>
      </c>
      <c r="D204" s="9" t="str">
        <f>_xlfn.IFNA(INDEX('market(价格)'!C:C,MATCH('market(商品)'!E204,'market(价格)'!A:A,0)),"")</f>
        <v>equip</v>
      </c>
      <c r="E204" s="9">
        <v>7100016</v>
      </c>
      <c r="F204" s="9">
        <f>VLOOKUP('market(商品)'!$M204&amp;'market(商品)'!$C204,'market(价格)'!$I:$L,2,0)</f>
        <v>1</v>
      </c>
      <c r="G204" s="9" t="str">
        <f>VLOOKUP('market(商品)'!$M204&amp;'market(商品)'!$C204,'market(价格)'!$I:$L,3,0)</f>
        <v>coin</v>
      </c>
      <c r="H204" s="9">
        <f>VLOOKUP('market(商品)'!$M204&amp;'market(商品)'!$C204,'market(价格)'!$I:$L,4,0)</f>
        <v>8000</v>
      </c>
      <c r="I204" s="9"/>
      <c r="J204" s="9"/>
      <c r="K204" s="9">
        <v>0</v>
      </c>
      <c r="L204" s="9">
        <f>IF(INDEX('market(价格)'!E:E,MATCH('market(商品)'!E204,'market(价格)'!A:A,0))=0,100,1)</f>
        <v>1</v>
      </c>
      <c r="M204" s="9" t="s">
        <v>463</v>
      </c>
    </row>
    <row r="205" spans="1:13" x14ac:dyDescent="0.15">
      <c r="A205" s="9">
        <f t="shared" si="12"/>
        <v>56110165</v>
      </c>
      <c r="B205" s="9" t="str">
        <f>_xlfn.IFNA(INDEX('market(价格)'!B:B,MATCH('market(商品)'!E205,'market(价格)'!A:A,0)),"")</f>
        <v>斥候坠饰</v>
      </c>
      <c r="C205" s="9" t="str">
        <f>_xlfn.IFNA(INDEX('market(价格)'!D:D,MATCH('market(商品)'!E205,'market(价格)'!A:A,0)),"")</f>
        <v>7套装</v>
      </c>
      <c r="D205" s="9" t="str">
        <f>_xlfn.IFNA(INDEX('market(价格)'!C:C,MATCH('market(商品)'!E205,'market(价格)'!A:A,0)),"")</f>
        <v>equip</v>
      </c>
      <c r="E205" s="9">
        <v>7100017</v>
      </c>
      <c r="F205" s="9">
        <f>VLOOKUP('market(商品)'!$M205&amp;'market(商品)'!$C205,'market(价格)'!$I:$L,2,0)</f>
        <v>1</v>
      </c>
      <c r="G205" s="9" t="str">
        <f>VLOOKUP('market(商品)'!$M205&amp;'market(商品)'!$C205,'market(价格)'!$I:$L,3,0)</f>
        <v>coin</v>
      </c>
      <c r="H205" s="9">
        <f>VLOOKUP('market(商品)'!$M205&amp;'market(商品)'!$C205,'market(价格)'!$I:$L,4,0)</f>
        <v>8000</v>
      </c>
      <c r="I205" s="9"/>
      <c r="J205" s="9"/>
      <c r="K205" s="9">
        <v>0</v>
      </c>
      <c r="L205" s="9">
        <f>IF(INDEX('market(价格)'!E:E,MATCH('market(商品)'!E205,'market(价格)'!A:A,0))=0,100,1)</f>
        <v>1</v>
      </c>
      <c r="M205" s="9" t="s">
        <v>463</v>
      </c>
    </row>
    <row r="206" spans="1:13" x14ac:dyDescent="0.15">
      <c r="A206" s="9">
        <f t="shared" si="12"/>
        <v>56110166</v>
      </c>
      <c r="B206" s="9" t="str">
        <f>_xlfn.IFNA(INDEX('market(价格)'!B:B,MATCH('market(商品)'!E206,'market(价格)'!A:A,0)),"")</f>
        <v>斥候戒指</v>
      </c>
      <c r="C206" s="9" t="str">
        <f>_xlfn.IFNA(INDEX('market(价格)'!D:D,MATCH('market(商品)'!E206,'market(价格)'!A:A,0)),"")</f>
        <v>7套装</v>
      </c>
      <c r="D206" s="9" t="str">
        <f>_xlfn.IFNA(INDEX('market(价格)'!C:C,MATCH('market(商品)'!E206,'market(价格)'!A:A,0)),"")</f>
        <v>equip</v>
      </c>
      <c r="E206" s="9">
        <v>7100018</v>
      </c>
      <c r="F206" s="9">
        <f>VLOOKUP('market(商品)'!$M206&amp;'market(商品)'!$C206,'market(价格)'!$I:$L,2,0)</f>
        <v>1</v>
      </c>
      <c r="G206" s="9" t="str">
        <f>VLOOKUP('market(商品)'!$M206&amp;'market(商品)'!$C206,'market(价格)'!$I:$L,3,0)</f>
        <v>coin</v>
      </c>
      <c r="H206" s="9">
        <f>VLOOKUP('market(商品)'!$M206&amp;'market(商品)'!$C206,'market(价格)'!$I:$L,4,0)</f>
        <v>8000</v>
      </c>
      <c r="I206" s="9"/>
      <c r="J206" s="9"/>
      <c r="K206" s="9">
        <v>0</v>
      </c>
      <c r="L206" s="9">
        <f>IF(INDEX('market(价格)'!E:E,MATCH('market(商品)'!E206,'market(价格)'!A:A,0))=0,100,1)</f>
        <v>1</v>
      </c>
      <c r="M206" s="9" t="s">
        <v>463</v>
      </c>
    </row>
    <row r="207" spans="1:13" x14ac:dyDescent="0.15">
      <c r="A207" s="9">
        <f t="shared" ref="A207:A214" si="13">A206+1</f>
        <v>56110167</v>
      </c>
      <c r="B207" s="9" t="str">
        <f>_xlfn.IFNA(INDEX('market(价格)'!B:B,MATCH('market(商品)'!E207,'market(价格)'!A:A,0)),"")</f>
        <v>普通附魔粉尘</v>
      </c>
      <c r="C207" s="9" t="str">
        <f>_xlfn.IFNA(INDEX('market(价格)'!D:D,MATCH('market(商品)'!E207,'market(价格)'!A:A,0)),"")</f>
        <v>普通附魔粉尘</v>
      </c>
      <c r="D207" s="9" t="str">
        <f>_xlfn.IFNA(INDEX('market(价格)'!C:C,MATCH('market(商品)'!E207,'market(价格)'!A:A,0)),"")</f>
        <v>item</v>
      </c>
      <c r="E207" s="9">
        <v>5120875</v>
      </c>
      <c r="F207" s="9">
        <f>VLOOKUP('market(商品)'!$M207&amp;'market(商品)'!$C207,'market(价格)'!$I:$L,2,0)</f>
        <v>1</v>
      </c>
      <c r="G207" s="9" t="str">
        <f>VLOOKUP('market(商品)'!$M207&amp;'market(商品)'!$C207,'market(价格)'!$I:$L,3,0)</f>
        <v>coin</v>
      </c>
      <c r="H207" s="9">
        <f>VLOOKUP('market(商品)'!$M207&amp;'market(商品)'!$C207,'market(价格)'!$I:$L,4,0)</f>
        <v>10000</v>
      </c>
      <c r="I207" s="9"/>
      <c r="J207" s="9"/>
      <c r="K207" s="9">
        <v>0</v>
      </c>
      <c r="L207" s="9">
        <f>IF(INDEX('market(价格)'!E:E,MATCH('market(商品)'!E207,'market(价格)'!A:A,0))=0,100,1)</f>
        <v>1</v>
      </c>
      <c r="M207" s="9" t="s">
        <v>463</v>
      </c>
    </row>
    <row r="208" spans="1:13" x14ac:dyDescent="0.15">
      <c r="A208" s="9">
        <f t="shared" si="13"/>
        <v>56110168</v>
      </c>
      <c r="B208" s="9" t="str">
        <f>_xlfn.IFNA(INDEX('market(价格)'!B:B,MATCH('market(商品)'!E208,'market(价格)'!A:A,0)),"")</f>
        <v>优良附魔粉尘</v>
      </c>
      <c r="C208" s="9" t="str">
        <f>_xlfn.IFNA(INDEX('market(价格)'!D:D,MATCH('market(商品)'!E208,'market(价格)'!A:A,0)),"")</f>
        <v>优良附魔粉尘</v>
      </c>
      <c r="D208" s="9" t="str">
        <f>_xlfn.IFNA(INDEX('market(价格)'!C:C,MATCH('market(商品)'!E208,'market(价格)'!A:A,0)),"")</f>
        <v>item</v>
      </c>
      <c r="E208" s="9">
        <v>5120876</v>
      </c>
      <c r="F208" s="9">
        <f>VLOOKUP('market(商品)'!$M208&amp;'market(商品)'!$C208,'market(价格)'!$I:$L,2,0)</f>
        <v>1</v>
      </c>
      <c r="G208" s="9" t="str">
        <f>VLOOKUP('market(商品)'!$M208&amp;'market(商品)'!$C208,'market(价格)'!$I:$L,3,0)</f>
        <v>coin</v>
      </c>
      <c r="H208" s="9">
        <f>VLOOKUP('market(商品)'!$M208&amp;'market(商品)'!$C208,'market(价格)'!$I:$L,4,0)</f>
        <v>39000</v>
      </c>
      <c r="I208" s="9"/>
      <c r="J208" s="9"/>
      <c r="K208" s="9">
        <v>0</v>
      </c>
      <c r="L208" s="9">
        <f>IF(INDEX('market(价格)'!E:E,MATCH('market(商品)'!E208,'market(价格)'!A:A,0))=0,100,1)</f>
        <v>1</v>
      </c>
      <c r="M208" s="9" t="s">
        <v>463</v>
      </c>
    </row>
    <row r="209" spans="1:13" x14ac:dyDescent="0.15">
      <c r="A209" s="9">
        <f t="shared" si="13"/>
        <v>56110169</v>
      </c>
      <c r="B209" s="9" t="str">
        <f>_xlfn.IFNA(INDEX('market(价格)'!B:B,MATCH('market(商品)'!E209,'market(价格)'!A:A,0)),"")</f>
        <v>精致附魔粉尘</v>
      </c>
      <c r="C209" s="9" t="str">
        <f>_xlfn.IFNA(INDEX('market(价格)'!D:D,MATCH('market(商品)'!E209,'market(价格)'!A:A,0)),"")</f>
        <v>精致附魔粉尘</v>
      </c>
      <c r="D209" s="9" t="str">
        <f>_xlfn.IFNA(INDEX('market(价格)'!C:C,MATCH('market(商品)'!E209,'market(价格)'!A:A,0)),"")</f>
        <v>item</v>
      </c>
      <c r="E209" s="9">
        <v>5120877</v>
      </c>
      <c r="F209" s="9">
        <f>VLOOKUP('market(商品)'!$M209&amp;'market(商品)'!$C209,'market(价格)'!$I:$L,2,0)</f>
        <v>1</v>
      </c>
      <c r="G209" s="9" t="str">
        <f>VLOOKUP('market(商品)'!$M209&amp;'market(商品)'!$C209,'market(价格)'!$I:$L,3,0)</f>
        <v>coin</v>
      </c>
      <c r="H209" s="9">
        <f>VLOOKUP('market(商品)'!$M209&amp;'market(商品)'!$C209,'market(价格)'!$I:$L,4,0)</f>
        <v>80000</v>
      </c>
      <c r="I209" s="9"/>
      <c r="J209" s="9"/>
      <c r="K209" s="9">
        <v>0</v>
      </c>
      <c r="L209" s="9">
        <f>IF(INDEX('market(价格)'!E:E,MATCH('market(商品)'!E209,'market(价格)'!A:A,0))=0,100,1)</f>
        <v>1</v>
      </c>
      <c r="M209" s="9" t="s">
        <v>463</v>
      </c>
    </row>
    <row r="210" spans="1:13" x14ac:dyDescent="0.15">
      <c r="A210" s="9">
        <f t="shared" si="13"/>
        <v>56110170</v>
      </c>
      <c r="B210" s="9" t="str">
        <f>_xlfn.IFNA(INDEX('market(价格)'!B:B,MATCH('market(商品)'!E210,'market(价格)'!A:A,0)),"")</f>
        <v>普通宝珠</v>
      </c>
      <c r="C210" s="9" t="str">
        <f>_xlfn.IFNA(INDEX('market(价格)'!D:D,MATCH('market(商品)'!E210,'market(价格)'!A:A,0)),"")</f>
        <v>普通宝珠</v>
      </c>
      <c r="D210" s="9" t="str">
        <f>_xlfn.IFNA(INDEX('market(价格)'!C:C,MATCH('market(商品)'!E210,'market(价格)'!A:A,0)),"")</f>
        <v>item</v>
      </c>
      <c r="E210" s="9">
        <v>5120882</v>
      </c>
      <c r="F210" s="9">
        <f>VLOOKUP('market(商品)'!$M210&amp;'market(商品)'!$C210,'market(价格)'!$I:$L,2,0)</f>
        <v>1</v>
      </c>
      <c r="G210" s="9" t="str">
        <f>VLOOKUP('market(商品)'!$M210&amp;'market(商品)'!$C210,'market(价格)'!$I:$L,3,0)</f>
        <v>coin</v>
      </c>
      <c r="H210" s="9">
        <f>VLOOKUP('market(商品)'!$M210&amp;'market(商品)'!$C210,'market(价格)'!$I:$L,4,0)</f>
        <v>10000</v>
      </c>
      <c r="I210" s="9"/>
      <c r="J210" s="9"/>
      <c r="K210" s="9">
        <v>0</v>
      </c>
      <c r="L210" s="9">
        <f>IF(INDEX('market(价格)'!E:E,MATCH('market(商品)'!E210,'market(价格)'!A:A,0))=0,100,1)</f>
        <v>1</v>
      </c>
      <c r="M210" s="9" t="s">
        <v>463</v>
      </c>
    </row>
    <row r="211" spans="1:13" x14ac:dyDescent="0.15">
      <c r="A211" s="9">
        <f t="shared" si="13"/>
        <v>56110171</v>
      </c>
      <c r="B211" s="9" t="str">
        <f>_xlfn.IFNA(INDEX('market(价格)'!B:B,MATCH('market(商品)'!E211,'market(价格)'!A:A,0)),"")</f>
        <v>优良宝珠</v>
      </c>
      <c r="C211" s="9" t="str">
        <f>_xlfn.IFNA(INDEX('market(价格)'!D:D,MATCH('market(商品)'!E211,'market(价格)'!A:A,0)),"")</f>
        <v>优良宝珠</v>
      </c>
      <c r="D211" s="9" t="str">
        <f>_xlfn.IFNA(INDEX('market(价格)'!C:C,MATCH('market(商品)'!E211,'market(价格)'!A:A,0)),"")</f>
        <v>item</v>
      </c>
      <c r="E211" s="9">
        <v>5120883</v>
      </c>
      <c r="F211" s="9">
        <f>VLOOKUP('market(商品)'!$M211&amp;'market(商品)'!$C211,'market(价格)'!$I:$L,2,0)</f>
        <v>1</v>
      </c>
      <c r="G211" s="9" t="str">
        <f>VLOOKUP('market(商品)'!$M211&amp;'market(商品)'!$C211,'market(价格)'!$I:$L,3,0)</f>
        <v>coin</v>
      </c>
      <c r="H211" s="9">
        <f>VLOOKUP('market(商品)'!$M211&amp;'market(商品)'!$C211,'market(价格)'!$I:$L,4,0)</f>
        <v>39000</v>
      </c>
      <c r="I211" s="9"/>
      <c r="J211" s="9"/>
      <c r="K211" s="9">
        <v>0</v>
      </c>
      <c r="L211" s="9">
        <f>IF(INDEX('market(价格)'!E:E,MATCH('market(商品)'!E211,'market(价格)'!A:A,0))=0,100,1)</f>
        <v>1</v>
      </c>
      <c r="M211" s="9" t="s">
        <v>463</v>
      </c>
    </row>
    <row r="212" spans="1:13" x14ac:dyDescent="0.15">
      <c r="A212" s="9">
        <f t="shared" si="13"/>
        <v>56110172</v>
      </c>
      <c r="B212" s="9" t="str">
        <f>_xlfn.IFNA(INDEX('market(价格)'!B:B,MATCH('market(商品)'!E212,'market(价格)'!A:A,0)),"")</f>
        <v>精致宝珠</v>
      </c>
      <c r="C212" s="9" t="str">
        <f>_xlfn.IFNA(INDEX('market(价格)'!D:D,MATCH('market(商品)'!E212,'market(价格)'!A:A,0)),"")</f>
        <v>精致宝珠</v>
      </c>
      <c r="D212" s="9" t="str">
        <f>_xlfn.IFNA(INDEX('market(价格)'!C:C,MATCH('market(商品)'!E212,'market(价格)'!A:A,0)),"")</f>
        <v>item</v>
      </c>
      <c r="E212" s="9">
        <v>5120884</v>
      </c>
      <c r="F212" s="9">
        <f>VLOOKUP('market(商品)'!$M212&amp;'market(商品)'!$C212,'market(价格)'!$I:$L,2,0)</f>
        <v>1</v>
      </c>
      <c r="G212" s="9" t="str">
        <f>VLOOKUP('market(商品)'!$M212&amp;'market(商品)'!$C212,'market(价格)'!$I:$L,3,0)</f>
        <v>coin</v>
      </c>
      <c r="H212" s="9">
        <f>VLOOKUP('market(商品)'!$M212&amp;'market(商品)'!$C212,'market(价格)'!$I:$L,4,0)</f>
        <v>80000</v>
      </c>
      <c r="I212" s="9"/>
      <c r="J212" s="9"/>
      <c r="K212" s="9">
        <v>0</v>
      </c>
      <c r="L212" s="9">
        <f>IF(INDEX('market(价格)'!E:E,MATCH('market(商品)'!E212,'market(价格)'!A:A,0))=0,100,1)</f>
        <v>1</v>
      </c>
      <c r="M212" s="9" t="s">
        <v>463</v>
      </c>
    </row>
    <row r="213" spans="1:13" x14ac:dyDescent="0.15">
      <c r="A213" s="9">
        <f t="shared" si="13"/>
        <v>56110173</v>
      </c>
      <c r="B213" s="9" t="str">
        <f>_xlfn.IFNA(INDEX('market(价格)'!B:B,MATCH('market(商品)'!E213,'market(价格)'!A:A,0)),"")</f>
        <v>铭刻石</v>
      </c>
      <c r="C213" s="9" t="str">
        <f>_xlfn.IFNA(INDEX('market(价格)'!D:D,MATCH('market(商品)'!E213,'market(价格)'!A:A,0)),"")</f>
        <v>铭刻石</v>
      </c>
      <c r="D213" s="9" t="str">
        <f>_xlfn.IFNA(INDEX('market(价格)'!C:C,MATCH('market(商品)'!E213,'market(价格)'!A:A,0)),"")</f>
        <v>item</v>
      </c>
      <c r="E213" s="9">
        <v>5120886</v>
      </c>
      <c r="F213" s="9">
        <f>VLOOKUP('market(商品)'!$M213&amp;'market(商品)'!$C213,'market(价格)'!$I:$L,2,0)</f>
        <v>10</v>
      </c>
      <c r="G213" s="9" t="str">
        <f>VLOOKUP('market(商品)'!$M213&amp;'market(商品)'!$C213,'market(价格)'!$I:$L,3,0)</f>
        <v>coin</v>
      </c>
      <c r="H213" s="9">
        <f>VLOOKUP('market(商品)'!$M213&amp;'market(商品)'!$C213,'market(价格)'!$I:$L,4,0)</f>
        <v>200000</v>
      </c>
      <c r="I213" s="9"/>
      <c r="J213" s="9"/>
      <c r="K213" s="9">
        <v>0</v>
      </c>
      <c r="L213" s="9">
        <f>IF(INDEX('market(价格)'!E:E,MATCH('market(商品)'!E213,'market(价格)'!A:A,0))=0,100,1)</f>
        <v>1</v>
      </c>
      <c r="M213" s="9" t="s">
        <v>463</v>
      </c>
    </row>
    <row r="214" spans="1:13" x14ac:dyDescent="0.15">
      <c r="A214" s="9">
        <f t="shared" si="13"/>
        <v>56110174</v>
      </c>
      <c r="B214" s="9" t="str">
        <f>_xlfn.IFNA(INDEX('market(价格)'!B:B,MATCH('market(商品)'!E214,'market(价格)'!A:A,0)),"")</f>
        <v>征召石</v>
      </c>
      <c r="C214" s="9" t="str">
        <f>_xlfn.IFNA(INDEX('market(价格)'!D:D,MATCH('market(商品)'!E214,'market(价格)'!A:A,0)),"")</f>
        <v>征召石</v>
      </c>
      <c r="D214" s="9" t="str">
        <f>_xlfn.IFNA(INDEX('market(价格)'!C:C,MATCH('market(商品)'!E214,'market(价格)'!A:A,0)),"")</f>
        <v>item</v>
      </c>
      <c r="E214" s="9">
        <v>5160014</v>
      </c>
      <c r="F214" s="9">
        <f>VLOOKUP('market(商品)'!$M214&amp;'market(商品)'!$C214,'market(价格)'!$I:$L,2,0)</f>
        <v>10</v>
      </c>
      <c r="G214" s="9" t="str">
        <f>VLOOKUP('market(商品)'!$M214&amp;'market(商品)'!$C214,'market(价格)'!$I:$L,3,0)</f>
        <v>coin</v>
      </c>
      <c r="H214" s="9">
        <f>VLOOKUP('market(商品)'!$M214&amp;'market(商品)'!$C214,'market(价格)'!$I:$L,4,0)</f>
        <v>80000</v>
      </c>
      <c r="I214" s="9"/>
      <c r="J214" s="9"/>
      <c r="K214" s="9">
        <v>0</v>
      </c>
      <c r="L214" s="9">
        <f>IF(INDEX('market(价格)'!E:E,MATCH('market(商品)'!E214,'market(价格)'!A:A,0))=0,100,1)</f>
        <v>1</v>
      </c>
      <c r="M214" s="9" t="s">
        <v>463</v>
      </c>
    </row>
    <row r="215" spans="1:13" x14ac:dyDescent="0.15">
      <c r="A215" s="9">
        <v>56110175</v>
      </c>
      <c r="B215" s="3" t="str">
        <f>_xlfn.IFNA(INDEX('market(价格)'!B:B,MATCH('market(商品)'!E215,'market(价格)'!A:A,0)),"")</f>
        <v>暗矛战斧碎片</v>
      </c>
      <c r="C215" s="3" t="str">
        <f>_xlfn.IFNA(INDEX('market(价格)'!D:D,MATCH('market(商品)'!E215,'market(价格)'!A:A,0)),"")</f>
        <v>11装备</v>
      </c>
      <c r="D215" s="3" t="str">
        <f>_xlfn.IFNA(INDEX('market(价格)'!C:C,MATCH('market(商品)'!E215,'market(价格)'!A:A,0)),"")</f>
        <v>item</v>
      </c>
      <c r="E215" s="3">
        <v>5110019</v>
      </c>
      <c r="F215" s="3">
        <f>VLOOKUP('market(商品)'!$M215&amp;'market(商品)'!$C215,'market(价格)'!$I:$L,2,0)</f>
        <v>1</v>
      </c>
      <c r="G215" s="9" t="str">
        <f>VLOOKUP('market(商品)'!$M215&amp;'market(商品)'!$C215,'market(价格)'!$I:$L,3,0)</f>
        <v>coin</v>
      </c>
      <c r="H215" s="9">
        <f>VLOOKUP('market(商品)'!$M215&amp;'market(商品)'!$C215,'market(价格)'!$I:$L,4,0)</f>
        <v>20000</v>
      </c>
      <c r="I215" s="9"/>
      <c r="J215" s="9"/>
      <c r="K215" s="3">
        <v>0</v>
      </c>
      <c r="L215" s="3">
        <f>IF(INDEX('market(价格)'!E:E,MATCH('market(商品)'!E215,'market(价格)'!A:A,0))=0,100,1)</f>
        <v>1</v>
      </c>
      <c r="M215" s="9" t="s">
        <v>463</v>
      </c>
    </row>
    <row r="216" spans="1:13" x14ac:dyDescent="0.15">
      <c r="A216" s="3">
        <f>A215+1</f>
        <v>56110176</v>
      </c>
      <c r="B216" s="3" t="str">
        <f>_xlfn.IFNA(INDEX('market(价格)'!B:B,MATCH('market(商品)'!E216,'market(价格)'!A:A,0)),"")</f>
        <v>游侠面具碎片</v>
      </c>
      <c r="C216" s="3" t="str">
        <f>_xlfn.IFNA(INDEX('market(价格)'!D:D,MATCH('market(商品)'!E216,'market(价格)'!A:A,0)),"")</f>
        <v>11装备</v>
      </c>
      <c r="D216" s="3" t="str">
        <f>_xlfn.IFNA(INDEX('market(价格)'!C:C,MATCH('market(商品)'!E216,'market(价格)'!A:A,0)),"")</f>
        <v>item</v>
      </c>
      <c r="E216" s="3">
        <v>5110020</v>
      </c>
      <c r="F216" s="3">
        <f>VLOOKUP('market(商品)'!$M216&amp;'market(商品)'!$C216,'market(价格)'!$I:$L,2,0)</f>
        <v>1</v>
      </c>
      <c r="G216" s="9" t="str">
        <f>VLOOKUP('market(商品)'!$M216&amp;'market(商品)'!$C216,'market(价格)'!$I:$L,3,0)</f>
        <v>coin</v>
      </c>
      <c r="H216" s="9">
        <f>VLOOKUP('market(商品)'!$M216&amp;'market(商品)'!$C216,'market(价格)'!$I:$L,4,0)</f>
        <v>20000</v>
      </c>
      <c r="I216" s="9"/>
      <c r="J216" s="9"/>
      <c r="K216" s="3">
        <v>0</v>
      </c>
      <c r="L216" s="3">
        <f>IF(INDEX('market(价格)'!E:E,MATCH('market(商品)'!E216,'market(价格)'!A:A,0))=0,100,1)</f>
        <v>1</v>
      </c>
      <c r="M216" s="9" t="s">
        <v>463</v>
      </c>
    </row>
    <row r="217" spans="1:13" x14ac:dyDescent="0.15">
      <c r="A217" s="3">
        <f t="shared" ref="A217:A256" si="14">A216+1</f>
        <v>56110177</v>
      </c>
      <c r="B217" s="3" t="str">
        <f>_xlfn.IFNA(INDEX('market(价格)'!B:B,MATCH('market(商品)'!E217,'market(价格)'!A:A,0)),"")</f>
        <v>乌木链甲碎片</v>
      </c>
      <c r="C217" s="3" t="str">
        <f>_xlfn.IFNA(INDEX('market(价格)'!D:D,MATCH('market(商品)'!E217,'market(价格)'!A:A,0)),"")</f>
        <v>11装备</v>
      </c>
      <c r="D217" s="3" t="str">
        <f>_xlfn.IFNA(INDEX('market(价格)'!C:C,MATCH('market(商品)'!E217,'market(价格)'!A:A,0)),"")</f>
        <v>item</v>
      </c>
      <c r="E217" s="3">
        <v>5110021</v>
      </c>
      <c r="F217" s="3">
        <f>VLOOKUP('market(商品)'!$M217&amp;'market(商品)'!$C217,'market(价格)'!$I:$L,2,0)</f>
        <v>1</v>
      </c>
      <c r="G217" s="9" t="str">
        <f>VLOOKUP('market(商品)'!$M217&amp;'market(商品)'!$C217,'market(价格)'!$I:$L,3,0)</f>
        <v>coin</v>
      </c>
      <c r="H217" s="9">
        <f>VLOOKUP('market(商品)'!$M217&amp;'market(商品)'!$C217,'market(价格)'!$I:$L,4,0)</f>
        <v>20000</v>
      </c>
      <c r="I217" s="9"/>
      <c r="J217" s="9"/>
      <c r="K217" s="3">
        <v>0</v>
      </c>
      <c r="L217" s="3">
        <f>IF(INDEX('market(价格)'!E:E,MATCH('market(商品)'!E217,'market(价格)'!A:A,0))=0,100,1)</f>
        <v>1</v>
      </c>
      <c r="M217" s="9" t="s">
        <v>463</v>
      </c>
    </row>
    <row r="218" spans="1:13" x14ac:dyDescent="0.15">
      <c r="A218" s="3">
        <f t="shared" si="14"/>
        <v>56110178</v>
      </c>
      <c r="B218" s="3" t="str">
        <f>_xlfn.IFNA(INDEX('market(价格)'!B:B,MATCH('market(商品)'!E218,'market(价格)'!A:A,0)),"")</f>
        <v>风晶护腿碎片</v>
      </c>
      <c r="C218" s="3" t="str">
        <f>_xlfn.IFNA(INDEX('market(价格)'!D:D,MATCH('market(商品)'!E218,'market(价格)'!A:A,0)),"")</f>
        <v>11装备</v>
      </c>
      <c r="D218" s="3" t="str">
        <f>_xlfn.IFNA(INDEX('market(价格)'!C:C,MATCH('market(商品)'!E218,'market(价格)'!A:A,0)),"")</f>
        <v>item</v>
      </c>
      <c r="E218" s="3">
        <v>5110022</v>
      </c>
      <c r="F218" s="3">
        <f>VLOOKUP('market(商品)'!$M218&amp;'market(商品)'!$C218,'market(价格)'!$I:$L,2,0)</f>
        <v>1</v>
      </c>
      <c r="G218" s="9" t="str">
        <f>VLOOKUP('market(商品)'!$M218&amp;'market(商品)'!$C218,'market(价格)'!$I:$L,3,0)</f>
        <v>coin</v>
      </c>
      <c r="H218" s="9">
        <f>VLOOKUP('market(商品)'!$M218&amp;'market(商品)'!$C218,'market(价格)'!$I:$L,4,0)</f>
        <v>20000</v>
      </c>
      <c r="I218" s="9"/>
      <c r="J218" s="9"/>
      <c r="K218" s="3">
        <v>0</v>
      </c>
      <c r="L218" s="3">
        <f>IF(INDEX('market(价格)'!E:E,MATCH('market(商品)'!E218,'market(价格)'!A:A,0))=0,100,1)</f>
        <v>1</v>
      </c>
      <c r="M218" s="9" t="s">
        <v>463</v>
      </c>
    </row>
    <row r="219" spans="1:13" x14ac:dyDescent="0.15">
      <c r="A219" s="3">
        <f t="shared" si="14"/>
        <v>56110179</v>
      </c>
      <c r="B219" s="3" t="str">
        <f>_xlfn.IFNA(INDEX('market(价格)'!B:B,MATCH('market(商品)'!E219,'market(价格)'!A:A,0)),"")</f>
        <v>三珠垂饰碎片</v>
      </c>
      <c r="C219" s="3" t="str">
        <f>_xlfn.IFNA(INDEX('market(价格)'!D:D,MATCH('market(商品)'!E219,'market(价格)'!A:A,0)),"")</f>
        <v>11装备</v>
      </c>
      <c r="D219" s="3" t="str">
        <f>_xlfn.IFNA(INDEX('market(价格)'!C:C,MATCH('market(商品)'!E219,'market(价格)'!A:A,0)),"")</f>
        <v>item</v>
      </c>
      <c r="E219" s="3">
        <v>5110023</v>
      </c>
      <c r="F219" s="3">
        <f>VLOOKUP('market(商品)'!$M219&amp;'market(商品)'!$C219,'market(价格)'!$I:$L,2,0)</f>
        <v>1</v>
      </c>
      <c r="G219" s="9" t="str">
        <f>VLOOKUP('market(商品)'!$M219&amp;'market(商品)'!$C219,'market(价格)'!$I:$L,3,0)</f>
        <v>coin</v>
      </c>
      <c r="H219" s="9">
        <f>VLOOKUP('market(商品)'!$M219&amp;'market(商品)'!$C219,'market(价格)'!$I:$L,4,0)</f>
        <v>20000</v>
      </c>
      <c r="I219" s="9"/>
      <c r="J219" s="9"/>
      <c r="K219" s="3">
        <v>0</v>
      </c>
      <c r="L219" s="3">
        <f>IF(INDEX('market(价格)'!E:E,MATCH('market(商品)'!E219,'market(价格)'!A:A,0))=0,100,1)</f>
        <v>1</v>
      </c>
      <c r="M219" s="9" t="s">
        <v>463</v>
      </c>
    </row>
    <row r="220" spans="1:13" x14ac:dyDescent="0.15">
      <c r="A220" s="3">
        <f t="shared" si="14"/>
        <v>56110180</v>
      </c>
      <c r="B220" s="3" t="str">
        <f>_xlfn.IFNA(INDEX('market(价格)'!B:B,MATCH('market(商品)'!E220,'market(价格)'!A:A,0)),"")</f>
        <v>荒寂指环碎片</v>
      </c>
      <c r="C220" s="3" t="str">
        <f>_xlfn.IFNA(INDEX('market(价格)'!D:D,MATCH('market(商品)'!E220,'market(价格)'!A:A,0)),"")</f>
        <v>11装备</v>
      </c>
      <c r="D220" s="3" t="str">
        <f>_xlfn.IFNA(INDEX('market(价格)'!C:C,MATCH('market(商品)'!E220,'market(价格)'!A:A,0)),"")</f>
        <v>item</v>
      </c>
      <c r="E220" s="3">
        <v>5110024</v>
      </c>
      <c r="F220" s="3">
        <f>VLOOKUP('market(商品)'!$M220&amp;'market(商品)'!$C220,'market(价格)'!$I:$L,2,0)</f>
        <v>1</v>
      </c>
      <c r="G220" s="9" t="str">
        <f>VLOOKUP('market(商品)'!$M220&amp;'market(商品)'!$C220,'market(价格)'!$I:$L,3,0)</f>
        <v>coin</v>
      </c>
      <c r="H220" s="9">
        <f>VLOOKUP('market(商品)'!$M220&amp;'market(商品)'!$C220,'market(价格)'!$I:$L,4,0)</f>
        <v>20000</v>
      </c>
      <c r="I220" s="9"/>
      <c r="J220" s="9"/>
      <c r="K220" s="3">
        <v>0</v>
      </c>
      <c r="L220" s="3">
        <f>IF(INDEX('market(价格)'!E:E,MATCH('market(商品)'!E220,'market(价格)'!A:A,0))=0,100,1)</f>
        <v>1</v>
      </c>
      <c r="M220" s="9" t="s">
        <v>463</v>
      </c>
    </row>
    <row r="221" spans="1:13" x14ac:dyDescent="0.15">
      <c r="A221" s="3">
        <f t="shared" si="14"/>
        <v>56110181</v>
      </c>
      <c r="B221" s="3" t="str">
        <f>_xlfn.IFNA(INDEX('market(价格)'!B:B,MATCH('market(商品)'!E221,'market(价格)'!A:A,0)),"")</f>
        <v>残酷倒钩碎片</v>
      </c>
      <c r="C221" s="3" t="str">
        <f>_xlfn.IFNA(INDEX('market(价格)'!D:D,MATCH('market(商品)'!E221,'market(价格)'!A:A,0)),"")</f>
        <v>16装备</v>
      </c>
      <c r="D221" s="3" t="str">
        <f>_xlfn.IFNA(INDEX('market(价格)'!C:C,MATCH('market(商品)'!E221,'market(价格)'!A:A,0)),"")</f>
        <v>item</v>
      </c>
      <c r="E221" s="3">
        <v>5110031</v>
      </c>
      <c r="F221" s="3">
        <f>VLOOKUP('market(商品)'!$M221&amp;'market(商品)'!$C221,'market(价格)'!$I:$L,2,0)</f>
        <v>1</v>
      </c>
      <c r="G221" s="9" t="str">
        <f>VLOOKUP('market(商品)'!$M221&amp;'market(商品)'!$C221,'market(价格)'!$I:$L,3,0)</f>
        <v>coin</v>
      </c>
      <c r="H221" s="9">
        <f>VLOOKUP('market(商品)'!$M221&amp;'market(商品)'!$C221,'market(价格)'!$I:$L,4,0)</f>
        <v>80000</v>
      </c>
      <c r="I221" s="9"/>
      <c r="J221" s="9"/>
      <c r="K221" s="3">
        <v>0</v>
      </c>
      <c r="L221" s="3">
        <f>IF(INDEX('market(价格)'!E:E,MATCH('market(商品)'!E221,'market(价格)'!A:A,0))=0,100,1)</f>
        <v>1</v>
      </c>
      <c r="M221" s="9" t="s">
        <v>463</v>
      </c>
    </row>
    <row r="222" spans="1:13" x14ac:dyDescent="0.15">
      <c r="A222" s="3">
        <f t="shared" si="14"/>
        <v>56110182</v>
      </c>
      <c r="B222" s="3" t="str">
        <f>_xlfn.IFNA(INDEX('market(价格)'!B:B,MATCH('market(商品)'!E222,'market(价格)'!A:A,0)),"")</f>
        <v>琥珀风帽碎片</v>
      </c>
      <c r="C222" s="3" t="str">
        <f>_xlfn.IFNA(INDEX('market(价格)'!D:D,MATCH('market(商品)'!E222,'market(价格)'!A:A,0)),"")</f>
        <v>16装备</v>
      </c>
      <c r="D222" s="3" t="str">
        <f>_xlfn.IFNA(INDEX('market(价格)'!C:C,MATCH('market(商品)'!E222,'market(价格)'!A:A,0)),"")</f>
        <v>item</v>
      </c>
      <c r="E222" s="3">
        <v>5110032</v>
      </c>
      <c r="F222" s="3">
        <f>VLOOKUP('market(商品)'!$M222&amp;'market(商品)'!$C222,'market(价格)'!$I:$L,2,0)</f>
        <v>1</v>
      </c>
      <c r="G222" s="9" t="str">
        <f>VLOOKUP('market(商品)'!$M222&amp;'market(商品)'!$C222,'market(价格)'!$I:$L,3,0)</f>
        <v>coin</v>
      </c>
      <c r="H222" s="9">
        <f>VLOOKUP('market(商品)'!$M222&amp;'market(商品)'!$C222,'market(价格)'!$I:$L,4,0)</f>
        <v>80000</v>
      </c>
      <c r="I222" s="9"/>
      <c r="J222" s="9"/>
      <c r="K222" s="3">
        <v>0</v>
      </c>
      <c r="L222" s="3">
        <f>IF(INDEX('market(价格)'!E:E,MATCH('market(商品)'!E222,'market(价格)'!A:A,0))=0,100,1)</f>
        <v>1</v>
      </c>
      <c r="M222" s="9" t="s">
        <v>463</v>
      </c>
    </row>
    <row r="223" spans="1:13" x14ac:dyDescent="0.15">
      <c r="A223" s="3">
        <f t="shared" si="14"/>
        <v>56110183</v>
      </c>
      <c r="B223" s="3" t="str">
        <f>_xlfn.IFNA(INDEX('market(价格)'!B:B,MATCH('market(商品)'!E223,'market(价格)'!A:A,0)),"")</f>
        <v>光荣胸甲碎片</v>
      </c>
      <c r="C223" s="3" t="str">
        <f>_xlfn.IFNA(INDEX('market(价格)'!D:D,MATCH('market(商品)'!E223,'market(价格)'!A:A,0)),"")</f>
        <v>16装备</v>
      </c>
      <c r="D223" s="3" t="str">
        <f>_xlfn.IFNA(INDEX('market(价格)'!C:C,MATCH('market(商品)'!E223,'market(价格)'!A:A,0)),"")</f>
        <v>item</v>
      </c>
      <c r="E223" s="3">
        <v>5110033</v>
      </c>
      <c r="F223" s="3">
        <f>VLOOKUP('market(商品)'!$M223&amp;'market(商品)'!$C223,'market(价格)'!$I:$L,2,0)</f>
        <v>1</v>
      </c>
      <c r="G223" s="9" t="str">
        <f>VLOOKUP('market(商品)'!$M223&amp;'market(商品)'!$C223,'market(价格)'!$I:$L,3,0)</f>
        <v>coin</v>
      </c>
      <c r="H223" s="9">
        <f>VLOOKUP('market(商品)'!$M223&amp;'market(商品)'!$C223,'market(价格)'!$I:$L,4,0)</f>
        <v>80000</v>
      </c>
      <c r="I223" s="9"/>
      <c r="J223" s="9"/>
      <c r="K223" s="3">
        <v>0</v>
      </c>
      <c r="L223" s="3">
        <f>IF(INDEX('market(价格)'!E:E,MATCH('market(商品)'!E223,'market(价格)'!A:A,0))=0,100,1)</f>
        <v>1</v>
      </c>
      <c r="M223" s="9" t="s">
        <v>463</v>
      </c>
    </row>
    <row r="224" spans="1:13" x14ac:dyDescent="0.15">
      <c r="A224" s="3">
        <f t="shared" si="14"/>
        <v>56110184</v>
      </c>
      <c r="B224" s="3" t="str">
        <f>_xlfn.IFNA(INDEX('market(价格)'!B:B,MATCH('market(商品)'!E224,'market(价格)'!A:A,0)),"")</f>
        <v>灰链护腿碎片</v>
      </c>
      <c r="C224" s="3" t="str">
        <f>_xlfn.IFNA(INDEX('market(价格)'!D:D,MATCH('market(商品)'!E224,'market(价格)'!A:A,0)),"")</f>
        <v>16装备</v>
      </c>
      <c r="D224" s="3" t="str">
        <f>_xlfn.IFNA(INDEX('market(价格)'!C:C,MATCH('market(商品)'!E224,'market(价格)'!A:A,0)),"")</f>
        <v>item</v>
      </c>
      <c r="E224" s="3">
        <v>5110034</v>
      </c>
      <c r="F224" s="3">
        <f>VLOOKUP('market(商品)'!$M224&amp;'market(商品)'!$C224,'market(价格)'!$I:$L,2,0)</f>
        <v>1</v>
      </c>
      <c r="G224" s="9" t="str">
        <f>VLOOKUP('market(商品)'!$M224&amp;'market(商品)'!$C224,'market(价格)'!$I:$L,3,0)</f>
        <v>coin</v>
      </c>
      <c r="H224" s="9">
        <f>VLOOKUP('market(商品)'!$M224&amp;'market(商品)'!$C224,'market(价格)'!$I:$L,4,0)</f>
        <v>80000</v>
      </c>
      <c r="I224" s="9"/>
      <c r="J224" s="9"/>
      <c r="K224" s="3">
        <v>0</v>
      </c>
      <c r="L224" s="3">
        <f>IF(INDEX('market(价格)'!E:E,MATCH('market(商品)'!E224,'market(价格)'!A:A,0))=0,100,1)</f>
        <v>1</v>
      </c>
      <c r="M224" s="9" t="s">
        <v>463</v>
      </c>
    </row>
    <row r="225" spans="1:13" x14ac:dyDescent="0.15">
      <c r="A225" s="3">
        <f t="shared" si="14"/>
        <v>56110185</v>
      </c>
      <c r="B225" s="3" t="str">
        <f>_xlfn.IFNA(INDEX('market(价格)'!B:B,MATCH('market(商品)'!E225,'market(价格)'!A:A,0)),"")</f>
        <v>骨质符链碎片</v>
      </c>
      <c r="C225" s="3" t="str">
        <f>_xlfn.IFNA(INDEX('market(价格)'!D:D,MATCH('market(商品)'!E225,'market(价格)'!A:A,0)),"")</f>
        <v>16装备</v>
      </c>
      <c r="D225" s="3" t="str">
        <f>_xlfn.IFNA(INDEX('market(价格)'!C:C,MATCH('market(商品)'!E225,'market(价格)'!A:A,0)),"")</f>
        <v>item</v>
      </c>
      <c r="E225" s="3">
        <v>5110035</v>
      </c>
      <c r="F225" s="3">
        <f>VLOOKUP('market(商品)'!$M225&amp;'market(商品)'!$C225,'market(价格)'!$I:$L,2,0)</f>
        <v>1</v>
      </c>
      <c r="G225" s="9" t="str">
        <f>VLOOKUP('market(商品)'!$M225&amp;'market(商品)'!$C225,'market(价格)'!$I:$L,3,0)</f>
        <v>coin</v>
      </c>
      <c r="H225" s="9">
        <f>VLOOKUP('market(商品)'!$M225&amp;'market(商品)'!$C225,'market(价格)'!$I:$L,4,0)</f>
        <v>80000</v>
      </c>
      <c r="I225" s="9"/>
      <c r="J225" s="9"/>
      <c r="K225" s="3">
        <v>0</v>
      </c>
      <c r="L225" s="3">
        <f>IF(INDEX('market(价格)'!E:E,MATCH('market(商品)'!E225,'market(价格)'!A:A,0))=0,100,1)</f>
        <v>1</v>
      </c>
      <c r="M225" s="9" t="s">
        <v>463</v>
      </c>
    </row>
    <row r="226" spans="1:13" x14ac:dyDescent="0.15">
      <c r="A226" s="3">
        <f t="shared" si="14"/>
        <v>56110186</v>
      </c>
      <c r="B226" s="3" t="str">
        <f>_xlfn.IFNA(INDEX('market(价格)'!B:B,MATCH('market(商品)'!E226,'market(价格)'!A:A,0)),"")</f>
        <v>黑火指环碎片</v>
      </c>
      <c r="C226" s="3" t="str">
        <f>_xlfn.IFNA(INDEX('market(价格)'!D:D,MATCH('market(商品)'!E226,'market(价格)'!A:A,0)),"")</f>
        <v>16装备</v>
      </c>
      <c r="D226" s="3" t="str">
        <f>_xlfn.IFNA(INDEX('market(价格)'!C:C,MATCH('market(商品)'!E226,'market(价格)'!A:A,0)),"")</f>
        <v>item</v>
      </c>
      <c r="E226" s="3">
        <v>5110036</v>
      </c>
      <c r="F226" s="3">
        <f>VLOOKUP('market(商品)'!$M226&amp;'market(商品)'!$C226,'market(价格)'!$I:$L,2,0)</f>
        <v>1</v>
      </c>
      <c r="G226" s="9" t="str">
        <f>VLOOKUP('market(商品)'!$M226&amp;'market(商品)'!$C226,'market(价格)'!$I:$L,3,0)</f>
        <v>coin</v>
      </c>
      <c r="H226" s="9">
        <f>VLOOKUP('market(商品)'!$M226&amp;'market(商品)'!$C226,'market(价格)'!$I:$L,4,0)</f>
        <v>80000</v>
      </c>
      <c r="I226" s="9"/>
      <c r="J226" s="9"/>
      <c r="K226" s="3">
        <v>0</v>
      </c>
      <c r="L226" s="3">
        <f>IF(INDEX('market(价格)'!E:E,MATCH('market(商品)'!E226,'market(价格)'!A:A,0))=0,100,1)</f>
        <v>1</v>
      </c>
      <c r="M226" s="9" t="s">
        <v>463</v>
      </c>
    </row>
    <row r="227" spans="1:13" x14ac:dyDescent="0.15">
      <c r="A227" s="3">
        <f t="shared" si="14"/>
        <v>56110187</v>
      </c>
      <c r="B227" s="3" t="str">
        <f>_xlfn.IFNA(INDEX('market(价格)'!B:B,MATCH('market(商品)'!E227,'market(价格)'!A:A,0)),"")</f>
        <v>恶魔之击碎片</v>
      </c>
      <c r="C227" s="3" t="str">
        <f>_xlfn.IFNA(INDEX('market(价格)'!D:D,MATCH('market(商品)'!E227,'market(价格)'!A:A,0)),"")</f>
        <v>17装备</v>
      </c>
      <c r="D227" s="3" t="str">
        <f>_xlfn.IFNA(INDEX('market(价格)'!C:C,MATCH('market(商品)'!E227,'market(价格)'!A:A,0)),"")</f>
        <v>item</v>
      </c>
      <c r="E227" s="3">
        <v>5110037</v>
      </c>
      <c r="F227" s="3">
        <f>VLOOKUP('market(商品)'!$M227&amp;'market(商品)'!$C227,'market(价格)'!$I:$L,2,0)</f>
        <v>1</v>
      </c>
      <c r="G227" s="9" t="str">
        <f>VLOOKUP('market(商品)'!$M227&amp;'market(商品)'!$C227,'market(价格)'!$I:$L,3,0)</f>
        <v>coin</v>
      </c>
      <c r="H227" s="9">
        <f>VLOOKUP('market(商品)'!$M227&amp;'market(商品)'!$C227,'market(价格)'!$I:$L,4,0)</f>
        <v>160000</v>
      </c>
      <c r="I227" s="9"/>
      <c r="J227" s="9"/>
      <c r="K227" s="3">
        <v>0</v>
      </c>
      <c r="L227" s="3">
        <f>IF(INDEX('market(价格)'!E:E,MATCH('market(商品)'!E227,'market(价格)'!A:A,0))=0,100,1)</f>
        <v>1</v>
      </c>
      <c r="M227" s="9" t="s">
        <v>463</v>
      </c>
    </row>
    <row r="228" spans="1:13" x14ac:dyDescent="0.15">
      <c r="A228" s="3">
        <f t="shared" si="14"/>
        <v>56110188</v>
      </c>
      <c r="B228" s="3" t="str">
        <f>_xlfn.IFNA(INDEX('market(价格)'!B:B,MATCH('market(商品)'!E228,'market(价格)'!A:A,0)),"")</f>
        <v>风暴头盔碎片</v>
      </c>
      <c r="C228" s="3" t="str">
        <f>_xlfn.IFNA(INDEX('market(价格)'!D:D,MATCH('market(商品)'!E228,'market(价格)'!A:A,0)),"")</f>
        <v>17装备</v>
      </c>
      <c r="D228" s="3" t="str">
        <f>_xlfn.IFNA(INDEX('market(价格)'!C:C,MATCH('market(商品)'!E228,'market(价格)'!A:A,0)),"")</f>
        <v>item</v>
      </c>
      <c r="E228" s="3">
        <v>5110038</v>
      </c>
      <c r="F228" s="3">
        <f>VLOOKUP('market(商品)'!$M228&amp;'market(商品)'!$C228,'market(价格)'!$I:$L,2,0)</f>
        <v>1</v>
      </c>
      <c r="G228" s="9" t="str">
        <f>VLOOKUP('market(商品)'!$M228&amp;'market(商品)'!$C228,'market(价格)'!$I:$L,3,0)</f>
        <v>coin</v>
      </c>
      <c r="H228" s="9">
        <f>VLOOKUP('market(商品)'!$M228&amp;'market(商品)'!$C228,'market(价格)'!$I:$L,4,0)</f>
        <v>160000</v>
      </c>
      <c r="I228" s="9"/>
      <c r="J228" s="9"/>
      <c r="K228" s="3">
        <v>0</v>
      </c>
      <c r="L228" s="3">
        <f>IF(INDEX('market(价格)'!E:E,MATCH('market(商品)'!E228,'market(价格)'!A:A,0))=0,100,1)</f>
        <v>1</v>
      </c>
      <c r="M228" s="9" t="s">
        <v>463</v>
      </c>
    </row>
    <row r="229" spans="1:13" x14ac:dyDescent="0.15">
      <c r="A229" s="3">
        <f t="shared" si="14"/>
        <v>56110189</v>
      </c>
      <c r="B229" s="3" t="str">
        <f>_xlfn.IFNA(INDEX('market(价格)'!B:B,MATCH('market(商品)'!E229,'market(价格)'!A:A,0)),"")</f>
        <v>泰坦胸甲碎片</v>
      </c>
      <c r="C229" s="3" t="str">
        <f>_xlfn.IFNA(INDEX('market(价格)'!D:D,MATCH('market(商品)'!E229,'market(价格)'!A:A,0)),"")</f>
        <v>17装备</v>
      </c>
      <c r="D229" s="3" t="str">
        <f>_xlfn.IFNA(INDEX('market(价格)'!C:C,MATCH('market(商品)'!E229,'market(价格)'!A:A,0)),"")</f>
        <v>item</v>
      </c>
      <c r="E229" s="3">
        <v>5110039</v>
      </c>
      <c r="F229" s="3">
        <f>VLOOKUP('market(商品)'!$M229&amp;'market(商品)'!$C229,'market(价格)'!$I:$L,2,0)</f>
        <v>1</v>
      </c>
      <c r="G229" s="9" t="str">
        <f>VLOOKUP('market(商品)'!$M229&amp;'market(商品)'!$C229,'market(价格)'!$I:$L,3,0)</f>
        <v>coin</v>
      </c>
      <c r="H229" s="9">
        <f>VLOOKUP('market(商品)'!$M229&amp;'market(商品)'!$C229,'market(价格)'!$I:$L,4,0)</f>
        <v>160000</v>
      </c>
      <c r="I229" s="9"/>
      <c r="J229" s="9"/>
      <c r="K229" s="3">
        <v>0</v>
      </c>
      <c r="L229" s="3">
        <f>IF(INDEX('market(价格)'!E:E,MATCH('market(商品)'!E229,'market(价格)'!A:A,0))=0,100,1)</f>
        <v>1</v>
      </c>
      <c r="M229" s="9" t="s">
        <v>463</v>
      </c>
    </row>
    <row r="230" spans="1:13" x14ac:dyDescent="0.15">
      <c r="A230" s="3">
        <f t="shared" si="14"/>
        <v>56110190</v>
      </c>
      <c r="B230" s="3" t="str">
        <f>_xlfn.IFNA(INDEX('market(价格)'!B:B,MATCH('market(商品)'!E230,'market(价格)'!A:A,0)),"")</f>
        <v>碾石腿甲碎片</v>
      </c>
      <c r="C230" s="3" t="str">
        <f>_xlfn.IFNA(INDEX('market(价格)'!D:D,MATCH('market(商品)'!E230,'market(价格)'!A:A,0)),"")</f>
        <v>17装备</v>
      </c>
      <c r="D230" s="3" t="str">
        <f>_xlfn.IFNA(INDEX('market(价格)'!C:C,MATCH('market(商品)'!E230,'market(价格)'!A:A,0)),"")</f>
        <v>item</v>
      </c>
      <c r="E230" s="3">
        <v>5110040</v>
      </c>
      <c r="F230" s="3">
        <f>VLOOKUP('market(商品)'!$M230&amp;'market(商品)'!$C230,'market(价格)'!$I:$L,2,0)</f>
        <v>1</v>
      </c>
      <c r="G230" s="9" t="str">
        <f>VLOOKUP('market(商品)'!$M230&amp;'market(商品)'!$C230,'market(价格)'!$I:$L,3,0)</f>
        <v>coin</v>
      </c>
      <c r="H230" s="9">
        <f>VLOOKUP('market(商品)'!$M230&amp;'market(商品)'!$C230,'market(价格)'!$I:$L,4,0)</f>
        <v>160000</v>
      </c>
      <c r="I230" s="9"/>
      <c r="J230" s="9"/>
      <c r="K230" s="3">
        <v>0</v>
      </c>
      <c r="L230" s="3">
        <f>IF(INDEX('market(价格)'!E:E,MATCH('market(商品)'!E230,'market(价格)'!A:A,0))=0,100,1)</f>
        <v>1</v>
      </c>
      <c r="M230" s="9" t="s">
        <v>463</v>
      </c>
    </row>
    <row r="231" spans="1:13" x14ac:dyDescent="0.15">
      <c r="A231" s="3">
        <f t="shared" si="14"/>
        <v>56110191</v>
      </c>
      <c r="B231" s="3" t="str">
        <f>_xlfn.IFNA(INDEX('market(价格)'!B:B,MATCH('market(商品)'!E231,'market(价格)'!A:A,0)),"")</f>
        <v>血焰项圈碎片</v>
      </c>
      <c r="C231" s="3" t="str">
        <f>_xlfn.IFNA(INDEX('market(价格)'!D:D,MATCH('market(商品)'!E231,'market(价格)'!A:A,0)),"")</f>
        <v>17装备</v>
      </c>
      <c r="D231" s="3" t="str">
        <f>_xlfn.IFNA(INDEX('market(价格)'!C:C,MATCH('market(商品)'!E231,'market(价格)'!A:A,0)),"")</f>
        <v>item</v>
      </c>
      <c r="E231" s="3">
        <v>5110041</v>
      </c>
      <c r="F231" s="3">
        <f>VLOOKUP('market(商品)'!$M231&amp;'market(商品)'!$C231,'market(价格)'!$I:$L,2,0)</f>
        <v>1</v>
      </c>
      <c r="G231" s="9" t="str">
        <f>VLOOKUP('market(商品)'!$M231&amp;'market(商品)'!$C231,'market(价格)'!$I:$L,3,0)</f>
        <v>coin</v>
      </c>
      <c r="H231" s="9">
        <f>VLOOKUP('market(商品)'!$M231&amp;'market(商品)'!$C231,'market(价格)'!$I:$L,4,0)</f>
        <v>160000</v>
      </c>
      <c r="I231" s="9"/>
      <c r="J231" s="9"/>
      <c r="K231" s="3">
        <v>0</v>
      </c>
      <c r="L231" s="3">
        <f>IF(INDEX('market(价格)'!E:E,MATCH('market(商品)'!E231,'market(价格)'!A:A,0))=0,100,1)</f>
        <v>1</v>
      </c>
      <c r="M231" s="9" t="s">
        <v>463</v>
      </c>
    </row>
    <row r="232" spans="1:13" x14ac:dyDescent="0.15">
      <c r="A232" s="3">
        <f t="shared" si="14"/>
        <v>56110192</v>
      </c>
      <c r="B232" s="3" t="str">
        <f>_xlfn.IFNA(INDEX('market(价格)'!B:B,MATCH('market(商品)'!E232,'market(价格)'!A:A,0)),"")</f>
        <v>血石印戒碎片</v>
      </c>
      <c r="C232" s="3" t="str">
        <f>_xlfn.IFNA(INDEX('market(价格)'!D:D,MATCH('market(商品)'!E232,'market(价格)'!A:A,0)),"")</f>
        <v>17装备</v>
      </c>
      <c r="D232" s="3" t="str">
        <f>_xlfn.IFNA(INDEX('market(价格)'!C:C,MATCH('market(商品)'!E232,'market(价格)'!A:A,0)),"")</f>
        <v>item</v>
      </c>
      <c r="E232" s="3">
        <v>5110042</v>
      </c>
      <c r="F232" s="3">
        <f>VLOOKUP('market(商品)'!$M232&amp;'market(商品)'!$C232,'market(价格)'!$I:$L,2,0)</f>
        <v>1</v>
      </c>
      <c r="G232" s="9" t="str">
        <f>VLOOKUP('market(商品)'!$M232&amp;'market(商品)'!$C232,'market(价格)'!$I:$L,3,0)</f>
        <v>coin</v>
      </c>
      <c r="H232" s="9">
        <f>VLOOKUP('market(商品)'!$M232&amp;'market(商品)'!$C232,'market(价格)'!$I:$L,4,0)</f>
        <v>160000</v>
      </c>
      <c r="I232" s="9"/>
      <c r="J232" s="9"/>
      <c r="K232" s="3">
        <v>0</v>
      </c>
      <c r="L232" s="3">
        <f>IF(INDEX('market(价格)'!E:E,MATCH('market(商品)'!E232,'market(价格)'!A:A,0))=0,100,1)</f>
        <v>1</v>
      </c>
      <c r="M232" s="9" t="s">
        <v>463</v>
      </c>
    </row>
    <row r="233" spans="1:13" x14ac:dyDescent="0.15">
      <c r="A233" s="3">
        <f t="shared" si="14"/>
        <v>56110193</v>
      </c>
      <c r="B233" s="3" t="str">
        <f>_xlfn.IFNA(INDEX('market(价格)'!B:B,MATCH('market(商品)'!E233,'market(价格)'!A:A,0)),"")</f>
        <v>精灵游侠星魄</v>
      </c>
      <c r="C233" s="3" t="str">
        <f>_xlfn.IFNA(INDEX('market(价格)'!D:D,MATCH('market(商品)'!E233,'market(价格)'!A:A,0)),"")</f>
        <v>16星魄</v>
      </c>
      <c r="D233" s="3" t="str">
        <f>_xlfn.IFNA(INDEX('market(价格)'!C:C,MATCH('market(商品)'!E233,'market(价格)'!A:A,0)),"")</f>
        <v>item</v>
      </c>
      <c r="E233" s="13">
        <v>5130574</v>
      </c>
      <c r="F233" s="3">
        <f>VLOOKUP('market(商品)'!$M233&amp;'market(商品)'!$C233,'market(价格)'!$I:$L,2,0)</f>
        <v>1</v>
      </c>
      <c r="G233" s="9" t="str">
        <f>VLOOKUP('market(商品)'!$M233&amp;'market(商品)'!$C233,'market(价格)'!$I:$L,3,0)</f>
        <v>coin</v>
      </c>
      <c r="H233" s="9">
        <f>VLOOKUP('market(商品)'!$M233&amp;'market(商品)'!$C233,'market(价格)'!$I:$L,4,0)</f>
        <v>40000</v>
      </c>
      <c r="I233" s="9"/>
      <c r="J233" s="9"/>
      <c r="K233" s="3">
        <v>0</v>
      </c>
      <c r="L233" s="3">
        <f>IF(INDEX('market(价格)'!E:E,MATCH('market(商品)'!E233,'market(价格)'!A:A,0))=0,100,1)</f>
        <v>1</v>
      </c>
      <c r="M233" s="9" t="s">
        <v>463</v>
      </c>
    </row>
    <row r="234" spans="1:13" x14ac:dyDescent="0.15">
      <c r="A234" s="3">
        <f t="shared" si="14"/>
        <v>56110194</v>
      </c>
      <c r="B234" s="3" t="str">
        <f>_xlfn.IFNA(INDEX('market(价格)'!B:B,MATCH('market(商品)'!E234,'market(价格)'!A:A,0)),"")</f>
        <v>圣光使者星魄</v>
      </c>
      <c r="C234" s="3" t="str">
        <f>_xlfn.IFNA(INDEX('market(价格)'!D:D,MATCH('market(商品)'!E234,'market(价格)'!A:A,0)),"")</f>
        <v>16星魄</v>
      </c>
      <c r="D234" s="3" t="str">
        <f>_xlfn.IFNA(INDEX('market(价格)'!C:C,MATCH('market(商品)'!E234,'market(价格)'!A:A,0)),"")</f>
        <v>item</v>
      </c>
      <c r="E234" s="12">
        <v>5130324</v>
      </c>
      <c r="F234" s="3">
        <f>VLOOKUP('market(商品)'!$M234&amp;'market(商品)'!$C234,'market(价格)'!$I:$L,2,0)</f>
        <v>1</v>
      </c>
      <c r="G234" s="9" t="str">
        <f>VLOOKUP('market(商品)'!$M234&amp;'market(商品)'!$C234,'market(价格)'!$I:$L,3,0)</f>
        <v>coin</v>
      </c>
      <c r="H234" s="9">
        <f>VLOOKUP('market(商品)'!$M234&amp;'market(商品)'!$C234,'market(价格)'!$I:$L,4,0)</f>
        <v>40000</v>
      </c>
      <c r="I234" s="9"/>
      <c r="J234" s="9"/>
      <c r="K234" s="3">
        <v>0</v>
      </c>
      <c r="L234" s="3">
        <f>IF(INDEX('market(价格)'!E:E,MATCH('market(商品)'!E234,'market(价格)'!A:A,0))=0,100,1)</f>
        <v>1</v>
      </c>
      <c r="M234" s="9" t="s">
        <v>463</v>
      </c>
    </row>
    <row r="235" spans="1:13" x14ac:dyDescent="0.15">
      <c r="A235" s="3">
        <f t="shared" si="14"/>
        <v>56110195</v>
      </c>
      <c r="B235" s="3" t="str">
        <f>_xlfn.IFNA(INDEX('market(价格)'!B:B,MATCH('market(商品)'!E235,'market(价格)'!A:A,0)),"")</f>
        <v>先知圣者星魄</v>
      </c>
      <c r="C235" s="3" t="str">
        <f>_xlfn.IFNA(INDEX('market(价格)'!D:D,MATCH('market(商品)'!E235,'market(价格)'!A:A,0)),"")</f>
        <v>16星魄</v>
      </c>
      <c r="D235" s="3" t="str">
        <f>_xlfn.IFNA(INDEX('market(价格)'!C:C,MATCH('market(商品)'!E235,'market(价格)'!A:A,0)),"")</f>
        <v>item</v>
      </c>
      <c r="E235" s="12">
        <v>5130104</v>
      </c>
      <c r="F235" s="3">
        <f>VLOOKUP('market(商品)'!$M235&amp;'market(商品)'!$C235,'market(价格)'!$I:$L,2,0)</f>
        <v>1</v>
      </c>
      <c r="G235" s="9" t="str">
        <f>VLOOKUP('market(商品)'!$M235&amp;'market(商品)'!$C235,'market(价格)'!$I:$L,3,0)</f>
        <v>coin</v>
      </c>
      <c r="H235" s="9">
        <f>VLOOKUP('market(商品)'!$M235&amp;'market(商品)'!$C235,'market(价格)'!$I:$L,4,0)</f>
        <v>40000</v>
      </c>
      <c r="I235" s="9"/>
      <c r="J235" s="9"/>
      <c r="K235" s="3">
        <v>0</v>
      </c>
      <c r="L235" s="3">
        <f>IF(INDEX('market(价格)'!E:E,MATCH('market(商品)'!E235,'market(价格)'!A:A,0))=0,100,1)</f>
        <v>1</v>
      </c>
      <c r="M235" s="9" t="s">
        <v>463</v>
      </c>
    </row>
    <row r="236" spans="1:13" x14ac:dyDescent="0.15">
      <c r="A236" s="3">
        <f t="shared" si="14"/>
        <v>56110196</v>
      </c>
      <c r="B236" s="3" t="str">
        <f>_xlfn.IFNA(INDEX('market(价格)'!B:B,MATCH('market(商品)'!E236,'market(价格)'!A:A,0)),"")</f>
        <v>格斗小子星魄</v>
      </c>
      <c r="C236" s="3" t="str">
        <f>_xlfn.IFNA(INDEX('market(价格)'!D:D,MATCH('market(商品)'!E236,'market(价格)'!A:A,0)),"")</f>
        <v>16星魄</v>
      </c>
      <c r="D236" s="3" t="str">
        <f>_xlfn.IFNA(INDEX('market(价格)'!C:C,MATCH('market(商品)'!E236,'market(价格)'!A:A,0)),"")</f>
        <v>item</v>
      </c>
      <c r="E236" s="12">
        <v>5130354</v>
      </c>
      <c r="F236" s="3">
        <f>VLOOKUP('market(商品)'!$M236&amp;'market(商品)'!$C236,'market(价格)'!$I:$L,2,0)</f>
        <v>1</v>
      </c>
      <c r="G236" s="9" t="str">
        <f>VLOOKUP('market(商品)'!$M236&amp;'market(商品)'!$C236,'market(价格)'!$I:$L,3,0)</f>
        <v>coin</v>
      </c>
      <c r="H236" s="9">
        <f>VLOOKUP('market(商品)'!$M236&amp;'market(商品)'!$C236,'market(价格)'!$I:$L,4,0)</f>
        <v>40000</v>
      </c>
      <c r="I236" s="9"/>
      <c r="J236" s="9"/>
      <c r="K236" s="3">
        <v>0</v>
      </c>
      <c r="L236" s="3">
        <f>IF(INDEX('market(价格)'!E:E,MATCH('market(商品)'!E236,'market(价格)'!A:A,0))=0,100,1)</f>
        <v>1</v>
      </c>
      <c r="M236" s="9" t="s">
        <v>463</v>
      </c>
    </row>
    <row r="237" spans="1:13" x14ac:dyDescent="0.15">
      <c r="A237" s="3">
        <f t="shared" si="14"/>
        <v>56110197</v>
      </c>
      <c r="B237" s="3" t="str">
        <f>_xlfn.IFNA(INDEX('market(价格)'!B:B,MATCH('market(商品)'!E237,'market(价格)'!A:A,0)),"")</f>
        <v>牛头勇士星魄</v>
      </c>
      <c r="C237" s="3" t="str">
        <f>_xlfn.IFNA(INDEX('market(价格)'!D:D,MATCH('market(商品)'!E237,'market(价格)'!A:A,0)),"")</f>
        <v>16星魄</v>
      </c>
      <c r="D237" s="3" t="str">
        <f>_xlfn.IFNA(INDEX('market(价格)'!C:C,MATCH('market(商品)'!E237,'market(价格)'!A:A,0)),"")</f>
        <v>item</v>
      </c>
      <c r="E237" s="12">
        <v>5130284</v>
      </c>
      <c r="F237" s="3">
        <f>VLOOKUP('market(商品)'!$M237&amp;'market(商品)'!$C237,'market(价格)'!$I:$L,2,0)</f>
        <v>1</v>
      </c>
      <c r="G237" s="9" t="str">
        <f>VLOOKUP('market(商品)'!$M237&amp;'market(商品)'!$C237,'market(价格)'!$I:$L,3,0)</f>
        <v>coin</v>
      </c>
      <c r="H237" s="9">
        <f>VLOOKUP('market(商品)'!$M237&amp;'market(商品)'!$C237,'market(价格)'!$I:$L,4,0)</f>
        <v>40000</v>
      </c>
      <c r="I237" s="9"/>
      <c r="J237" s="9"/>
      <c r="K237" s="3">
        <v>0</v>
      </c>
      <c r="L237" s="3">
        <f>IF(INDEX('market(价格)'!E:E,MATCH('market(商品)'!E237,'market(价格)'!A:A,0))=0,100,1)</f>
        <v>1</v>
      </c>
      <c r="M237" s="9" t="s">
        <v>463</v>
      </c>
    </row>
    <row r="238" spans="1:13" x14ac:dyDescent="0.15">
      <c r="A238" s="3">
        <f t="shared" si="14"/>
        <v>56110198</v>
      </c>
      <c r="B238" s="3" t="str">
        <f>_xlfn.IFNA(INDEX('market(价格)'!B:B,MATCH('market(商品)'!E238,'market(价格)'!A:A,0)),"")</f>
        <v>哥布林亲王星魄</v>
      </c>
      <c r="C238" s="3" t="str">
        <f>_xlfn.IFNA(INDEX('market(价格)'!D:D,MATCH('market(商品)'!E238,'market(价格)'!A:A,0)),"")</f>
        <v>16星魄</v>
      </c>
      <c r="D238" s="3" t="str">
        <f>_xlfn.IFNA(INDEX('market(价格)'!C:C,MATCH('market(商品)'!E238,'market(价格)'!A:A,0)),"")</f>
        <v>item</v>
      </c>
      <c r="E238" s="12">
        <v>5130254</v>
      </c>
      <c r="F238" s="3">
        <f>VLOOKUP('market(商品)'!$M238&amp;'market(商品)'!$C238,'market(价格)'!$I:$L,2,0)</f>
        <v>1</v>
      </c>
      <c r="G238" s="9" t="str">
        <f>VLOOKUP('market(商品)'!$M238&amp;'market(商品)'!$C238,'market(价格)'!$I:$L,3,0)</f>
        <v>coin</v>
      </c>
      <c r="H238" s="9">
        <f>VLOOKUP('market(商品)'!$M238&amp;'market(商品)'!$C238,'market(价格)'!$I:$L,4,0)</f>
        <v>40000</v>
      </c>
      <c r="I238" s="9"/>
      <c r="J238" s="9"/>
      <c r="K238" s="3">
        <v>0</v>
      </c>
      <c r="L238" s="3">
        <f>IF(INDEX('market(价格)'!E:E,MATCH('market(商品)'!E238,'market(价格)'!A:A,0))=0,100,1)</f>
        <v>1</v>
      </c>
      <c r="M238" s="9" t="s">
        <v>463</v>
      </c>
    </row>
    <row r="239" spans="1:13" x14ac:dyDescent="0.15">
      <c r="A239" s="3">
        <f t="shared" si="14"/>
        <v>56110199</v>
      </c>
      <c r="B239" s="3" t="str">
        <f>_xlfn.IFNA(INDEX('market(价格)'!B:B,MATCH('market(商品)'!E239,'market(价格)'!A:A,0)),"")</f>
        <v>咕叽咕叽星魄</v>
      </c>
      <c r="C239" s="3" t="str">
        <f>_xlfn.IFNA(INDEX('market(价格)'!D:D,MATCH('market(商品)'!E239,'market(价格)'!A:A,0)),"")</f>
        <v>16星魄</v>
      </c>
      <c r="D239" s="3" t="str">
        <f>_xlfn.IFNA(INDEX('market(价格)'!C:C,MATCH('market(商品)'!E239,'market(价格)'!A:A,0)),"")</f>
        <v>item</v>
      </c>
      <c r="E239" s="12">
        <v>5130394</v>
      </c>
      <c r="F239" s="3">
        <f>VLOOKUP('market(商品)'!$M239&amp;'market(商品)'!$C239,'market(价格)'!$I:$L,2,0)</f>
        <v>1</v>
      </c>
      <c r="G239" s="9" t="str">
        <f>VLOOKUP('market(商品)'!$M239&amp;'market(商品)'!$C239,'market(价格)'!$I:$L,3,0)</f>
        <v>coin</v>
      </c>
      <c r="H239" s="9">
        <f>VLOOKUP('market(商品)'!$M239&amp;'market(商品)'!$C239,'market(价格)'!$I:$L,4,0)</f>
        <v>40000</v>
      </c>
      <c r="I239" s="9"/>
      <c r="J239" s="9"/>
      <c r="K239" s="3">
        <v>0</v>
      </c>
      <c r="L239" s="3">
        <f>IF(INDEX('market(价格)'!E:E,MATCH('market(商品)'!E239,'market(价格)'!A:A,0))=0,100,1)</f>
        <v>1</v>
      </c>
      <c r="M239" s="9" t="s">
        <v>463</v>
      </c>
    </row>
    <row r="240" spans="1:13" x14ac:dyDescent="0.15">
      <c r="A240" s="3">
        <f t="shared" si="14"/>
        <v>56110200</v>
      </c>
      <c r="B240" s="3" t="str">
        <f>_xlfn.IFNA(INDEX('market(价格)'!B:B,MATCH('market(商品)'!E240,'market(价格)'!A:A,0)),"")</f>
        <v>鳄鱼战士星魄</v>
      </c>
      <c r="C240" s="3" t="str">
        <f>_xlfn.IFNA(INDEX('market(价格)'!D:D,MATCH('market(商品)'!E240,'market(价格)'!A:A,0)),"")</f>
        <v>16星魄</v>
      </c>
      <c r="D240" s="3" t="str">
        <f>_xlfn.IFNA(INDEX('market(价格)'!C:C,MATCH('market(商品)'!E240,'market(价格)'!A:A,0)),"")</f>
        <v>item</v>
      </c>
      <c r="E240" s="12">
        <v>5130504</v>
      </c>
      <c r="F240" s="3">
        <f>VLOOKUP('market(商品)'!$M240&amp;'market(商品)'!$C240,'market(价格)'!$I:$L,2,0)</f>
        <v>1</v>
      </c>
      <c r="G240" s="9" t="str">
        <f>VLOOKUP('market(商品)'!$M240&amp;'market(商品)'!$C240,'market(价格)'!$I:$L,3,0)</f>
        <v>coin</v>
      </c>
      <c r="H240" s="9">
        <f>VLOOKUP('market(商品)'!$M240&amp;'market(商品)'!$C240,'market(价格)'!$I:$L,4,0)</f>
        <v>40000</v>
      </c>
      <c r="I240" s="9"/>
      <c r="J240" s="9"/>
      <c r="K240" s="3">
        <v>0</v>
      </c>
      <c r="L240" s="3">
        <f>IF(INDEX('market(价格)'!E:E,MATCH('market(商品)'!E240,'market(价格)'!A:A,0))=0,100,1)</f>
        <v>1</v>
      </c>
      <c r="M240" s="9" t="s">
        <v>463</v>
      </c>
    </row>
    <row r="241" spans="1:13" x14ac:dyDescent="0.15">
      <c r="A241" s="3">
        <f t="shared" si="14"/>
        <v>56110201</v>
      </c>
      <c r="B241" s="3" t="str">
        <f>_xlfn.IFNA(INDEX('market(价格)'!B:B,MATCH('market(商品)'!E241,'market(价格)'!A:A,0)),"")</f>
        <v>吉尔伽美什星魄</v>
      </c>
      <c r="C241" s="3" t="str">
        <f>_xlfn.IFNA(INDEX('market(价格)'!D:D,MATCH('market(商品)'!E241,'market(价格)'!A:A,0)),"")</f>
        <v>16星魄</v>
      </c>
      <c r="D241" s="3" t="str">
        <f>_xlfn.IFNA(INDEX('market(价格)'!C:C,MATCH('market(商品)'!E241,'market(价格)'!A:A,0)),"")</f>
        <v>item</v>
      </c>
      <c r="E241" s="12">
        <v>5130634</v>
      </c>
      <c r="F241" s="3">
        <f>VLOOKUP('market(商品)'!$M241&amp;'market(商品)'!$C241,'market(价格)'!$I:$L,2,0)</f>
        <v>1</v>
      </c>
      <c r="G241" s="9" t="str">
        <f>VLOOKUP('market(商品)'!$M241&amp;'market(商品)'!$C241,'market(价格)'!$I:$L,3,0)</f>
        <v>coin</v>
      </c>
      <c r="H241" s="9">
        <f>VLOOKUP('market(商品)'!$M241&amp;'market(商品)'!$C241,'market(价格)'!$I:$L,4,0)</f>
        <v>40000</v>
      </c>
      <c r="I241" s="9"/>
      <c r="J241" s="9"/>
      <c r="K241" s="3">
        <v>0</v>
      </c>
      <c r="L241" s="3">
        <f>IF(INDEX('market(价格)'!E:E,MATCH('market(商品)'!E241,'market(价格)'!A:A,0))=0,100,1)</f>
        <v>1</v>
      </c>
      <c r="M241" s="9" t="s">
        <v>463</v>
      </c>
    </row>
    <row r="242" spans="1:13" x14ac:dyDescent="0.15">
      <c r="A242" s="3">
        <f t="shared" si="14"/>
        <v>56110202</v>
      </c>
      <c r="B242" s="3" t="str">
        <f>_xlfn.IFNA(INDEX('market(价格)'!B:B,MATCH('market(商品)'!E242,'market(价格)'!A:A,0)),"")</f>
        <v>丛林半神星魄</v>
      </c>
      <c r="C242" s="3" t="str">
        <f>_xlfn.IFNA(INDEX('market(价格)'!D:D,MATCH('market(商品)'!E242,'market(价格)'!A:A,0)),"")</f>
        <v>16星魄</v>
      </c>
      <c r="D242" s="3" t="str">
        <f>_xlfn.IFNA(INDEX('market(价格)'!C:C,MATCH('market(商品)'!E242,'market(价格)'!A:A,0)),"")</f>
        <v>item</v>
      </c>
      <c r="E242" s="12">
        <v>5130144</v>
      </c>
      <c r="F242" s="3">
        <f>VLOOKUP('market(商品)'!$M242&amp;'market(商品)'!$C242,'market(价格)'!$I:$L,2,0)</f>
        <v>1</v>
      </c>
      <c r="G242" s="9" t="str">
        <f>VLOOKUP('market(商品)'!$M242&amp;'market(商品)'!$C242,'market(价格)'!$I:$L,3,0)</f>
        <v>coin</v>
      </c>
      <c r="H242" s="9">
        <f>VLOOKUP('market(商品)'!$M242&amp;'market(商品)'!$C242,'market(价格)'!$I:$L,4,0)</f>
        <v>40000</v>
      </c>
      <c r="I242" s="9"/>
      <c r="J242" s="9"/>
      <c r="K242" s="3">
        <v>0</v>
      </c>
      <c r="L242" s="3">
        <f>IF(INDEX('market(价格)'!E:E,MATCH('market(商品)'!E242,'market(价格)'!A:A,0))=0,100,1)</f>
        <v>1</v>
      </c>
      <c r="M242" s="9" t="s">
        <v>463</v>
      </c>
    </row>
    <row r="243" spans="1:13" x14ac:dyDescent="0.15">
      <c r="A243" s="3">
        <f t="shared" si="14"/>
        <v>56110203</v>
      </c>
      <c r="B243" s="3" t="str">
        <f>_xlfn.IFNA(INDEX('market(价格)'!B:B,MATCH('market(商品)'!E243,'market(价格)'!A:A,0)),"")</f>
        <v>爱之天使星魄</v>
      </c>
      <c r="C243" s="3" t="str">
        <f>_xlfn.IFNA(INDEX('market(价格)'!D:D,MATCH('market(商品)'!E243,'market(价格)'!A:A,0)),"")</f>
        <v>16星魄</v>
      </c>
      <c r="D243" s="3" t="str">
        <f>_xlfn.IFNA(INDEX('market(价格)'!C:C,MATCH('market(商品)'!E243,'market(价格)'!A:A,0)),"")</f>
        <v>item</v>
      </c>
      <c r="E243" s="12">
        <v>5130714</v>
      </c>
      <c r="F243" s="3">
        <f>VLOOKUP('market(商品)'!$M243&amp;'market(商品)'!$C243,'market(价格)'!$I:$L,2,0)</f>
        <v>1</v>
      </c>
      <c r="G243" s="9" t="str">
        <f>VLOOKUP('market(商品)'!$M243&amp;'market(商品)'!$C243,'market(价格)'!$I:$L,3,0)</f>
        <v>coin</v>
      </c>
      <c r="H243" s="9">
        <f>VLOOKUP('market(商品)'!$M243&amp;'market(商品)'!$C243,'market(价格)'!$I:$L,4,0)</f>
        <v>40000</v>
      </c>
      <c r="I243" s="9"/>
      <c r="J243" s="9"/>
      <c r="K243" s="3">
        <v>0</v>
      </c>
      <c r="L243" s="3">
        <f>IF(INDEX('market(价格)'!E:E,MATCH('market(商品)'!E243,'market(价格)'!A:A,0))=0,100,1)</f>
        <v>1</v>
      </c>
      <c r="M243" s="9" t="s">
        <v>463</v>
      </c>
    </row>
    <row r="244" spans="1:13" x14ac:dyDescent="0.15">
      <c r="A244" s="3">
        <f t="shared" si="14"/>
        <v>56110204</v>
      </c>
      <c r="B244" s="3" t="str">
        <f>_xlfn.IFNA(INDEX('market(价格)'!B:B,MATCH('market(商品)'!E244,'market(价格)'!A:A,0)),"")</f>
        <v>仙游者星魄</v>
      </c>
      <c r="C244" s="3" t="str">
        <f>_xlfn.IFNA(INDEX('market(价格)'!D:D,MATCH('market(商品)'!E244,'market(价格)'!A:A,0)),"")</f>
        <v>16星魄</v>
      </c>
      <c r="D244" s="3" t="str">
        <f>_xlfn.IFNA(INDEX('market(价格)'!C:C,MATCH('market(商品)'!E244,'market(价格)'!A:A,0)),"")</f>
        <v>item</v>
      </c>
      <c r="E244" s="12">
        <v>5130174</v>
      </c>
      <c r="F244" s="3">
        <f>VLOOKUP('market(商品)'!$M244&amp;'market(商品)'!$C244,'market(价格)'!$I:$L,2,0)</f>
        <v>1</v>
      </c>
      <c r="G244" s="9" t="str">
        <f>VLOOKUP('market(商品)'!$M244&amp;'market(商品)'!$C244,'market(价格)'!$I:$L,3,0)</f>
        <v>coin</v>
      </c>
      <c r="H244" s="9">
        <f>VLOOKUP('market(商品)'!$M244&amp;'market(商品)'!$C244,'market(价格)'!$I:$L,4,0)</f>
        <v>40000</v>
      </c>
      <c r="I244" s="9"/>
      <c r="J244" s="9"/>
      <c r="K244" s="3">
        <v>0</v>
      </c>
      <c r="L244" s="3">
        <f>IF(INDEX('market(价格)'!E:E,MATCH('market(商品)'!E244,'market(价格)'!A:A,0))=0,100,1)</f>
        <v>1</v>
      </c>
      <c r="M244" s="9" t="s">
        <v>463</v>
      </c>
    </row>
    <row r="245" spans="1:13" x14ac:dyDescent="0.15">
      <c r="A245" s="3">
        <f t="shared" si="14"/>
        <v>56110205</v>
      </c>
      <c r="B245" s="3" t="str">
        <f>_xlfn.IFNA(INDEX('market(价格)'!B:B,MATCH('market(商品)'!E245,'market(价格)'!A:A,0)),"")</f>
        <v>骷髅巫师星魄</v>
      </c>
      <c r="C245" s="3" t="str">
        <f>_xlfn.IFNA(INDEX('market(价格)'!D:D,MATCH('market(商品)'!E245,'market(价格)'!A:A,0)),"")</f>
        <v>16星魄</v>
      </c>
      <c r="D245" s="3" t="str">
        <f>_xlfn.IFNA(INDEX('market(价格)'!C:C,MATCH('market(商品)'!E245,'market(价格)'!A:A,0)),"")</f>
        <v>item</v>
      </c>
      <c r="E245" s="12">
        <v>5130724</v>
      </c>
      <c r="F245" s="3">
        <f>VLOOKUP('market(商品)'!$M245&amp;'market(商品)'!$C245,'market(价格)'!$I:$L,2,0)</f>
        <v>1</v>
      </c>
      <c r="G245" s="9" t="str">
        <f>VLOOKUP('market(商品)'!$M245&amp;'market(商品)'!$C245,'market(价格)'!$I:$L,3,0)</f>
        <v>coin</v>
      </c>
      <c r="H245" s="9">
        <f>VLOOKUP('market(商品)'!$M245&amp;'market(商品)'!$C245,'market(价格)'!$I:$L,4,0)</f>
        <v>40000</v>
      </c>
      <c r="I245" s="9"/>
      <c r="J245" s="9"/>
      <c r="K245" s="3">
        <v>0</v>
      </c>
      <c r="L245" s="3">
        <f>IF(INDEX('market(价格)'!E:E,MATCH('market(商品)'!E245,'market(价格)'!A:A,0))=0,100,1)</f>
        <v>1</v>
      </c>
      <c r="M245" s="9" t="s">
        <v>463</v>
      </c>
    </row>
    <row r="246" spans="1:13" x14ac:dyDescent="0.15">
      <c r="A246" s="3">
        <f t="shared" si="14"/>
        <v>56110206</v>
      </c>
      <c r="B246" s="3" t="str">
        <f>_xlfn.IFNA(INDEX('market(价格)'!B:B,MATCH('market(商品)'!E246,'market(价格)'!A:A,0)),"")</f>
        <v>食人魔星魄</v>
      </c>
      <c r="C246" s="3" t="str">
        <f>_xlfn.IFNA(INDEX('market(价格)'!D:D,MATCH('market(商品)'!E246,'market(价格)'!A:A,0)),"")</f>
        <v>16星魄</v>
      </c>
      <c r="D246" s="3" t="str">
        <f>_xlfn.IFNA(INDEX('market(价格)'!C:C,MATCH('market(商品)'!E246,'market(价格)'!A:A,0)),"")</f>
        <v>item</v>
      </c>
      <c r="E246" s="12">
        <v>5130224</v>
      </c>
      <c r="F246" s="3">
        <f>VLOOKUP('market(商品)'!$M246&amp;'market(商品)'!$C246,'market(价格)'!$I:$L,2,0)</f>
        <v>1</v>
      </c>
      <c r="G246" s="9" t="str">
        <f>VLOOKUP('market(商品)'!$M246&amp;'market(商品)'!$C246,'market(价格)'!$I:$L,3,0)</f>
        <v>coin</v>
      </c>
      <c r="H246" s="9">
        <f>VLOOKUP('market(商品)'!$M246&amp;'market(商品)'!$C246,'market(价格)'!$I:$L,4,0)</f>
        <v>40000</v>
      </c>
      <c r="I246" s="9"/>
      <c r="J246" s="9"/>
      <c r="K246" s="3">
        <v>0</v>
      </c>
      <c r="L246" s="3">
        <f>IF(INDEX('market(价格)'!E:E,MATCH('market(商品)'!E246,'market(价格)'!A:A,0))=0,100,1)</f>
        <v>1</v>
      </c>
      <c r="M246" s="9" t="s">
        <v>463</v>
      </c>
    </row>
    <row r="247" spans="1:13" x14ac:dyDescent="0.15">
      <c r="A247" s="3">
        <f t="shared" si="14"/>
        <v>56110207</v>
      </c>
      <c r="B247" s="3" t="str">
        <f>_xlfn.IFNA(INDEX('market(价格)'!B:B,MATCH('market(商品)'!E247,'market(价格)'!A:A,0)),"")</f>
        <v>骷髅战士星魄</v>
      </c>
      <c r="C247" s="3" t="str">
        <f>_xlfn.IFNA(INDEX('market(价格)'!D:D,MATCH('market(商品)'!E247,'market(价格)'!A:A,0)),"")</f>
        <v>16星魄</v>
      </c>
      <c r="D247" s="3" t="str">
        <f>_xlfn.IFNA(INDEX('market(价格)'!C:C,MATCH('market(商品)'!E247,'market(价格)'!A:A,0)),"")</f>
        <v>item</v>
      </c>
      <c r="E247" s="12">
        <v>5130704</v>
      </c>
      <c r="F247" s="3">
        <f>VLOOKUP('market(商品)'!$M247&amp;'market(商品)'!$C247,'market(价格)'!$I:$L,2,0)</f>
        <v>1</v>
      </c>
      <c r="G247" s="9" t="str">
        <f>VLOOKUP('market(商品)'!$M247&amp;'market(商品)'!$C247,'market(价格)'!$I:$L,3,0)</f>
        <v>coin</v>
      </c>
      <c r="H247" s="9">
        <f>VLOOKUP('market(商品)'!$M247&amp;'market(商品)'!$C247,'market(价格)'!$I:$L,4,0)</f>
        <v>40000</v>
      </c>
      <c r="I247" s="9"/>
      <c r="J247" s="9"/>
      <c r="K247" s="3">
        <v>0</v>
      </c>
      <c r="L247" s="3">
        <f>IF(INDEX('market(价格)'!E:E,MATCH('market(商品)'!E247,'market(价格)'!A:A,0))=0,100,1)</f>
        <v>1</v>
      </c>
      <c r="M247" s="9" t="s">
        <v>463</v>
      </c>
    </row>
    <row r="248" spans="1:13" x14ac:dyDescent="0.15">
      <c r="A248" s="3">
        <f t="shared" si="14"/>
        <v>56110208</v>
      </c>
      <c r="B248" s="3" t="str">
        <f>_xlfn.IFNA(INDEX('market(价格)'!B:B,MATCH('market(商品)'!E248,'market(价格)'!A:A,0)),"")</f>
        <v>骷髅射手星魄</v>
      </c>
      <c r="C248" s="3" t="str">
        <f>_xlfn.IFNA(INDEX('market(价格)'!D:D,MATCH('market(商品)'!E248,'market(价格)'!A:A,0)),"")</f>
        <v>16星魄</v>
      </c>
      <c r="D248" s="3" t="str">
        <f>_xlfn.IFNA(INDEX('market(价格)'!C:C,MATCH('market(商品)'!E248,'market(价格)'!A:A,0)),"")</f>
        <v>item</v>
      </c>
      <c r="E248" s="12">
        <v>5130084</v>
      </c>
      <c r="F248" s="3">
        <f>VLOOKUP('market(商品)'!$M248&amp;'market(商品)'!$C248,'market(价格)'!$I:$L,2,0)</f>
        <v>1</v>
      </c>
      <c r="G248" s="9" t="str">
        <f>VLOOKUP('market(商品)'!$M248&amp;'market(商品)'!$C248,'market(价格)'!$I:$L,3,0)</f>
        <v>coin</v>
      </c>
      <c r="H248" s="9">
        <f>VLOOKUP('market(商品)'!$M248&amp;'market(商品)'!$C248,'market(价格)'!$I:$L,4,0)</f>
        <v>40000</v>
      </c>
      <c r="I248" s="9"/>
      <c r="J248" s="9"/>
      <c r="K248" s="3">
        <v>0</v>
      </c>
      <c r="L248" s="3">
        <f>IF(INDEX('market(价格)'!E:E,MATCH('market(商品)'!E248,'market(价格)'!A:A,0))=0,100,1)</f>
        <v>1</v>
      </c>
      <c r="M248" s="9" t="s">
        <v>463</v>
      </c>
    </row>
    <row r="249" spans="1:13" x14ac:dyDescent="0.15">
      <c r="A249" s="3">
        <f t="shared" si="14"/>
        <v>56110209</v>
      </c>
      <c r="B249" s="3" t="str">
        <f>_xlfn.IFNA(INDEX('market(价格)'!B:B,MATCH('market(商品)'!E249,'market(价格)'!A:A,0)),"")</f>
        <v>山丘之王星魄</v>
      </c>
      <c r="C249" s="3" t="str">
        <f>_xlfn.IFNA(INDEX('market(价格)'!D:D,MATCH('market(商品)'!E249,'market(价格)'!A:A,0)),"")</f>
        <v>17星魄</v>
      </c>
      <c r="D249" s="3" t="str">
        <f>_xlfn.IFNA(INDEX('market(价格)'!C:C,MATCH('market(商品)'!E249,'market(价格)'!A:A,0)),"")</f>
        <v>item</v>
      </c>
      <c r="E249" s="13">
        <v>5130034</v>
      </c>
      <c r="F249" s="3">
        <f>VLOOKUP('market(商品)'!$M249&amp;'market(商品)'!$C249,'market(价格)'!$I:$L,2,0)</f>
        <v>1</v>
      </c>
      <c r="G249" s="9" t="str">
        <f>VLOOKUP('market(商品)'!$M249&amp;'market(商品)'!$C249,'market(价格)'!$I:$L,3,0)</f>
        <v>coin</v>
      </c>
      <c r="H249" s="9">
        <f>VLOOKUP('market(商品)'!$M249&amp;'market(商品)'!$C249,'market(价格)'!$I:$L,4,0)</f>
        <v>80000</v>
      </c>
      <c r="I249" s="9"/>
      <c r="J249" s="9"/>
      <c r="K249" s="3">
        <v>0</v>
      </c>
      <c r="L249" s="3">
        <f>IF(INDEX('market(价格)'!E:E,MATCH('market(商品)'!E249,'market(价格)'!A:A,0))=0,100,1)</f>
        <v>1</v>
      </c>
      <c r="M249" s="9" t="s">
        <v>463</v>
      </c>
    </row>
    <row r="250" spans="1:13" x14ac:dyDescent="0.15">
      <c r="A250" s="3">
        <f t="shared" si="14"/>
        <v>56110210</v>
      </c>
      <c r="B250" s="3" t="str">
        <f>_xlfn.IFNA(INDEX('market(价格)'!B:B,MATCH('market(商品)'!E250,'market(价格)'!A:A,0)),"")</f>
        <v>黑魔导少女星魄</v>
      </c>
      <c r="C250" s="3" t="str">
        <f>_xlfn.IFNA(INDEX('market(价格)'!D:D,MATCH('market(商品)'!E250,'market(价格)'!A:A,0)),"")</f>
        <v>17星魄</v>
      </c>
      <c r="D250" s="3" t="str">
        <f>_xlfn.IFNA(INDEX('market(价格)'!C:C,MATCH('market(商品)'!E250,'market(价格)'!A:A,0)),"")</f>
        <v>item</v>
      </c>
      <c r="E250" s="12">
        <v>5130314</v>
      </c>
      <c r="F250" s="3">
        <f>VLOOKUP('market(商品)'!$M250&amp;'market(商品)'!$C250,'market(价格)'!$I:$L,2,0)</f>
        <v>1</v>
      </c>
      <c r="G250" s="9" t="str">
        <f>VLOOKUP('market(商品)'!$M250&amp;'market(商品)'!$C250,'market(价格)'!$I:$L,3,0)</f>
        <v>coin</v>
      </c>
      <c r="H250" s="9">
        <f>VLOOKUP('market(商品)'!$M250&amp;'market(商品)'!$C250,'market(价格)'!$I:$L,4,0)</f>
        <v>80000</v>
      </c>
      <c r="I250" s="9"/>
      <c r="J250" s="9"/>
      <c r="K250" s="3">
        <v>0</v>
      </c>
      <c r="L250" s="3">
        <f>IF(INDEX('market(价格)'!E:E,MATCH('market(商品)'!E250,'market(价格)'!A:A,0))=0,100,1)</f>
        <v>1</v>
      </c>
      <c r="M250" s="9" t="s">
        <v>463</v>
      </c>
    </row>
    <row r="251" spans="1:13" x14ac:dyDescent="0.15">
      <c r="A251" s="3">
        <f t="shared" si="14"/>
        <v>56110211</v>
      </c>
      <c r="B251" s="3" t="str">
        <f>_xlfn.IFNA(INDEX('market(价格)'!B:B,MATCH('market(商品)'!E251,'market(价格)'!A:A,0)),"")</f>
        <v>丛林祭司星魄</v>
      </c>
      <c r="C251" s="3" t="str">
        <f>_xlfn.IFNA(INDEX('market(价格)'!D:D,MATCH('market(商品)'!E251,'market(价格)'!A:A,0)),"")</f>
        <v>17星魄</v>
      </c>
      <c r="D251" s="3" t="str">
        <f>_xlfn.IFNA(INDEX('market(价格)'!C:C,MATCH('market(商品)'!E251,'market(价格)'!A:A,0)),"")</f>
        <v>item</v>
      </c>
      <c r="E251" s="12">
        <v>5130244</v>
      </c>
      <c r="F251" s="3">
        <f>VLOOKUP('market(商品)'!$M251&amp;'market(商品)'!$C251,'market(价格)'!$I:$L,2,0)</f>
        <v>1</v>
      </c>
      <c r="G251" s="9" t="str">
        <f>VLOOKUP('market(商品)'!$M251&amp;'market(商品)'!$C251,'market(价格)'!$I:$L,3,0)</f>
        <v>coin</v>
      </c>
      <c r="H251" s="9">
        <f>VLOOKUP('market(商品)'!$M251&amp;'market(商品)'!$C251,'market(价格)'!$I:$L,4,0)</f>
        <v>80000</v>
      </c>
      <c r="I251" s="9"/>
      <c r="J251" s="9"/>
      <c r="K251" s="3">
        <v>0</v>
      </c>
      <c r="L251" s="3">
        <f>IF(INDEX('market(价格)'!E:E,MATCH('market(商品)'!E251,'market(价格)'!A:A,0))=0,100,1)</f>
        <v>1</v>
      </c>
      <c r="M251" s="9" t="s">
        <v>463</v>
      </c>
    </row>
    <row r="252" spans="1:13" x14ac:dyDescent="0.15">
      <c r="A252" s="3">
        <f t="shared" si="14"/>
        <v>56110212</v>
      </c>
      <c r="B252" s="3" t="str">
        <f>_xlfn.IFNA(INDEX('market(价格)'!B:B,MATCH('market(商品)'!E252,'market(价格)'!A:A,0)),"")</f>
        <v>鳄鱼雷克星魄</v>
      </c>
      <c r="C252" s="3" t="str">
        <f>_xlfn.IFNA(INDEX('market(价格)'!D:D,MATCH('market(商品)'!E252,'market(价格)'!A:A,0)),"")</f>
        <v>17星魄</v>
      </c>
      <c r="D252" s="3" t="str">
        <f>_xlfn.IFNA(INDEX('market(价格)'!C:C,MATCH('market(商品)'!E252,'market(价格)'!A:A,0)),"")</f>
        <v>item</v>
      </c>
      <c r="E252" s="12">
        <v>5130424</v>
      </c>
      <c r="F252" s="3">
        <f>VLOOKUP('market(商品)'!$M252&amp;'market(商品)'!$C252,'market(价格)'!$I:$L,2,0)</f>
        <v>1</v>
      </c>
      <c r="G252" s="9" t="str">
        <f>VLOOKUP('market(商品)'!$M252&amp;'market(商品)'!$C252,'market(价格)'!$I:$L,3,0)</f>
        <v>coin</v>
      </c>
      <c r="H252" s="9">
        <f>VLOOKUP('market(商品)'!$M252&amp;'market(商品)'!$C252,'market(价格)'!$I:$L,4,0)</f>
        <v>80000</v>
      </c>
      <c r="I252" s="9"/>
      <c r="J252" s="9"/>
      <c r="K252" s="3">
        <v>0</v>
      </c>
      <c r="L252" s="3">
        <f>IF(INDEX('market(价格)'!E:E,MATCH('market(商品)'!E252,'market(价格)'!A:A,0))=0,100,1)</f>
        <v>1</v>
      </c>
      <c r="M252" s="9" t="s">
        <v>463</v>
      </c>
    </row>
    <row r="253" spans="1:13" x14ac:dyDescent="0.15">
      <c r="A253" s="3">
        <f t="shared" si="14"/>
        <v>56110213</v>
      </c>
      <c r="B253" s="3" t="str">
        <f>_xlfn.IFNA(INDEX('market(价格)'!B:B,MATCH('market(商品)'!E253,'market(价格)'!A:A,0)),"")</f>
        <v>女武神星魄</v>
      </c>
      <c r="C253" s="3" t="str">
        <f>_xlfn.IFNA(INDEX('market(价格)'!D:D,MATCH('market(商品)'!E253,'market(价格)'!A:A,0)),"")</f>
        <v>17星魄</v>
      </c>
      <c r="D253" s="3" t="str">
        <f>_xlfn.IFNA(INDEX('market(价格)'!C:C,MATCH('market(商品)'!E253,'market(价格)'!A:A,0)),"")</f>
        <v>item</v>
      </c>
      <c r="E253" s="12">
        <v>5130734</v>
      </c>
      <c r="F253" s="3">
        <f>VLOOKUP('market(商品)'!$M253&amp;'market(商品)'!$C253,'market(价格)'!$I:$L,2,0)</f>
        <v>1</v>
      </c>
      <c r="G253" s="9" t="str">
        <f>VLOOKUP('market(商品)'!$M253&amp;'market(商品)'!$C253,'market(价格)'!$I:$L,3,0)</f>
        <v>coin</v>
      </c>
      <c r="H253" s="9">
        <f>VLOOKUP('market(商品)'!$M253&amp;'market(商品)'!$C253,'market(价格)'!$I:$L,4,0)</f>
        <v>80000</v>
      </c>
      <c r="I253" s="9"/>
      <c r="J253" s="9"/>
      <c r="K253" s="3">
        <v>0</v>
      </c>
      <c r="L253" s="3">
        <f>IF(INDEX('market(价格)'!E:E,MATCH('market(商品)'!E253,'market(价格)'!A:A,0))=0,100,1)</f>
        <v>1</v>
      </c>
      <c r="M253" s="9" t="s">
        <v>463</v>
      </c>
    </row>
    <row r="254" spans="1:13" x14ac:dyDescent="0.15">
      <c r="A254" s="3">
        <f t="shared" si="14"/>
        <v>56110214</v>
      </c>
      <c r="B254" s="3" t="str">
        <f>_xlfn.IFNA(INDEX('market(价格)'!B:B,MATCH('market(商品)'!E254,'market(价格)'!A:A,0)),"")</f>
        <v>娅美蝶星魄</v>
      </c>
      <c r="C254" s="3" t="str">
        <f>_xlfn.IFNA(INDEX('market(价格)'!D:D,MATCH('market(商品)'!E254,'market(价格)'!A:A,0)),"")</f>
        <v>17星魄</v>
      </c>
      <c r="D254" s="3" t="str">
        <f>_xlfn.IFNA(INDEX('market(价格)'!C:C,MATCH('market(商品)'!E254,'market(价格)'!A:A,0)),"")</f>
        <v>item</v>
      </c>
      <c r="E254" s="12">
        <v>5130674</v>
      </c>
      <c r="F254" s="3">
        <f>VLOOKUP('market(商品)'!$M254&amp;'market(商品)'!$C254,'market(价格)'!$I:$L,2,0)</f>
        <v>1</v>
      </c>
      <c r="G254" s="9" t="str">
        <f>VLOOKUP('market(商品)'!$M254&amp;'market(商品)'!$C254,'market(价格)'!$I:$L,3,0)</f>
        <v>coin</v>
      </c>
      <c r="H254" s="9">
        <f>VLOOKUP('market(商品)'!$M254&amp;'market(商品)'!$C254,'market(价格)'!$I:$L,4,0)</f>
        <v>80000</v>
      </c>
      <c r="I254" s="9"/>
      <c r="J254" s="9"/>
      <c r="K254" s="3">
        <v>0</v>
      </c>
      <c r="L254" s="3">
        <f>IF(INDEX('market(价格)'!E:E,MATCH('market(商品)'!E254,'market(价格)'!A:A,0))=0,100,1)</f>
        <v>1</v>
      </c>
      <c r="M254" s="9" t="s">
        <v>463</v>
      </c>
    </row>
    <row r="255" spans="1:13" x14ac:dyDescent="0.15">
      <c r="A255" s="3">
        <f t="shared" si="14"/>
        <v>56110215</v>
      </c>
      <c r="B255" s="3" t="str">
        <f>_xlfn.IFNA(INDEX('market(价格)'!B:B,MATCH('market(商品)'!E255,'market(价格)'!A:A,0)),"")</f>
        <v>莉莉丝星魄</v>
      </c>
      <c r="C255" s="3" t="str">
        <f>_xlfn.IFNA(INDEX('market(价格)'!D:D,MATCH('market(商品)'!E255,'market(价格)'!A:A,0)),"")</f>
        <v>17星魄</v>
      </c>
      <c r="D255" s="3" t="str">
        <f>_xlfn.IFNA(INDEX('market(价格)'!C:C,MATCH('market(商品)'!E255,'market(价格)'!A:A,0)),"")</f>
        <v>item</v>
      </c>
      <c r="E255" s="12">
        <v>5130974</v>
      </c>
      <c r="F255" s="3">
        <f>VLOOKUP('market(商品)'!$M255&amp;'market(商品)'!$C255,'market(价格)'!$I:$L,2,0)</f>
        <v>1</v>
      </c>
      <c r="G255" s="9" t="str">
        <f>VLOOKUP('market(商品)'!$M255&amp;'market(商品)'!$C255,'market(价格)'!$I:$L,3,0)</f>
        <v>coin</v>
      </c>
      <c r="H255" s="9">
        <f>VLOOKUP('market(商品)'!$M255&amp;'market(商品)'!$C255,'market(价格)'!$I:$L,4,0)</f>
        <v>80000</v>
      </c>
      <c r="I255" s="9"/>
      <c r="J255" s="9"/>
      <c r="K255" s="3">
        <v>0</v>
      </c>
      <c r="L255" s="3">
        <f>IF(INDEX('market(价格)'!E:E,MATCH('market(商品)'!E255,'market(价格)'!A:A,0))=0,100,1)</f>
        <v>1</v>
      </c>
      <c r="M255" s="9" t="s">
        <v>463</v>
      </c>
    </row>
    <row r="256" spans="1:13" x14ac:dyDescent="0.15">
      <c r="A256" s="3">
        <f t="shared" si="14"/>
        <v>56110216</v>
      </c>
      <c r="B256" s="3" t="str">
        <f>_xlfn.IFNA(INDEX('market(价格)'!B:B,MATCH('market(商品)'!E256,'market(价格)'!A:A,0)),"")</f>
        <v>瘟疫骑士星魄</v>
      </c>
      <c r="C256" s="3" t="str">
        <f>_xlfn.IFNA(INDEX('market(价格)'!D:D,MATCH('market(商品)'!E256,'market(价格)'!A:A,0)),"")</f>
        <v>17星魄</v>
      </c>
      <c r="D256" s="3" t="str">
        <f>_xlfn.IFNA(INDEX('market(价格)'!C:C,MATCH('market(商品)'!E256,'market(价格)'!A:A,0)),"")</f>
        <v>item</v>
      </c>
      <c r="E256" s="12">
        <v>5130064</v>
      </c>
      <c r="F256" s="3">
        <f>VLOOKUP('market(商品)'!$M256&amp;'market(商品)'!$C256,'market(价格)'!$I:$L,2,0)</f>
        <v>1</v>
      </c>
      <c r="G256" s="9" t="str">
        <f>VLOOKUP('market(商品)'!$M256&amp;'market(商品)'!$C256,'market(价格)'!$I:$L,3,0)</f>
        <v>coin</v>
      </c>
      <c r="H256" s="9">
        <f>VLOOKUP('market(商品)'!$M256&amp;'market(商品)'!$C256,'market(价格)'!$I:$L,4,0)</f>
        <v>80000</v>
      </c>
      <c r="I256" s="9"/>
      <c r="J256" s="9"/>
      <c r="K256" s="3">
        <v>0</v>
      </c>
      <c r="L256" s="3">
        <f>IF(INDEX('market(价格)'!E:E,MATCH('market(商品)'!E256,'market(价格)'!A:A,0))=0,100,1)</f>
        <v>1</v>
      </c>
      <c r="M256" s="9" t="s">
        <v>463</v>
      </c>
    </row>
    <row r="257" spans="1:13" x14ac:dyDescent="0.15">
      <c r="A257" s="3">
        <v>56120101</v>
      </c>
      <c r="B257" s="3" t="str">
        <f>_xlfn.IFNA(INDEX('market(价格)'!B:B,MATCH('market(商品)'!E257,'market(价格)'!A:A,0)),"")</f>
        <v>花仙子星魄</v>
      </c>
      <c r="C257" s="3" t="str">
        <f>_xlfn.IFNA(INDEX('market(价格)'!D:D,MATCH('market(商品)'!E257,'market(价格)'!A:A,0)),"")</f>
        <v>17星魄</v>
      </c>
      <c r="D257" s="3" t="str">
        <f>_xlfn.IFNA(INDEX('market(价格)'!C:C,MATCH('market(商品)'!E257,'market(价格)'!A:A,0)),"")</f>
        <v>item</v>
      </c>
      <c r="E257" s="12">
        <v>5130834</v>
      </c>
      <c r="F257" s="3">
        <f>VLOOKUP('market(商品)'!$M257&amp;'market(商品)'!$C257,'market(价格)'!$I:$L,2,0)</f>
        <v>1</v>
      </c>
      <c r="G257" s="3" t="s">
        <v>482</v>
      </c>
      <c r="H257" s="3">
        <v>50</v>
      </c>
      <c r="K257" s="3">
        <v>0</v>
      </c>
      <c r="L257" s="3">
        <f>IF(INDEX('market(价格)'!E:E,MATCH('market(商品)'!E257,'market(价格)'!A:A,0))=0,100,1)</f>
        <v>1</v>
      </c>
      <c r="M257" s="3" t="s">
        <v>481</v>
      </c>
    </row>
    <row r="258" spans="1:13" x14ac:dyDescent="0.15">
      <c r="A258" s="3">
        <v>56120102</v>
      </c>
      <c r="B258" s="3" t="str">
        <f>_xlfn.IFNA(INDEX('market(价格)'!B:B,MATCH('market(商品)'!E258,'market(价格)'!A:A,0)),"")</f>
        <v>饥荒骑士星魄</v>
      </c>
      <c r="C258" s="3" t="str">
        <f>_xlfn.IFNA(INDEX('market(价格)'!D:D,MATCH('market(商品)'!E258,'market(价格)'!A:A,0)),"")</f>
        <v>17星魄</v>
      </c>
      <c r="D258" s="3" t="str">
        <f>_xlfn.IFNA(INDEX('market(价格)'!C:C,MATCH('market(商品)'!E258,'market(价格)'!A:A,0)),"")</f>
        <v>item</v>
      </c>
      <c r="E258" s="12">
        <v>5130804</v>
      </c>
      <c r="F258" s="3">
        <f>VLOOKUP('market(商品)'!$M258&amp;'market(商品)'!$C258,'market(价格)'!$I:$L,2,0)</f>
        <v>1</v>
      </c>
      <c r="G258" s="3" t="s">
        <v>482</v>
      </c>
      <c r="H258" s="3">
        <v>50</v>
      </c>
      <c r="K258" s="3">
        <v>0</v>
      </c>
      <c r="L258" s="3">
        <f>IF(INDEX('market(价格)'!E:E,MATCH('market(商品)'!E258,'market(价格)'!A:A,0))=0,100,1)</f>
        <v>100</v>
      </c>
      <c r="M258" s="3" t="s">
        <v>481</v>
      </c>
    </row>
    <row r="259" spans="1:13" x14ac:dyDescent="0.15">
      <c r="A259" s="3">
        <v>56120103</v>
      </c>
      <c r="B259" s="3" t="str">
        <f>_xlfn.IFNA(INDEX('market(价格)'!B:B,MATCH('market(商品)'!E259,'market(价格)'!A:A,0)),"")</f>
        <v>丛林祭司星魄</v>
      </c>
      <c r="C259" s="3" t="str">
        <f>_xlfn.IFNA(INDEX('market(价格)'!D:D,MATCH('market(商品)'!E259,'market(价格)'!A:A,0)),"")</f>
        <v>17星魄</v>
      </c>
      <c r="D259" s="3" t="str">
        <f>_xlfn.IFNA(INDEX('market(价格)'!C:C,MATCH('market(商品)'!E259,'market(价格)'!A:A,0)),"")</f>
        <v>item</v>
      </c>
      <c r="E259" s="12">
        <v>5130244</v>
      </c>
      <c r="F259" s="3">
        <f>VLOOKUP('market(商品)'!$M259&amp;'market(商品)'!$C259,'market(价格)'!$I:$L,2,0)</f>
        <v>1</v>
      </c>
      <c r="G259" s="3" t="s">
        <v>482</v>
      </c>
      <c r="H259" s="3">
        <v>50</v>
      </c>
      <c r="K259" s="3">
        <v>0</v>
      </c>
      <c r="L259" s="3">
        <f>IF(INDEX('market(价格)'!E:E,MATCH('market(商品)'!E259,'market(价格)'!A:A,0))=0,100,1)</f>
        <v>1</v>
      </c>
      <c r="M259" s="3" t="s">
        <v>481</v>
      </c>
    </row>
    <row r="260" spans="1:13" x14ac:dyDescent="0.15">
      <c r="A260" s="3">
        <v>56120104</v>
      </c>
      <c r="B260" s="3" t="str">
        <f>_xlfn.IFNA(INDEX('market(价格)'!B:B,MATCH('market(商品)'!E260,'market(价格)'!A:A,0)),"")</f>
        <v>人鱼公主星魄</v>
      </c>
      <c r="C260" s="3" t="str">
        <f>_xlfn.IFNA(INDEX('market(价格)'!D:D,MATCH('market(商品)'!E260,'market(价格)'!A:A,0)),"")</f>
        <v>17星魄</v>
      </c>
      <c r="D260" s="3" t="str">
        <f>_xlfn.IFNA(INDEX('market(价格)'!C:C,MATCH('market(商品)'!E260,'market(价格)'!A:A,0)),"")</f>
        <v>item</v>
      </c>
      <c r="E260" s="12">
        <v>5130924</v>
      </c>
      <c r="F260" s="3">
        <f>VLOOKUP('market(商品)'!$M260&amp;'market(商品)'!$C260,'market(价格)'!$I:$L,2,0)</f>
        <v>1</v>
      </c>
      <c r="G260" s="3" t="s">
        <v>482</v>
      </c>
      <c r="H260" s="3">
        <v>50</v>
      </c>
      <c r="K260" s="3">
        <v>0</v>
      </c>
      <c r="L260" s="3">
        <f>IF(INDEX('market(价格)'!E:E,MATCH('market(商品)'!E260,'market(价格)'!A:A,0))=0,100,1)</f>
        <v>1</v>
      </c>
      <c r="M260" s="3" t="s">
        <v>481</v>
      </c>
    </row>
    <row r="261" spans="1:13" x14ac:dyDescent="0.15">
      <c r="A261" s="3">
        <v>56120105</v>
      </c>
      <c r="B261" s="3" t="str">
        <f>_xlfn.IFNA(INDEX('market(价格)'!B:B,MATCH('market(商品)'!E261,'market(价格)'!A:A,0)),"")</f>
        <v>娅美蝶星魄</v>
      </c>
      <c r="C261" s="3" t="str">
        <f>_xlfn.IFNA(INDEX('market(价格)'!D:D,MATCH('market(商品)'!E261,'market(价格)'!A:A,0)),"")</f>
        <v>17星魄</v>
      </c>
      <c r="D261" s="3" t="str">
        <f>_xlfn.IFNA(INDEX('market(价格)'!C:C,MATCH('market(商品)'!E261,'market(价格)'!A:A,0)),"")</f>
        <v>item</v>
      </c>
      <c r="E261" s="12">
        <v>5130674</v>
      </c>
      <c r="F261" s="3">
        <f>VLOOKUP('market(商品)'!$M261&amp;'market(商品)'!$C261,'market(价格)'!$I:$L,2,0)</f>
        <v>1</v>
      </c>
      <c r="G261" s="3" t="s">
        <v>482</v>
      </c>
      <c r="H261" s="3">
        <v>50</v>
      </c>
      <c r="K261" s="3">
        <v>0</v>
      </c>
      <c r="L261" s="3">
        <f>IF(INDEX('market(价格)'!E:E,MATCH('market(商品)'!E261,'market(价格)'!A:A,0))=0,100,1)</f>
        <v>1</v>
      </c>
      <c r="M261" s="3" t="s">
        <v>481</v>
      </c>
    </row>
    <row r="262" spans="1:13" x14ac:dyDescent="0.15">
      <c r="A262" s="3">
        <v>56120106</v>
      </c>
      <c r="B262" s="3" t="str">
        <f>_xlfn.IFNA(INDEX('market(价格)'!B:B,MATCH('market(商品)'!E262,'market(价格)'!A:A,0)),"")</f>
        <v>米迦勒星魄</v>
      </c>
      <c r="C262" s="3" t="str">
        <f>_xlfn.IFNA(INDEX('market(价格)'!D:D,MATCH('market(商品)'!E262,'market(价格)'!A:A,0)),"")</f>
        <v>17星魄</v>
      </c>
      <c r="D262" s="3" t="str">
        <f>_xlfn.IFNA(INDEX('market(价格)'!C:C,MATCH('market(商品)'!E262,'market(价格)'!A:A,0)),"")</f>
        <v>item</v>
      </c>
      <c r="E262" s="12">
        <v>5130864</v>
      </c>
      <c r="F262" s="3">
        <f>VLOOKUP('market(商品)'!$M262&amp;'market(商品)'!$C262,'market(价格)'!$I:$L,2,0)</f>
        <v>1</v>
      </c>
      <c r="G262" s="3" t="s">
        <v>482</v>
      </c>
      <c r="H262" s="3">
        <v>50</v>
      </c>
      <c r="K262" s="3">
        <v>0</v>
      </c>
      <c r="L262" s="3">
        <f>IF(INDEX('market(价格)'!E:E,MATCH('market(商品)'!E262,'market(价格)'!A:A,0))=0,100,1)</f>
        <v>100</v>
      </c>
      <c r="M262" s="3" t="s">
        <v>481</v>
      </c>
    </row>
    <row r="263" spans="1:13" x14ac:dyDescent="0.15">
      <c r="A263" s="27">
        <v>56130101</v>
      </c>
      <c r="B263" s="3" t="str">
        <f>_xlfn.IFNA(INDEX('market(价格)'!B:B,MATCH('market(商品)'!E263,'market(价格)'!A:A,0)),"")</f>
        <v>中士利刃碎片</v>
      </c>
      <c r="C263" s="3" t="str">
        <f>_xlfn.IFNA(INDEX('market(价格)'!D:D,MATCH('market(商品)'!E263,'market(价格)'!A:A,0)),"")</f>
        <v>12套装</v>
      </c>
      <c r="D263" s="3" t="str">
        <f>_xlfn.IFNA(INDEX('market(价格)'!C:C,MATCH('market(商品)'!E263,'market(价格)'!A:A,0)),"")</f>
        <v>item</v>
      </c>
      <c r="E263" s="27">
        <v>5110025</v>
      </c>
      <c r="F263" s="27">
        <f>VLOOKUP('[1]market(商品)'!$M265&amp;'[1]market(商品)'!$C265,'[1]market(价格)'!$I:$L,2,0)</f>
        <v>1</v>
      </c>
      <c r="G263" s="27" t="s">
        <v>592</v>
      </c>
      <c r="H263" s="3">
        <v>25</v>
      </c>
      <c r="I263" s="27" t="s">
        <v>576</v>
      </c>
      <c r="J263" s="27">
        <v>20</v>
      </c>
      <c r="K263" s="27">
        <v>0</v>
      </c>
      <c r="L263" s="27">
        <f>IF(INDEX('[1]market(价格)'!E:E,MATCH('[1]market(商品)'!E265,'[1]market(价格)'!A:A,0))=0,100,1)</f>
        <v>1</v>
      </c>
      <c r="M263" s="3" t="s">
        <v>603</v>
      </c>
    </row>
    <row r="264" spans="1:13" x14ac:dyDescent="0.15">
      <c r="A264" s="27">
        <f>A263+1</f>
        <v>56130102</v>
      </c>
      <c r="B264" s="3" t="str">
        <f>_xlfn.IFNA(INDEX('market(价格)'!B:B,MATCH('market(商品)'!E264,'market(价格)'!A:A,0)),"")</f>
        <v>中士头盔碎片</v>
      </c>
      <c r="C264" s="3" t="str">
        <f>_xlfn.IFNA(INDEX('market(价格)'!D:D,MATCH('market(商品)'!E264,'market(价格)'!A:A,0)),"")</f>
        <v>12套装</v>
      </c>
      <c r="D264" s="3" t="str">
        <f>_xlfn.IFNA(INDEX('market(价格)'!C:C,MATCH('market(商品)'!E264,'market(价格)'!A:A,0)),"")</f>
        <v>item</v>
      </c>
      <c r="E264" s="27">
        <v>5110026</v>
      </c>
      <c r="F264" s="27">
        <f>VLOOKUP('[1]market(商品)'!$M266&amp;'[1]market(商品)'!$C266,'[1]market(价格)'!$I:$L,2,0)</f>
        <v>1</v>
      </c>
      <c r="G264" s="27" t="s">
        <v>592</v>
      </c>
      <c r="H264" s="3">
        <v>25</v>
      </c>
      <c r="I264" s="27" t="s">
        <v>583</v>
      </c>
      <c r="J264" s="27">
        <v>20</v>
      </c>
      <c r="K264" s="27">
        <v>0</v>
      </c>
      <c r="L264" s="27">
        <f>IF(INDEX('[1]market(价格)'!E:E,MATCH('[1]market(商品)'!E266,'[1]market(价格)'!A:A,0))=0,100,1)</f>
        <v>1</v>
      </c>
      <c r="M264" s="3" t="s">
        <v>603</v>
      </c>
    </row>
    <row r="265" spans="1:13" x14ac:dyDescent="0.15">
      <c r="A265" s="27">
        <f t="shared" ref="A265:A282" si="15">A264+1</f>
        <v>56130103</v>
      </c>
      <c r="B265" s="3" t="str">
        <f>_xlfn.IFNA(INDEX('market(价格)'!B:B,MATCH('market(商品)'!E265,'market(价格)'!A:A,0)),"")</f>
        <v>中士胸甲碎片</v>
      </c>
      <c r="C265" s="3" t="str">
        <f>_xlfn.IFNA(INDEX('market(价格)'!D:D,MATCH('market(商品)'!E265,'market(价格)'!A:A,0)),"")</f>
        <v>12套装</v>
      </c>
      <c r="D265" s="3" t="str">
        <f>_xlfn.IFNA(INDEX('market(价格)'!C:C,MATCH('market(商品)'!E265,'market(价格)'!A:A,0)),"")</f>
        <v>item</v>
      </c>
      <c r="E265" s="27">
        <v>5110027</v>
      </c>
      <c r="F265" s="27">
        <f>VLOOKUP('[1]market(商品)'!$M267&amp;'[1]market(商品)'!$C267,'[1]market(价格)'!$I:$L,2,0)</f>
        <v>1</v>
      </c>
      <c r="G265" s="27" t="s">
        <v>592</v>
      </c>
      <c r="H265" s="3">
        <v>25</v>
      </c>
      <c r="I265" s="27" t="s">
        <v>583</v>
      </c>
      <c r="J265" s="27">
        <v>20</v>
      </c>
      <c r="K265" s="27">
        <v>0</v>
      </c>
      <c r="L265" s="27">
        <f>IF(INDEX('[1]market(价格)'!E:E,MATCH('[1]market(商品)'!E267,'[1]market(价格)'!A:A,0))=0,100,1)</f>
        <v>1</v>
      </c>
      <c r="M265" s="3" t="s">
        <v>603</v>
      </c>
    </row>
    <row r="266" spans="1:13" x14ac:dyDescent="0.15">
      <c r="A266" s="27">
        <f t="shared" si="15"/>
        <v>56130104</v>
      </c>
      <c r="B266" s="3" t="str">
        <f>_xlfn.IFNA(INDEX('market(价格)'!B:B,MATCH('market(商品)'!E266,'market(价格)'!A:A,0)),"")</f>
        <v>中士护腿碎片</v>
      </c>
      <c r="C266" s="3" t="str">
        <f>_xlfn.IFNA(INDEX('market(价格)'!D:D,MATCH('market(商品)'!E266,'market(价格)'!A:A,0)),"")</f>
        <v>12套装</v>
      </c>
      <c r="D266" s="3" t="str">
        <f>_xlfn.IFNA(INDEX('market(价格)'!C:C,MATCH('market(商品)'!E266,'market(价格)'!A:A,0)),"")</f>
        <v>item</v>
      </c>
      <c r="E266" s="27">
        <v>5110028</v>
      </c>
      <c r="F266" s="27">
        <f>VLOOKUP('[1]market(商品)'!$M268&amp;'[1]market(商品)'!$C268,'[1]market(价格)'!$I:$L,2,0)</f>
        <v>1</v>
      </c>
      <c r="G266" s="27" t="s">
        <v>592</v>
      </c>
      <c r="H266" s="3">
        <v>25</v>
      </c>
      <c r="I266" s="27" t="s">
        <v>576</v>
      </c>
      <c r="J266" s="27">
        <v>20</v>
      </c>
      <c r="K266" s="27">
        <v>0</v>
      </c>
      <c r="L266" s="27">
        <f>IF(INDEX('[1]market(价格)'!E:E,MATCH('[1]market(商品)'!E268,'[1]market(价格)'!A:A,0))=0,100,1)</f>
        <v>1</v>
      </c>
      <c r="M266" s="3" t="s">
        <v>603</v>
      </c>
    </row>
    <row r="267" spans="1:13" x14ac:dyDescent="0.15">
      <c r="A267" s="27">
        <f t="shared" si="15"/>
        <v>56130105</v>
      </c>
      <c r="B267" s="27" t="s">
        <v>577</v>
      </c>
      <c r="C267" s="27" t="s">
        <v>584</v>
      </c>
      <c r="D267" s="3" t="str">
        <f>_xlfn.IFNA(INDEX('market(价格)'!C:C,MATCH('market(商品)'!E267,'market(价格)'!A:A,0)),"")</f>
        <v>item</v>
      </c>
      <c r="E267" s="27">
        <v>5110043</v>
      </c>
      <c r="F267" s="27">
        <v>1</v>
      </c>
      <c r="G267" s="27" t="s">
        <v>592</v>
      </c>
      <c r="H267" s="3">
        <v>50</v>
      </c>
      <c r="I267" s="27" t="s">
        <v>576</v>
      </c>
      <c r="J267" s="27">
        <v>40</v>
      </c>
      <c r="K267" s="27">
        <v>0</v>
      </c>
      <c r="L267" s="27">
        <v>1</v>
      </c>
      <c r="M267" s="3" t="s">
        <v>603</v>
      </c>
    </row>
    <row r="268" spans="1:13" x14ac:dyDescent="0.15">
      <c r="A268" s="27">
        <f t="shared" si="15"/>
        <v>56130106</v>
      </c>
      <c r="B268" s="27" t="s">
        <v>589</v>
      </c>
      <c r="C268" s="27" t="s">
        <v>578</v>
      </c>
      <c r="D268" s="3" t="str">
        <f>_xlfn.IFNA(INDEX('market(价格)'!C:C,MATCH('market(商品)'!E268,'market(价格)'!A:A,0)),"")</f>
        <v>item</v>
      </c>
      <c r="E268" s="27">
        <v>5110044</v>
      </c>
      <c r="F268" s="27">
        <v>1</v>
      </c>
      <c r="G268" s="27" t="s">
        <v>592</v>
      </c>
      <c r="H268" s="3">
        <v>50</v>
      </c>
      <c r="I268" s="27" t="s">
        <v>583</v>
      </c>
      <c r="J268" s="27">
        <v>40</v>
      </c>
      <c r="K268" s="27">
        <v>0</v>
      </c>
      <c r="L268" s="27">
        <v>1</v>
      </c>
      <c r="M268" s="3" t="s">
        <v>603</v>
      </c>
    </row>
    <row r="269" spans="1:13" x14ac:dyDescent="0.15">
      <c r="A269" s="27">
        <f t="shared" si="15"/>
        <v>56130107</v>
      </c>
      <c r="B269" s="27" t="s">
        <v>585</v>
      </c>
      <c r="C269" s="27" t="s">
        <v>578</v>
      </c>
      <c r="D269" s="3" t="str">
        <f>_xlfn.IFNA(INDEX('market(价格)'!C:C,MATCH('market(商品)'!E269,'market(价格)'!A:A,0)),"")</f>
        <v>item</v>
      </c>
      <c r="E269" s="27">
        <v>5110045</v>
      </c>
      <c r="F269" s="27">
        <v>1</v>
      </c>
      <c r="G269" s="27" t="s">
        <v>592</v>
      </c>
      <c r="H269" s="3">
        <v>50</v>
      </c>
      <c r="I269" s="27" t="s">
        <v>583</v>
      </c>
      <c r="J269" s="27">
        <v>40</v>
      </c>
      <c r="K269" s="27">
        <v>0</v>
      </c>
      <c r="L269" s="27">
        <v>1</v>
      </c>
      <c r="M269" s="3" t="s">
        <v>603</v>
      </c>
    </row>
    <row r="270" spans="1:13" x14ac:dyDescent="0.15">
      <c r="A270" s="27">
        <f t="shared" si="15"/>
        <v>56130108</v>
      </c>
      <c r="B270" s="27" t="s">
        <v>579</v>
      </c>
      <c r="C270" s="27" t="s">
        <v>584</v>
      </c>
      <c r="D270" s="3" t="str">
        <f>_xlfn.IFNA(INDEX('market(价格)'!C:C,MATCH('market(商品)'!E270,'market(价格)'!A:A,0)),"")</f>
        <v>item</v>
      </c>
      <c r="E270" s="27">
        <v>5110046</v>
      </c>
      <c r="F270" s="27">
        <v>1</v>
      </c>
      <c r="G270" s="27" t="s">
        <v>592</v>
      </c>
      <c r="H270" s="3">
        <v>50</v>
      </c>
      <c r="I270" s="27" t="s">
        <v>583</v>
      </c>
      <c r="J270" s="27">
        <v>40</v>
      </c>
      <c r="K270" s="27">
        <v>0</v>
      </c>
      <c r="L270" s="27">
        <v>1</v>
      </c>
      <c r="M270" s="3" t="s">
        <v>603</v>
      </c>
    </row>
    <row r="271" spans="1:13" x14ac:dyDescent="0.15">
      <c r="A271" s="27">
        <f t="shared" si="15"/>
        <v>56130109</v>
      </c>
      <c r="B271" s="27" t="s">
        <v>581</v>
      </c>
      <c r="C271" s="27" t="s">
        <v>586</v>
      </c>
      <c r="D271" s="3" t="str">
        <f>_xlfn.IFNA(INDEX('market(价格)'!C:C,MATCH('market(商品)'!E271,'market(价格)'!A:A,0)),"")</f>
        <v>item</v>
      </c>
      <c r="E271" s="27">
        <v>5110049</v>
      </c>
      <c r="F271" s="27">
        <v>1</v>
      </c>
      <c r="G271" s="27" t="s">
        <v>592</v>
      </c>
      <c r="H271" s="3">
        <v>100</v>
      </c>
      <c r="I271" s="27" t="s">
        <v>583</v>
      </c>
      <c r="J271" s="27">
        <v>60</v>
      </c>
      <c r="K271" s="27">
        <v>0</v>
      </c>
      <c r="L271" s="27">
        <v>1</v>
      </c>
      <c r="M271" s="3" t="s">
        <v>603</v>
      </c>
    </row>
    <row r="272" spans="1:13" x14ac:dyDescent="0.15">
      <c r="A272" s="27">
        <f t="shared" si="15"/>
        <v>56130110</v>
      </c>
      <c r="B272" s="27" t="s">
        <v>590</v>
      </c>
      <c r="C272" s="27" t="s">
        <v>586</v>
      </c>
      <c r="D272" s="3" t="str">
        <f>_xlfn.IFNA(INDEX('market(价格)'!C:C,MATCH('market(商品)'!E272,'market(价格)'!A:A,0)),"")</f>
        <v>item</v>
      </c>
      <c r="E272" s="27">
        <v>5110050</v>
      </c>
      <c r="F272" s="27">
        <v>1</v>
      </c>
      <c r="G272" s="27" t="s">
        <v>592</v>
      </c>
      <c r="H272" s="3">
        <v>100</v>
      </c>
      <c r="I272" s="27" t="s">
        <v>583</v>
      </c>
      <c r="J272" s="27">
        <v>60</v>
      </c>
      <c r="K272" s="27">
        <v>0</v>
      </c>
      <c r="L272" s="27">
        <v>1</v>
      </c>
      <c r="M272" s="3" t="s">
        <v>603</v>
      </c>
    </row>
    <row r="273" spans="1:13" x14ac:dyDescent="0.15">
      <c r="A273" s="27">
        <f t="shared" si="15"/>
        <v>56130111</v>
      </c>
      <c r="B273" s="27" t="s">
        <v>591</v>
      </c>
      <c r="C273" s="27" t="s">
        <v>580</v>
      </c>
      <c r="D273" s="3" t="str">
        <f>_xlfn.IFNA(INDEX('market(价格)'!C:C,MATCH('market(商品)'!E273,'market(价格)'!A:A,0)),"")</f>
        <v>item</v>
      </c>
      <c r="E273" s="27">
        <v>5110051</v>
      </c>
      <c r="F273" s="27">
        <v>1</v>
      </c>
      <c r="G273" s="27" t="s">
        <v>592</v>
      </c>
      <c r="H273" s="3">
        <v>100</v>
      </c>
      <c r="I273" s="27" t="s">
        <v>583</v>
      </c>
      <c r="J273" s="27">
        <v>60</v>
      </c>
      <c r="K273" s="27">
        <v>0</v>
      </c>
      <c r="L273" s="27">
        <v>1</v>
      </c>
      <c r="M273" s="3" t="s">
        <v>603</v>
      </c>
    </row>
    <row r="274" spans="1:13" x14ac:dyDescent="0.15">
      <c r="A274" s="27">
        <f t="shared" si="15"/>
        <v>56130112</v>
      </c>
      <c r="B274" s="27" t="s">
        <v>587</v>
      </c>
      <c r="C274" s="27" t="s">
        <v>586</v>
      </c>
      <c r="D274" s="3" t="str">
        <f>_xlfn.IFNA(INDEX('market(价格)'!C:C,MATCH('market(商品)'!E274,'market(价格)'!A:A,0)),"")</f>
        <v>item</v>
      </c>
      <c r="E274" s="27">
        <v>5110052</v>
      </c>
      <c r="F274" s="27">
        <v>1</v>
      </c>
      <c r="G274" s="27" t="s">
        <v>592</v>
      </c>
      <c r="H274" s="3">
        <v>100</v>
      </c>
      <c r="I274" s="27" t="s">
        <v>583</v>
      </c>
      <c r="J274" s="27">
        <v>60</v>
      </c>
      <c r="K274" s="27">
        <v>0</v>
      </c>
      <c r="L274" s="27">
        <v>1</v>
      </c>
      <c r="M274" s="3" t="s">
        <v>603</v>
      </c>
    </row>
    <row r="275" spans="1:13" x14ac:dyDescent="0.15">
      <c r="A275" s="27">
        <f t="shared" si="15"/>
        <v>56130113</v>
      </c>
      <c r="B275" s="3" t="str">
        <f>_xlfn.IFNA(INDEX('market(价格)'!B:B,MATCH('market(商品)'!E275,'market(价格)'!A:A,0)),"")</f>
        <v>普通附魔粉尘</v>
      </c>
      <c r="C275" s="3" t="str">
        <f>_xlfn.IFNA(INDEX('market(价格)'!D:D,MATCH('market(商品)'!E275,'market(价格)'!A:A,0)),"")</f>
        <v>普通附魔粉尘</v>
      </c>
      <c r="D275" s="3" t="str">
        <f>_xlfn.IFNA(INDEX('market(价格)'!C:C,MATCH('market(商品)'!E275,'market(价格)'!A:A,0)),"")</f>
        <v>item</v>
      </c>
      <c r="E275" s="9">
        <v>5120875</v>
      </c>
      <c r="F275" s="9">
        <f>VLOOKUP('[1]market(商品)'!$M277&amp;'[1]market(商品)'!$C277,'[1]market(价格)'!$I:$L,2,0)</f>
        <v>1</v>
      </c>
      <c r="G275" s="3" t="s">
        <v>599</v>
      </c>
      <c r="H275" s="3">
        <v>5</v>
      </c>
      <c r="K275" s="9">
        <v>0</v>
      </c>
      <c r="L275" s="9">
        <f>IF(INDEX('[1]market(价格)'!E:E,MATCH('[1]market(商品)'!E277,'[1]market(价格)'!A:A,0))=0,100,1)</f>
        <v>1</v>
      </c>
      <c r="M275" s="3" t="s">
        <v>603</v>
      </c>
    </row>
    <row r="276" spans="1:13" x14ac:dyDescent="0.15">
      <c r="A276" s="27">
        <f t="shared" si="15"/>
        <v>56130114</v>
      </c>
      <c r="B276" s="3" t="str">
        <f>_xlfn.IFNA(INDEX('market(价格)'!B:B,MATCH('market(商品)'!E276,'market(价格)'!A:A,0)),"")</f>
        <v>优良附魔粉尘</v>
      </c>
      <c r="C276" s="3" t="str">
        <f>_xlfn.IFNA(INDEX('market(价格)'!D:D,MATCH('market(商品)'!E276,'market(价格)'!A:A,0)),"")</f>
        <v>优良附魔粉尘</v>
      </c>
      <c r="D276" s="3" t="str">
        <f>_xlfn.IFNA(INDEX('market(价格)'!C:C,MATCH('market(商品)'!E276,'market(价格)'!A:A,0)),"")</f>
        <v>item</v>
      </c>
      <c r="E276" s="9">
        <v>5120876</v>
      </c>
      <c r="F276" s="9">
        <f>VLOOKUP('[1]market(商品)'!$M278&amp;'[1]market(商品)'!$C278,'[1]market(价格)'!$I:$L,2,0)</f>
        <v>1</v>
      </c>
      <c r="G276" s="3" t="s">
        <v>592</v>
      </c>
      <c r="H276" s="3">
        <v>20</v>
      </c>
      <c r="K276" s="9">
        <v>0</v>
      </c>
      <c r="L276" s="9">
        <f>IF(INDEX('[1]market(价格)'!E:E,MATCH('[1]market(商品)'!E278,'[1]market(价格)'!A:A,0))=0,100,1)</f>
        <v>1</v>
      </c>
      <c r="M276" s="3" t="s">
        <v>603</v>
      </c>
    </row>
    <row r="277" spans="1:13" x14ac:dyDescent="0.15">
      <c r="A277" s="27">
        <f t="shared" si="15"/>
        <v>56130115</v>
      </c>
      <c r="B277" s="3" t="str">
        <f>_xlfn.IFNA(INDEX('market(价格)'!B:B,MATCH('market(商品)'!E277,'market(价格)'!A:A,0)),"")</f>
        <v>精致附魔粉尘</v>
      </c>
      <c r="C277" s="3" t="str">
        <f>_xlfn.IFNA(INDEX('market(价格)'!D:D,MATCH('market(商品)'!E277,'market(价格)'!A:A,0)),"")</f>
        <v>精致附魔粉尘</v>
      </c>
      <c r="D277" s="3" t="str">
        <f>_xlfn.IFNA(INDEX('market(价格)'!C:C,MATCH('market(商品)'!E277,'market(价格)'!A:A,0)),"")</f>
        <v>item</v>
      </c>
      <c r="E277" s="9">
        <v>5120877</v>
      </c>
      <c r="F277" s="9">
        <f>VLOOKUP('[1]market(商品)'!$M279&amp;'[1]market(商品)'!$C279,'[1]market(价格)'!$I:$L,2,0)</f>
        <v>1</v>
      </c>
      <c r="G277" s="3" t="s">
        <v>592</v>
      </c>
      <c r="H277" s="3">
        <v>50</v>
      </c>
      <c r="K277" s="9">
        <v>0</v>
      </c>
      <c r="L277" s="9">
        <f>IF(INDEX('[1]market(价格)'!E:E,MATCH('[1]market(商品)'!E279,'[1]market(价格)'!A:A,0))=0,100,1)</f>
        <v>1</v>
      </c>
      <c r="M277" s="3" t="s">
        <v>603</v>
      </c>
    </row>
    <row r="278" spans="1:13" x14ac:dyDescent="0.15">
      <c r="A278" s="27">
        <f t="shared" si="15"/>
        <v>56130116</v>
      </c>
      <c r="B278" s="3" t="str">
        <f>_xlfn.IFNA(INDEX('market(价格)'!B:B,MATCH('market(商品)'!E278,'market(价格)'!A:A,0)),"")</f>
        <v>史诗附魔粉尘</v>
      </c>
      <c r="C278" s="3" t="str">
        <f>_xlfn.IFNA(INDEX('market(价格)'!D:D,MATCH('market(商品)'!E278,'market(价格)'!A:A,0)),"")</f>
        <v>史诗附魔粉尘</v>
      </c>
      <c r="D278" s="3" t="s">
        <v>658</v>
      </c>
      <c r="E278" s="9">
        <v>5120887</v>
      </c>
      <c r="F278" s="9">
        <f>VLOOKUP('[1]market(商品)'!$M280&amp;'[1]market(商品)'!$C280,'[1]market(价格)'!$I:$L,2,0)</f>
        <v>1</v>
      </c>
      <c r="G278" s="3" t="s">
        <v>592</v>
      </c>
      <c r="H278" s="3">
        <v>100</v>
      </c>
      <c r="K278" s="9">
        <v>0</v>
      </c>
      <c r="L278" s="9">
        <f>IF(INDEX('[1]market(价格)'!E:E,MATCH('[1]market(商品)'!E280,'[1]market(价格)'!A:A,0))=0,100,1)</f>
        <v>1</v>
      </c>
      <c r="M278" s="3" t="s">
        <v>603</v>
      </c>
    </row>
    <row r="279" spans="1:13" x14ac:dyDescent="0.15">
      <c r="A279" s="27">
        <f t="shared" si="15"/>
        <v>56130117</v>
      </c>
      <c r="B279" s="3" t="s">
        <v>659</v>
      </c>
      <c r="C279" s="3" t="s">
        <v>664</v>
      </c>
      <c r="D279" s="3" t="s">
        <v>658</v>
      </c>
      <c r="E279" s="3">
        <v>5110013</v>
      </c>
      <c r="F279" s="3">
        <v>1</v>
      </c>
      <c r="G279" s="3" t="s">
        <v>592</v>
      </c>
      <c r="H279" s="3">
        <v>10</v>
      </c>
      <c r="I279" s="27" t="s">
        <v>583</v>
      </c>
      <c r="J279" s="3">
        <v>10</v>
      </c>
      <c r="K279" s="3">
        <v>0</v>
      </c>
      <c r="L279" s="3">
        <v>1</v>
      </c>
      <c r="M279" s="3" t="s">
        <v>603</v>
      </c>
    </row>
    <row r="280" spans="1:13" x14ac:dyDescent="0.15">
      <c r="A280" s="27">
        <f t="shared" si="15"/>
        <v>56130118</v>
      </c>
      <c r="B280" s="3" t="s">
        <v>660</v>
      </c>
      <c r="C280" s="3" t="s">
        <v>664</v>
      </c>
      <c r="D280" s="3" t="s">
        <v>658</v>
      </c>
      <c r="E280" s="3">
        <v>5110014</v>
      </c>
      <c r="F280" s="3">
        <v>1</v>
      </c>
      <c r="G280" s="3" t="s">
        <v>592</v>
      </c>
      <c r="H280" s="3">
        <v>10</v>
      </c>
      <c r="I280" s="27" t="s">
        <v>583</v>
      </c>
      <c r="J280" s="3">
        <v>10</v>
      </c>
      <c r="K280" s="3">
        <v>0</v>
      </c>
      <c r="L280" s="3">
        <v>1</v>
      </c>
      <c r="M280" s="3" t="s">
        <v>603</v>
      </c>
    </row>
    <row r="281" spans="1:13" x14ac:dyDescent="0.15">
      <c r="A281" s="27">
        <f t="shared" si="15"/>
        <v>56130119</v>
      </c>
      <c r="B281" s="3" t="s">
        <v>661</v>
      </c>
      <c r="C281" s="3" t="s">
        <v>664</v>
      </c>
      <c r="D281" s="3" t="s">
        <v>658</v>
      </c>
      <c r="E281" s="3">
        <v>5110015</v>
      </c>
      <c r="F281" s="3">
        <v>1</v>
      </c>
      <c r="G281" s="3" t="s">
        <v>592</v>
      </c>
      <c r="H281" s="3">
        <v>10</v>
      </c>
      <c r="I281" s="27" t="s">
        <v>583</v>
      </c>
      <c r="J281" s="3">
        <v>10</v>
      </c>
      <c r="K281" s="3">
        <v>0</v>
      </c>
      <c r="L281" s="3">
        <v>1</v>
      </c>
      <c r="M281" s="3" t="s">
        <v>603</v>
      </c>
    </row>
    <row r="282" spans="1:13" x14ac:dyDescent="0.15">
      <c r="A282" s="27">
        <f t="shared" si="15"/>
        <v>56130120</v>
      </c>
      <c r="B282" s="3" t="s">
        <v>662</v>
      </c>
      <c r="C282" s="3" t="s">
        <v>664</v>
      </c>
      <c r="D282" s="3" t="s">
        <v>658</v>
      </c>
      <c r="E282" s="3">
        <v>5110016</v>
      </c>
      <c r="F282" s="3">
        <v>1</v>
      </c>
      <c r="G282" s="3" t="s">
        <v>592</v>
      </c>
      <c r="H282" s="3">
        <v>10</v>
      </c>
      <c r="I282" s="27" t="s">
        <v>583</v>
      </c>
      <c r="J282" s="3">
        <v>10</v>
      </c>
      <c r="K282" s="3">
        <v>0</v>
      </c>
      <c r="L282" s="3">
        <v>1</v>
      </c>
      <c r="M282" s="3" t="s">
        <v>603</v>
      </c>
    </row>
  </sheetData>
  <autoFilter ref="A2:M262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10"/>
  <sheetViews>
    <sheetView workbookViewId="0">
      <selection activeCell="H22" sqref="H22"/>
    </sheetView>
  </sheetViews>
  <sheetFormatPr defaultRowHeight="13.5" x14ac:dyDescent="0.15"/>
  <cols>
    <col min="3" max="3" width="15.25" style="1" bestFit="1" customWidth="1"/>
    <col min="4" max="4" width="10.75" bestFit="1" customWidth="1"/>
    <col min="5" max="5" width="15.375" bestFit="1" customWidth="1"/>
    <col min="6" max="6" width="10.125" bestFit="1" customWidth="1"/>
    <col min="7" max="7" width="10.25" bestFit="1" customWidth="1"/>
    <col min="8" max="8" width="9.25" bestFit="1" customWidth="1"/>
    <col min="9" max="9" width="13.25" bestFit="1" customWidth="1"/>
    <col min="10" max="10" width="19" customWidth="1"/>
  </cols>
  <sheetData>
    <row r="1" spans="1:10" ht="16.5" x14ac:dyDescent="0.3">
      <c r="A1" s="2" t="s">
        <v>144</v>
      </c>
      <c r="B1" s="2" t="s">
        <v>0</v>
      </c>
      <c r="C1" s="5" t="s">
        <v>483</v>
      </c>
      <c r="D1" s="2" t="s">
        <v>1</v>
      </c>
      <c r="E1" s="5" t="s">
        <v>50</v>
      </c>
      <c r="F1" s="5" t="s">
        <v>56</v>
      </c>
      <c r="G1" s="5" t="s">
        <v>57</v>
      </c>
      <c r="H1" s="2" t="s">
        <v>3</v>
      </c>
      <c r="I1" s="2" t="s">
        <v>2</v>
      </c>
      <c r="J1" s="5" t="s">
        <v>485</v>
      </c>
    </row>
    <row r="2" spans="1:10" ht="16.5" x14ac:dyDescent="0.3">
      <c r="A2" s="2" t="s">
        <v>10</v>
      </c>
      <c r="B2" s="2" t="s">
        <v>4</v>
      </c>
      <c r="C2" s="5" t="s">
        <v>484</v>
      </c>
      <c r="D2" s="2" t="s">
        <v>5</v>
      </c>
      <c r="E2" s="5"/>
      <c r="F2" s="5" t="s">
        <v>64</v>
      </c>
      <c r="G2" s="5" t="s">
        <v>65</v>
      </c>
      <c r="H2" s="2" t="s">
        <v>7</v>
      </c>
      <c r="I2" s="2" t="s">
        <v>6</v>
      </c>
      <c r="J2" s="5" t="s">
        <v>486</v>
      </c>
    </row>
    <row r="3" spans="1:10" ht="16.5" x14ac:dyDescent="0.3">
      <c r="A3" s="2">
        <v>1</v>
      </c>
      <c r="B3" s="3">
        <f>INDEX('market(商品)'!L:L,MATCH(D3,'market(商品)'!A:A,0))</f>
        <v>1</v>
      </c>
      <c r="C3" s="3">
        <v>1</v>
      </c>
      <c r="D3" s="2">
        <v>56090101</v>
      </c>
      <c r="E3" s="3" t="str">
        <f>VLOOKUP(D3,'market(商品)'!$A:$B,2,0)</f>
        <v>中士坠饰碎片</v>
      </c>
      <c r="F3" s="3" t="s">
        <v>497</v>
      </c>
      <c r="G3" s="3"/>
      <c r="H3" s="2">
        <v>100</v>
      </c>
      <c r="I3" s="2">
        <f>H3</f>
        <v>100</v>
      </c>
    </row>
    <row r="4" spans="1:10" ht="16.5" x14ac:dyDescent="0.3">
      <c r="A4" s="2">
        <v>2</v>
      </c>
      <c r="B4" s="3">
        <f>INDEX('market(商品)'!L:L,MATCH(D4,'market(商品)'!A:A,0))</f>
        <v>1</v>
      </c>
      <c r="C4" s="3">
        <v>2</v>
      </c>
      <c r="D4" s="2">
        <v>56090102</v>
      </c>
      <c r="E4" s="3" t="str">
        <f>VLOOKUP(D4,'market(商品)'!$A:$B,2,0)</f>
        <v>中士戒指碎片</v>
      </c>
      <c r="F4" s="3" t="s">
        <v>497</v>
      </c>
      <c r="G4" s="3"/>
      <c r="H4" s="2">
        <v>100</v>
      </c>
      <c r="I4" s="2">
        <f t="shared" ref="I4:I10" si="0">I3+H4</f>
        <v>200</v>
      </c>
    </row>
    <row r="5" spans="1:10" ht="16.5" x14ac:dyDescent="0.3">
      <c r="A5" s="2">
        <v>3</v>
      </c>
      <c r="B5" s="3">
        <f>INDEX('market(商品)'!L:L,MATCH(D5,'market(商品)'!A:A,0))</f>
        <v>1</v>
      </c>
      <c r="C5" s="3">
        <v>3</v>
      </c>
      <c r="D5" s="2">
        <v>56090103</v>
      </c>
      <c r="E5" s="3" t="str">
        <f>VLOOKUP(D5,'market(商品)'!$A:$B,2,0)</f>
        <v>强袭坠饰碎片</v>
      </c>
      <c r="F5" s="3" t="s">
        <v>497</v>
      </c>
      <c r="G5" s="3"/>
      <c r="H5" s="2">
        <v>100</v>
      </c>
      <c r="I5" s="2">
        <f t="shared" si="0"/>
        <v>300</v>
      </c>
    </row>
    <row r="6" spans="1:10" ht="16.5" x14ac:dyDescent="0.3">
      <c r="A6" s="2">
        <v>4</v>
      </c>
      <c r="B6" s="3">
        <f>INDEX('market(商品)'!L:L,MATCH(D6,'market(商品)'!A:A,0))</f>
        <v>1</v>
      </c>
      <c r="C6" s="3">
        <v>4</v>
      </c>
      <c r="D6" s="2">
        <v>56090104</v>
      </c>
      <c r="E6" s="3" t="str">
        <f>VLOOKUP(D6,'market(商品)'!$A:$B,2,0)</f>
        <v>强袭戒指碎片</v>
      </c>
      <c r="F6" s="3" t="s">
        <v>497</v>
      </c>
      <c r="G6" s="3"/>
      <c r="H6" s="2">
        <v>100</v>
      </c>
      <c r="I6" s="2">
        <f t="shared" si="0"/>
        <v>400</v>
      </c>
    </row>
    <row r="7" spans="1:10" ht="16.5" x14ac:dyDescent="0.3">
      <c r="A7" s="2">
        <v>5</v>
      </c>
      <c r="B7" s="3">
        <f>INDEX('market(商品)'!L:L,MATCH(D7,'market(商品)'!A:A,0))</f>
        <v>1</v>
      </c>
      <c r="C7" s="3">
        <v>5</v>
      </c>
      <c r="D7" s="2">
        <v>56090105</v>
      </c>
      <c r="E7" s="3" t="str">
        <f>VLOOKUP(D7,'market(商品)'!$A:$B,2,0)</f>
        <v>龙血坠饰碎片</v>
      </c>
      <c r="F7" s="3" t="s">
        <v>497</v>
      </c>
      <c r="G7" s="3"/>
      <c r="H7" s="2">
        <v>100</v>
      </c>
      <c r="I7" s="2">
        <f t="shared" si="0"/>
        <v>500</v>
      </c>
    </row>
    <row r="8" spans="1:10" ht="16.5" x14ac:dyDescent="0.3">
      <c r="A8" s="2">
        <v>6</v>
      </c>
      <c r="B8" s="3">
        <f>INDEX('market(商品)'!L:L,MATCH(D8,'market(商品)'!A:A,0))</f>
        <v>1</v>
      </c>
      <c r="C8" s="3">
        <v>6</v>
      </c>
      <c r="D8" s="2">
        <v>56090106</v>
      </c>
      <c r="E8" s="3" t="str">
        <f>VLOOKUP(D8,'market(商品)'!$A:$B,2,0)</f>
        <v>龙血戒指碎片</v>
      </c>
      <c r="F8" s="3" t="s">
        <v>497</v>
      </c>
      <c r="G8" s="3"/>
      <c r="H8" s="2">
        <v>100</v>
      </c>
      <c r="I8" s="2">
        <f t="shared" si="0"/>
        <v>600</v>
      </c>
    </row>
    <row r="9" spans="1:10" ht="16.5" x14ac:dyDescent="0.3">
      <c r="A9" s="2">
        <v>7</v>
      </c>
      <c r="B9" s="3">
        <f>INDEX('market(商品)'!L:L,MATCH(D9,'market(商品)'!A:A,0))</f>
        <v>1</v>
      </c>
      <c r="C9" s="3">
        <v>1</v>
      </c>
      <c r="D9" s="2">
        <v>56090107</v>
      </c>
      <c r="E9" s="3" t="str">
        <f>VLOOKUP(D9,'market(商品)'!$A:$B,2,0)</f>
        <v>普通暗影符石</v>
      </c>
      <c r="F9" s="3" t="s">
        <v>44</v>
      </c>
      <c r="G9" s="3">
        <v>30</v>
      </c>
      <c r="H9" s="2">
        <v>100</v>
      </c>
      <c r="I9" s="2">
        <f t="shared" si="0"/>
        <v>700</v>
      </c>
    </row>
    <row r="10" spans="1:10" ht="16.5" x14ac:dyDescent="0.3">
      <c r="A10" s="2">
        <v>8</v>
      </c>
      <c r="B10" s="3">
        <f>INDEX('market(商品)'!L:L,MATCH(D10,'market(商品)'!A:A,0))</f>
        <v>1</v>
      </c>
      <c r="C10" s="3">
        <v>1</v>
      </c>
      <c r="D10" s="2">
        <v>56090108</v>
      </c>
      <c r="E10" s="3" t="str">
        <f>VLOOKUP(D10,'market(商品)'!$A:$B,2,0)</f>
        <v>铭刻石</v>
      </c>
      <c r="F10" s="3" t="s">
        <v>44</v>
      </c>
      <c r="G10" s="3">
        <v>10</v>
      </c>
      <c r="H10" s="2">
        <v>100</v>
      </c>
      <c r="I10" s="2">
        <f t="shared" si="0"/>
        <v>800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54"/>
  <sheetViews>
    <sheetView topLeftCell="A45" workbookViewId="0">
      <selection activeCell="U70" sqref="U70"/>
    </sheetView>
  </sheetViews>
  <sheetFormatPr defaultRowHeight="13.5" x14ac:dyDescent="0.15"/>
  <cols>
    <col min="1" max="1" width="11.25" style="10" bestFit="1" customWidth="1"/>
    <col min="2" max="3" width="9.25" style="10" bestFit="1" customWidth="1"/>
    <col min="4" max="4" width="9.875" style="10" bestFit="1" customWidth="1"/>
    <col min="5" max="5" width="9.625" style="10" bestFit="1" customWidth="1"/>
    <col min="6" max="6" width="10.75" style="10" bestFit="1" customWidth="1"/>
    <col min="7" max="16384" width="9" style="10"/>
  </cols>
  <sheetData>
    <row r="1" spans="1:6" ht="16.5" x14ac:dyDescent="0.15">
      <c r="A1" s="3" t="s">
        <v>132</v>
      </c>
      <c r="B1" s="3" t="s">
        <v>462</v>
      </c>
      <c r="C1" s="3" t="s">
        <v>133</v>
      </c>
      <c r="D1" s="3" t="s">
        <v>134</v>
      </c>
      <c r="E1" s="3" t="s">
        <v>135</v>
      </c>
      <c r="F1" s="3" t="s">
        <v>136</v>
      </c>
    </row>
    <row r="2" spans="1:6" ht="16.5" x14ac:dyDescent="0.15">
      <c r="A2" s="3" t="s">
        <v>5</v>
      </c>
      <c r="B2" s="3"/>
      <c r="C2" s="3" t="s">
        <v>137</v>
      </c>
      <c r="D2" s="3" t="s">
        <v>138</v>
      </c>
      <c r="E2" s="3" t="s">
        <v>139</v>
      </c>
      <c r="F2" s="3" t="s">
        <v>140</v>
      </c>
    </row>
    <row r="3" spans="1:6" ht="16.5" x14ac:dyDescent="0.15">
      <c r="A3" s="3">
        <v>10001</v>
      </c>
      <c r="B3" s="3"/>
      <c r="C3" s="3">
        <v>1</v>
      </c>
      <c r="D3" s="3" t="s">
        <v>46</v>
      </c>
      <c r="E3" s="3">
        <v>5160012</v>
      </c>
      <c r="F3" s="3">
        <v>1</v>
      </c>
    </row>
    <row r="4" spans="1:6" ht="16.5" x14ac:dyDescent="0.15">
      <c r="A4" s="3">
        <v>10002</v>
      </c>
      <c r="B4" s="3"/>
      <c r="C4" s="3">
        <v>1</v>
      </c>
      <c r="D4" s="3" t="s">
        <v>141</v>
      </c>
      <c r="E4" s="3"/>
      <c r="F4" s="3">
        <v>10</v>
      </c>
    </row>
    <row r="5" spans="1:6" ht="16.5" x14ac:dyDescent="0.15">
      <c r="A5" s="3">
        <v>10003</v>
      </c>
      <c r="B5" s="3" t="s">
        <v>142</v>
      </c>
      <c r="C5" s="3">
        <v>1</v>
      </c>
      <c r="D5" s="3" t="s">
        <v>141</v>
      </c>
      <c r="E5" s="3"/>
      <c r="F5" s="3">
        <v>10</v>
      </c>
    </row>
    <row r="6" spans="1:6" ht="16.5" x14ac:dyDescent="0.15">
      <c r="A6" s="3">
        <v>10003</v>
      </c>
      <c r="B6" s="3" t="s">
        <v>142</v>
      </c>
      <c r="C6" s="3">
        <v>2</v>
      </c>
      <c r="D6" s="3" t="s">
        <v>47</v>
      </c>
      <c r="E6" s="3"/>
      <c r="F6" s="3">
        <v>10</v>
      </c>
    </row>
    <row r="7" spans="1:6" ht="16.5" x14ac:dyDescent="0.15">
      <c r="A7" s="3">
        <v>10003</v>
      </c>
      <c r="B7" s="3" t="s">
        <v>142</v>
      </c>
      <c r="C7" s="3">
        <v>3</v>
      </c>
      <c r="D7" s="3" t="s">
        <v>47</v>
      </c>
      <c r="E7" s="3"/>
      <c r="F7" s="3">
        <v>10</v>
      </c>
    </row>
    <row r="8" spans="1:6" ht="16.5" x14ac:dyDescent="0.15">
      <c r="A8" s="3">
        <v>10003</v>
      </c>
      <c r="B8" s="3" t="s">
        <v>142</v>
      </c>
      <c r="C8" s="3">
        <v>4</v>
      </c>
      <c r="D8" s="3" t="s">
        <v>47</v>
      </c>
      <c r="E8" s="3"/>
      <c r="F8" s="3">
        <f>F5+10</f>
        <v>20</v>
      </c>
    </row>
    <row r="9" spans="1:6" ht="16.5" x14ac:dyDescent="0.15">
      <c r="A9" s="3">
        <v>10003</v>
      </c>
      <c r="B9" s="3" t="s">
        <v>142</v>
      </c>
      <c r="C9" s="3">
        <v>5</v>
      </c>
      <c r="D9" s="3" t="s">
        <v>141</v>
      </c>
      <c r="E9" s="3"/>
      <c r="F9" s="3">
        <f t="shared" ref="F9:F10" si="0">F6+10</f>
        <v>20</v>
      </c>
    </row>
    <row r="10" spans="1:6" ht="16.5" x14ac:dyDescent="0.15">
      <c r="A10" s="3">
        <v>10003</v>
      </c>
      <c r="B10" s="3" t="s">
        <v>142</v>
      </c>
      <c r="C10" s="3">
        <v>6</v>
      </c>
      <c r="D10" s="3" t="s">
        <v>141</v>
      </c>
      <c r="E10" s="3"/>
      <c r="F10" s="3">
        <f t="shared" si="0"/>
        <v>20</v>
      </c>
    </row>
    <row r="11" spans="1:6" ht="16.5" x14ac:dyDescent="0.15">
      <c r="A11" s="3">
        <v>10003</v>
      </c>
      <c r="B11" s="3" t="s">
        <v>142</v>
      </c>
      <c r="C11" s="3">
        <v>7</v>
      </c>
      <c r="D11" s="3" t="s">
        <v>47</v>
      </c>
      <c r="E11" s="3"/>
      <c r="F11" s="3">
        <v>50</v>
      </c>
    </row>
    <row r="12" spans="1:6" ht="16.5" x14ac:dyDescent="0.15">
      <c r="A12" s="3">
        <v>10003</v>
      </c>
      <c r="B12" s="3" t="s">
        <v>142</v>
      </c>
      <c r="C12" s="3">
        <v>8</v>
      </c>
      <c r="D12" s="3" t="s">
        <v>141</v>
      </c>
      <c r="E12" s="3"/>
      <c r="F12" s="3">
        <v>50</v>
      </c>
    </row>
    <row r="13" spans="1:6" ht="16.5" x14ac:dyDescent="0.15">
      <c r="A13" s="3">
        <v>10003</v>
      </c>
      <c r="B13" s="3" t="s">
        <v>142</v>
      </c>
      <c r="C13" s="3">
        <v>9</v>
      </c>
      <c r="D13" s="3" t="s">
        <v>47</v>
      </c>
      <c r="E13" s="3"/>
      <c r="F13" s="3">
        <v>50</v>
      </c>
    </row>
    <row r="14" spans="1:6" ht="16.5" x14ac:dyDescent="0.15">
      <c r="A14" s="3">
        <v>10003</v>
      </c>
      <c r="B14" s="3" t="s">
        <v>142</v>
      </c>
      <c r="C14" s="3">
        <v>10</v>
      </c>
      <c r="D14" s="3" t="s">
        <v>47</v>
      </c>
      <c r="F14" s="3">
        <v>100</v>
      </c>
    </row>
    <row r="15" spans="1:6" ht="16.5" x14ac:dyDescent="0.15">
      <c r="A15" s="3">
        <v>10003</v>
      </c>
      <c r="B15" s="3" t="s">
        <v>142</v>
      </c>
      <c r="C15" s="3">
        <v>11</v>
      </c>
      <c r="D15" s="3" t="s">
        <v>47</v>
      </c>
      <c r="F15" s="3">
        <v>100</v>
      </c>
    </row>
    <row r="16" spans="1:6" ht="16.5" x14ac:dyDescent="0.15">
      <c r="A16" s="3">
        <v>10003</v>
      </c>
      <c r="B16" s="3" t="s">
        <v>142</v>
      </c>
      <c r="C16" s="3">
        <v>12</v>
      </c>
      <c r="D16" s="3" t="s">
        <v>47</v>
      </c>
      <c r="F16" s="3">
        <v>100</v>
      </c>
    </row>
    <row r="17" spans="1:6" ht="16.5" x14ac:dyDescent="0.15">
      <c r="A17" s="3">
        <v>10003</v>
      </c>
      <c r="B17" s="3" t="s">
        <v>142</v>
      </c>
      <c r="C17" s="3">
        <v>13</v>
      </c>
      <c r="D17" s="3" t="s">
        <v>47</v>
      </c>
      <c r="F17" s="3">
        <f>F14+50</f>
        <v>150</v>
      </c>
    </row>
    <row r="18" spans="1:6" ht="16.5" x14ac:dyDescent="0.15">
      <c r="A18" s="3">
        <v>10003</v>
      </c>
      <c r="B18" s="3" t="s">
        <v>142</v>
      </c>
      <c r="C18" s="3">
        <v>14</v>
      </c>
      <c r="D18" s="3" t="s">
        <v>47</v>
      </c>
      <c r="F18" s="3">
        <f t="shared" ref="F18:F28" si="1">F15+50</f>
        <v>150</v>
      </c>
    </row>
    <row r="19" spans="1:6" ht="16.5" x14ac:dyDescent="0.15">
      <c r="A19" s="3">
        <v>10003</v>
      </c>
      <c r="B19" s="3" t="s">
        <v>142</v>
      </c>
      <c r="C19" s="3">
        <v>15</v>
      </c>
      <c r="D19" s="3" t="s">
        <v>47</v>
      </c>
      <c r="F19" s="3">
        <f t="shared" si="1"/>
        <v>150</v>
      </c>
    </row>
    <row r="20" spans="1:6" ht="16.5" x14ac:dyDescent="0.15">
      <c r="A20" s="3">
        <v>10003</v>
      </c>
      <c r="B20" s="3" t="s">
        <v>142</v>
      </c>
      <c r="C20" s="3">
        <v>16</v>
      </c>
      <c r="D20" s="3" t="s">
        <v>47</v>
      </c>
      <c r="F20" s="3">
        <f t="shared" si="1"/>
        <v>200</v>
      </c>
    </row>
    <row r="21" spans="1:6" ht="16.5" x14ac:dyDescent="0.15">
      <c r="A21" s="3">
        <v>10003</v>
      </c>
      <c r="B21" s="3" t="s">
        <v>142</v>
      </c>
      <c r="C21" s="3">
        <v>17</v>
      </c>
      <c r="D21" s="3" t="s">
        <v>47</v>
      </c>
      <c r="F21" s="3">
        <f t="shared" si="1"/>
        <v>200</v>
      </c>
    </row>
    <row r="22" spans="1:6" ht="16.5" x14ac:dyDescent="0.15">
      <c r="A22" s="3">
        <v>10003</v>
      </c>
      <c r="B22" s="3" t="s">
        <v>142</v>
      </c>
      <c r="C22" s="3">
        <v>18</v>
      </c>
      <c r="D22" s="3" t="s">
        <v>47</v>
      </c>
      <c r="F22" s="3">
        <f t="shared" si="1"/>
        <v>200</v>
      </c>
    </row>
    <row r="23" spans="1:6" ht="16.5" x14ac:dyDescent="0.15">
      <c r="A23" s="3">
        <v>10003</v>
      </c>
      <c r="B23" s="3" t="s">
        <v>142</v>
      </c>
      <c r="C23" s="3">
        <v>19</v>
      </c>
      <c r="D23" s="3" t="s">
        <v>47</v>
      </c>
      <c r="F23" s="3">
        <f t="shared" si="1"/>
        <v>250</v>
      </c>
    </row>
    <row r="24" spans="1:6" ht="16.5" x14ac:dyDescent="0.15">
      <c r="A24" s="3">
        <v>10003</v>
      </c>
      <c r="B24" s="3" t="s">
        <v>142</v>
      </c>
      <c r="C24" s="3">
        <v>20</v>
      </c>
      <c r="D24" s="3" t="s">
        <v>47</v>
      </c>
      <c r="F24" s="3">
        <f t="shared" si="1"/>
        <v>250</v>
      </c>
    </row>
    <row r="25" spans="1:6" ht="16.5" x14ac:dyDescent="0.15">
      <c r="A25" s="3">
        <v>10003</v>
      </c>
      <c r="B25" s="3" t="s">
        <v>142</v>
      </c>
      <c r="C25" s="3">
        <v>21</v>
      </c>
      <c r="D25" s="3" t="s">
        <v>47</v>
      </c>
      <c r="F25" s="3">
        <f t="shared" si="1"/>
        <v>250</v>
      </c>
    </row>
    <row r="26" spans="1:6" ht="16.5" x14ac:dyDescent="0.15">
      <c r="A26" s="3">
        <v>10003</v>
      </c>
      <c r="B26" s="3" t="s">
        <v>142</v>
      </c>
      <c r="C26" s="3">
        <v>22</v>
      </c>
      <c r="D26" s="3" t="s">
        <v>47</v>
      </c>
      <c r="F26" s="3">
        <f t="shared" si="1"/>
        <v>300</v>
      </c>
    </row>
    <row r="27" spans="1:6" ht="16.5" x14ac:dyDescent="0.15">
      <c r="A27" s="3">
        <v>10003</v>
      </c>
      <c r="B27" s="3" t="s">
        <v>142</v>
      </c>
      <c r="C27" s="3">
        <v>23</v>
      </c>
      <c r="D27" s="3" t="s">
        <v>47</v>
      </c>
      <c r="F27" s="3">
        <f t="shared" si="1"/>
        <v>300</v>
      </c>
    </row>
    <row r="28" spans="1:6" ht="16.5" x14ac:dyDescent="0.15">
      <c r="A28" s="3">
        <v>10003</v>
      </c>
      <c r="B28" s="3" t="s">
        <v>142</v>
      </c>
      <c r="C28" s="3">
        <v>24</v>
      </c>
      <c r="D28" s="3" t="s">
        <v>47</v>
      </c>
      <c r="F28" s="3">
        <f t="shared" si="1"/>
        <v>300</v>
      </c>
    </row>
    <row r="29" spans="1:6" ht="16.5" x14ac:dyDescent="0.15">
      <c r="A29" s="3">
        <v>10003</v>
      </c>
      <c r="B29" s="3" t="s">
        <v>142</v>
      </c>
      <c r="C29" s="3">
        <v>25</v>
      </c>
      <c r="D29" s="3" t="s">
        <v>47</v>
      </c>
      <c r="F29" s="3">
        <f>F28</f>
        <v>300</v>
      </c>
    </row>
    <row r="30" spans="1:6" ht="16.5" x14ac:dyDescent="0.15">
      <c r="A30" s="3">
        <v>10003</v>
      </c>
      <c r="B30" s="3" t="s">
        <v>142</v>
      </c>
      <c r="C30" s="3">
        <v>26</v>
      </c>
      <c r="D30" s="3" t="s">
        <v>47</v>
      </c>
      <c r="F30" s="3">
        <f t="shared" ref="F30:F54" si="2">F29</f>
        <v>300</v>
      </c>
    </row>
    <row r="31" spans="1:6" ht="16.5" x14ac:dyDescent="0.15">
      <c r="A31" s="3">
        <v>10003</v>
      </c>
      <c r="B31" s="3" t="s">
        <v>142</v>
      </c>
      <c r="C31" s="3">
        <v>27</v>
      </c>
      <c r="D31" s="3" t="s">
        <v>47</v>
      </c>
      <c r="F31" s="3">
        <f t="shared" si="2"/>
        <v>300</v>
      </c>
    </row>
    <row r="32" spans="1:6" ht="16.5" x14ac:dyDescent="0.15">
      <c r="A32" s="3">
        <v>10003</v>
      </c>
      <c r="B32" s="3" t="s">
        <v>142</v>
      </c>
      <c r="C32" s="3">
        <v>28</v>
      </c>
      <c r="D32" s="3" t="s">
        <v>47</v>
      </c>
      <c r="F32" s="3">
        <f t="shared" si="2"/>
        <v>300</v>
      </c>
    </row>
    <row r="33" spans="1:6" ht="16.5" x14ac:dyDescent="0.15">
      <c r="A33" s="3">
        <v>10003</v>
      </c>
      <c r="B33" s="3" t="s">
        <v>142</v>
      </c>
      <c r="C33" s="3">
        <v>29</v>
      </c>
      <c r="D33" s="3" t="s">
        <v>47</v>
      </c>
      <c r="F33" s="3">
        <f t="shared" si="2"/>
        <v>300</v>
      </c>
    </row>
    <row r="34" spans="1:6" ht="16.5" x14ac:dyDescent="0.15">
      <c r="A34" s="3">
        <v>10003</v>
      </c>
      <c r="B34" s="3" t="s">
        <v>142</v>
      </c>
      <c r="C34" s="3">
        <v>30</v>
      </c>
      <c r="D34" s="3" t="s">
        <v>47</v>
      </c>
      <c r="F34" s="3">
        <f t="shared" si="2"/>
        <v>300</v>
      </c>
    </row>
    <row r="35" spans="1:6" ht="16.5" x14ac:dyDescent="0.15">
      <c r="A35" s="3">
        <v>10003</v>
      </c>
      <c r="B35" s="3" t="s">
        <v>142</v>
      </c>
      <c r="C35" s="3">
        <v>31</v>
      </c>
      <c r="D35" s="3" t="s">
        <v>47</v>
      </c>
      <c r="F35" s="3">
        <f t="shared" si="2"/>
        <v>300</v>
      </c>
    </row>
    <row r="36" spans="1:6" ht="16.5" x14ac:dyDescent="0.15">
      <c r="A36" s="3">
        <v>10003</v>
      </c>
      <c r="B36" s="3" t="s">
        <v>142</v>
      </c>
      <c r="C36" s="3">
        <v>32</v>
      </c>
      <c r="D36" s="3" t="s">
        <v>47</v>
      </c>
      <c r="F36" s="3">
        <f t="shared" si="2"/>
        <v>300</v>
      </c>
    </row>
    <row r="37" spans="1:6" ht="16.5" x14ac:dyDescent="0.15">
      <c r="A37" s="3">
        <v>10003</v>
      </c>
      <c r="B37" s="3" t="s">
        <v>142</v>
      </c>
      <c r="C37" s="3">
        <v>33</v>
      </c>
      <c r="D37" s="3" t="s">
        <v>47</v>
      </c>
      <c r="F37" s="3">
        <f t="shared" si="2"/>
        <v>300</v>
      </c>
    </row>
    <row r="38" spans="1:6" ht="16.5" x14ac:dyDescent="0.15">
      <c r="A38" s="3">
        <v>10003</v>
      </c>
      <c r="B38" s="3" t="s">
        <v>142</v>
      </c>
      <c r="C38" s="3">
        <v>34</v>
      </c>
      <c r="D38" s="3" t="s">
        <v>47</v>
      </c>
      <c r="F38" s="3">
        <f t="shared" si="2"/>
        <v>300</v>
      </c>
    </row>
    <row r="39" spans="1:6" ht="16.5" x14ac:dyDescent="0.15">
      <c r="A39" s="3">
        <v>10003</v>
      </c>
      <c r="B39" s="3" t="s">
        <v>142</v>
      </c>
      <c r="C39" s="3">
        <v>35</v>
      </c>
      <c r="D39" s="3" t="s">
        <v>47</v>
      </c>
      <c r="F39" s="3">
        <f t="shared" si="2"/>
        <v>300</v>
      </c>
    </row>
    <row r="40" spans="1:6" ht="16.5" x14ac:dyDescent="0.15">
      <c r="A40" s="3">
        <v>10003</v>
      </c>
      <c r="B40" s="3" t="s">
        <v>142</v>
      </c>
      <c r="C40" s="3">
        <v>36</v>
      </c>
      <c r="D40" s="3" t="s">
        <v>47</v>
      </c>
      <c r="F40" s="3">
        <f t="shared" si="2"/>
        <v>300</v>
      </c>
    </row>
    <row r="41" spans="1:6" ht="16.5" x14ac:dyDescent="0.15">
      <c r="A41" s="3">
        <v>10003</v>
      </c>
      <c r="B41" s="3" t="s">
        <v>142</v>
      </c>
      <c r="C41" s="3">
        <v>37</v>
      </c>
      <c r="D41" s="3" t="s">
        <v>47</v>
      </c>
      <c r="F41" s="3">
        <f t="shared" si="2"/>
        <v>300</v>
      </c>
    </row>
    <row r="42" spans="1:6" ht="16.5" x14ac:dyDescent="0.15">
      <c r="A42" s="3">
        <v>10003</v>
      </c>
      <c r="B42" s="3" t="s">
        <v>142</v>
      </c>
      <c r="C42" s="3">
        <v>38</v>
      </c>
      <c r="D42" s="3" t="s">
        <v>47</v>
      </c>
      <c r="F42" s="3">
        <f t="shared" si="2"/>
        <v>300</v>
      </c>
    </row>
    <row r="43" spans="1:6" ht="16.5" x14ac:dyDescent="0.15">
      <c r="A43" s="3">
        <v>10003</v>
      </c>
      <c r="B43" s="3" t="s">
        <v>142</v>
      </c>
      <c r="C43" s="3">
        <v>39</v>
      </c>
      <c r="D43" s="3" t="s">
        <v>47</v>
      </c>
      <c r="F43" s="3">
        <f t="shared" si="2"/>
        <v>300</v>
      </c>
    </row>
    <row r="44" spans="1:6" ht="16.5" x14ac:dyDescent="0.15">
      <c r="A44" s="3">
        <v>10003</v>
      </c>
      <c r="B44" s="3" t="s">
        <v>142</v>
      </c>
      <c r="C44" s="3">
        <v>40</v>
      </c>
      <c r="D44" s="3" t="s">
        <v>47</v>
      </c>
      <c r="F44" s="3">
        <f t="shared" si="2"/>
        <v>300</v>
      </c>
    </row>
    <row r="45" spans="1:6" ht="16.5" x14ac:dyDescent="0.15">
      <c r="A45" s="3">
        <v>10003</v>
      </c>
      <c r="B45" s="3" t="s">
        <v>142</v>
      </c>
      <c r="C45" s="3">
        <v>41</v>
      </c>
      <c r="D45" s="3" t="s">
        <v>47</v>
      </c>
      <c r="F45" s="3">
        <f t="shared" si="2"/>
        <v>300</v>
      </c>
    </row>
    <row r="46" spans="1:6" ht="16.5" x14ac:dyDescent="0.15">
      <c r="A46" s="3">
        <v>10003</v>
      </c>
      <c r="B46" s="3" t="s">
        <v>142</v>
      </c>
      <c r="C46" s="3">
        <v>42</v>
      </c>
      <c r="D46" s="3" t="s">
        <v>47</v>
      </c>
      <c r="F46" s="3">
        <f t="shared" si="2"/>
        <v>300</v>
      </c>
    </row>
    <row r="47" spans="1:6" ht="16.5" x14ac:dyDescent="0.15">
      <c r="A47" s="3">
        <v>10003</v>
      </c>
      <c r="B47" s="3" t="s">
        <v>142</v>
      </c>
      <c r="C47" s="3">
        <v>43</v>
      </c>
      <c r="D47" s="3" t="s">
        <v>47</v>
      </c>
      <c r="F47" s="3">
        <f t="shared" si="2"/>
        <v>300</v>
      </c>
    </row>
    <row r="48" spans="1:6" ht="16.5" x14ac:dyDescent="0.15">
      <c r="A48" s="3">
        <v>10003</v>
      </c>
      <c r="B48" s="3" t="s">
        <v>142</v>
      </c>
      <c r="C48" s="3">
        <v>44</v>
      </c>
      <c r="D48" s="3" t="s">
        <v>47</v>
      </c>
      <c r="F48" s="3">
        <f t="shared" si="2"/>
        <v>300</v>
      </c>
    </row>
    <row r="49" spans="1:6" ht="16.5" x14ac:dyDescent="0.15">
      <c r="A49" s="3">
        <v>10003</v>
      </c>
      <c r="B49" s="3" t="s">
        <v>142</v>
      </c>
      <c r="C49" s="3">
        <v>45</v>
      </c>
      <c r="D49" s="3" t="s">
        <v>47</v>
      </c>
      <c r="F49" s="3">
        <f t="shared" si="2"/>
        <v>300</v>
      </c>
    </row>
    <row r="50" spans="1:6" ht="16.5" x14ac:dyDescent="0.15">
      <c r="A50" s="3">
        <v>10003</v>
      </c>
      <c r="B50" s="3" t="s">
        <v>142</v>
      </c>
      <c r="C50" s="3">
        <v>46</v>
      </c>
      <c r="D50" s="3" t="s">
        <v>47</v>
      </c>
      <c r="F50" s="3">
        <f t="shared" si="2"/>
        <v>300</v>
      </c>
    </row>
    <row r="51" spans="1:6" ht="16.5" x14ac:dyDescent="0.15">
      <c r="A51" s="3">
        <v>10003</v>
      </c>
      <c r="B51" s="3" t="s">
        <v>142</v>
      </c>
      <c r="C51" s="3">
        <v>47</v>
      </c>
      <c r="D51" s="3" t="s">
        <v>47</v>
      </c>
      <c r="F51" s="3">
        <f t="shared" si="2"/>
        <v>300</v>
      </c>
    </row>
    <row r="52" spans="1:6" ht="16.5" x14ac:dyDescent="0.15">
      <c r="A52" s="3">
        <v>10003</v>
      </c>
      <c r="B52" s="3" t="s">
        <v>142</v>
      </c>
      <c r="C52" s="3">
        <v>48</v>
      </c>
      <c r="D52" s="3" t="s">
        <v>47</v>
      </c>
      <c r="F52" s="3">
        <f t="shared" si="2"/>
        <v>300</v>
      </c>
    </row>
    <row r="53" spans="1:6" ht="16.5" x14ac:dyDescent="0.15">
      <c r="A53" s="3">
        <v>10003</v>
      </c>
      <c r="B53" s="3" t="s">
        <v>142</v>
      </c>
      <c r="C53" s="3">
        <v>49</v>
      </c>
      <c r="D53" s="3" t="s">
        <v>47</v>
      </c>
      <c r="F53" s="3">
        <f t="shared" si="2"/>
        <v>300</v>
      </c>
    </row>
    <row r="54" spans="1:6" ht="16.5" x14ac:dyDescent="0.15">
      <c r="A54" s="3">
        <v>10003</v>
      </c>
      <c r="B54" s="3" t="s">
        <v>142</v>
      </c>
      <c r="C54" s="3">
        <v>50</v>
      </c>
      <c r="D54" s="3" t="s">
        <v>47</v>
      </c>
      <c r="F54" s="3">
        <f t="shared" si="2"/>
        <v>300</v>
      </c>
    </row>
    <row r="55" spans="1:6" ht="16.5" x14ac:dyDescent="0.15">
      <c r="A55" s="3">
        <v>10004</v>
      </c>
      <c r="B55" s="3" t="s">
        <v>465</v>
      </c>
      <c r="C55" s="3">
        <v>1</v>
      </c>
      <c r="D55" s="3" t="s">
        <v>47</v>
      </c>
      <c r="F55" s="3">
        <v>5</v>
      </c>
    </row>
    <row r="56" spans="1:6" ht="16.5" x14ac:dyDescent="0.15">
      <c r="A56" s="3">
        <v>10004</v>
      </c>
      <c r="B56" s="3" t="s">
        <v>464</v>
      </c>
      <c r="C56" s="3">
        <v>2</v>
      </c>
      <c r="D56" s="3" t="s">
        <v>47</v>
      </c>
      <c r="F56" s="3">
        <v>5</v>
      </c>
    </row>
    <row r="57" spans="1:6" ht="16.5" x14ac:dyDescent="0.15">
      <c r="A57" s="3">
        <v>10004</v>
      </c>
      <c r="B57" s="3" t="s">
        <v>464</v>
      </c>
      <c r="C57" s="3">
        <v>3</v>
      </c>
      <c r="D57" s="3" t="s">
        <v>47</v>
      </c>
      <c r="F57" s="3">
        <v>5</v>
      </c>
    </row>
    <row r="58" spans="1:6" ht="16.5" x14ac:dyDescent="0.15">
      <c r="A58" s="3">
        <v>10004</v>
      </c>
      <c r="B58" s="3" t="s">
        <v>464</v>
      </c>
      <c r="C58" s="3">
        <v>4</v>
      </c>
      <c r="D58" s="3" t="s">
        <v>47</v>
      </c>
      <c r="F58" s="3">
        <v>5</v>
      </c>
    </row>
    <row r="59" spans="1:6" ht="16.5" x14ac:dyDescent="0.15">
      <c r="A59" s="3">
        <v>10004</v>
      </c>
      <c r="B59" s="3" t="s">
        <v>464</v>
      </c>
      <c r="C59" s="3">
        <v>5</v>
      </c>
      <c r="D59" s="3" t="s">
        <v>47</v>
      </c>
      <c r="F59" s="3">
        <f>F55*2</f>
        <v>10</v>
      </c>
    </row>
    <row r="60" spans="1:6" ht="16.5" x14ac:dyDescent="0.15">
      <c r="A60" s="3">
        <v>10004</v>
      </c>
      <c r="B60" s="3" t="s">
        <v>464</v>
      </c>
      <c r="C60" s="3">
        <v>6</v>
      </c>
      <c r="D60" s="3" t="s">
        <v>47</v>
      </c>
      <c r="F60" s="3">
        <f t="shared" ref="F60:F62" si="3">F56*2</f>
        <v>10</v>
      </c>
    </row>
    <row r="61" spans="1:6" ht="16.5" x14ac:dyDescent="0.15">
      <c r="A61" s="3">
        <v>10004</v>
      </c>
      <c r="B61" s="3" t="s">
        <v>464</v>
      </c>
      <c r="C61" s="3">
        <v>7</v>
      </c>
      <c r="D61" s="3" t="s">
        <v>47</v>
      </c>
      <c r="F61" s="3">
        <f t="shared" si="3"/>
        <v>10</v>
      </c>
    </row>
    <row r="62" spans="1:6" ht="16.5" x14ac:dyDescent="0.15">
      <c r="A62" s="3">
        <v>10004</v>
      </c>
      <c r="B62" s="3" t="s">
        <v>464</v>
      </c>
      <c r="C62" s="3">
        <v>8</v>
      </c>
      <c r="D62" s="3" t="s">
        <v>47</v>
      </c>
      <c r="F62" s="3">
        <f t="shared" si="3"/>
        <v>10</v>
      </c>
    </row>
    <row r="63" spans="1:6" ht="16.5" x14ac:dyDescent="0.15">
      <c r="A63" s="3">
        <v>10004</v>
      </c>
      <c r="B63" s="3" t="s">
        <v>464</v>
      </c>
      <c r="C63" s="3">
        <v>9</v>
      </c>
      <c r="D63" s="3" t="s">
        <v>47</v>
      </c>
      <c r="F63" s="3">
        <f>F59*2</f>
        <v>20</v>
      </c>
    </row>
    <row r="64" spans="1:6" ht="16.5" x14ac:dyDescent="0.15">
      <c r="A64" s="3">
        <v>10004</v>
      </c>
      <c r="B64" s="3" t="s">
        <v>464</v>
      </c>
      <c r="C64" s="3">
        <v>10</v>
      </c>
      <c r="D64" s="3" t="s">
        <v>47</v>
      </c>
      <c r="F64" s="3">
        <f t="shared" ref="F64:F66" si="4">F60*2</f>
        <v>20</v>
      </c>
    </row>
    <row r="65" spans="1:6" ht="16.5" x14ac:dyDescent="0.15">
      <c r="A65" s="3">
        <v>10004</v>
      </c>
      <c r="B65" s="3" t="s">
        <v>464</v>
      </c>
      <c r="C65" s="3">
        <v>11</v>
      </c>
      <c r="D65" s="3" t="s">
        <v>47</v>
      </c>
      <c r="F65" s="3">
        <f t="shared" si="4"/>
        <v>20</v>
      </c>
    </row>
    <row r="66" spans="1:6" ht="16.5" x14ac:dyDescent="0.15">
      <c r="A66" s="3">
        <v>10004</v>
      </c>
      <c r="B66" s="3" t="s">
        <v>464</v>
      </c>
      <c r="C66" s="3">
        <v>12</v>
      </c>
      <c r="D66" s="3" t="s">
        <v>47</v>
      </c>
      <c r="F66" s="3">
        <f t="shared" si="4"/>
        <v>20</v>
      </c>
    </row>
    <row r="67" spans="1:6" ht="16.5" x14ac:dyDescent="0.15">
      <c r="A67" s="3">
        <v>10004</v>
      </c>
      <c r="B67" s="3" t="s">
        <v>464</v>
      </c>
      <c r="C67" s="3">
        <v>13</v>
      </c>
      <c r="D67" s="3" t="s">
        <v>47</v>
      </c>
      <c r="F67" s="3">
        <f>30</f>
        <v>30</v>
      </c>
    </row>
    <row r="68" spans="1:6" ht="16.5" x14ac:dyDescent="0.15">
      <c r="A68" s="3">
        <v>10004</v>
      </c>
      <c r="B68" s="3" t="s">
        <v>464</v>
      </c>
      <c r="C68" s="3">
        <v>14</v>
      </c>
      <c r="D68" s="3" t="s">
        <v>47</v>
      </c>
      <c r="F68" s="3">
        <f>30</f>
        <v>30</v>
      </c>
    </row>
    <row r="69" spans="1:6" ht="16.5" x14ac:dyDescent="0.15">
      <c r="A69" s="3">
        <v>10004</v>
      </c>
      <c r="B69" s="3" t="s">
        <v>464</v>
      </c>
      <c r="C69" s="3">
        <v>15</v>
      </c>
      <c r="D69" s="3" t="s">
        <v>47</v>
      </c>
      <c r="F69" s="3">
        <f>30</f>
        <v>30</v>
      </c>
    </row>
    <row r="70" spans="1:6" ht="16.5" x14ac:dyDescent="0.15">
      <c r="A70" s="3">
        <v>10004</v>
      </c>
      <c r="B70" s="3" t="s">
        <v>464</v>
      </c>
      <c r="C70" s="3">
        <v>16</v>
      </c>
      <c r="D70" s="3" t="s">
        <v>47</v>
      </c>
      <c r="F70" s="3">
        <f>30</f>
        <v>30</v>
      </c>
    </row>
    <row r="71" spans="1:6" ht="16.5" x14ac:dyDescent="0.15">
      <c r="A71" s="3">
        <v>10004</v>
      </c>
      <c r="B71" s="3" t="s">
        <v>464</v>
      </c>
      <c r="C71" s="3">
        <v>17</v>
      </c>
      <c r="D71" s="3" t="s">
        <v>47</v>
      </c>
      <c r="F71" s="3">
        <v>40</v>
      </c>
    </row>
    <row r="72" spans="1:6" ht="16.5" x14ac:dyDescent="0.15">
      <c r="A72" s="3">
        <v>10004</v>
      </c>
      <c r="B72" s="3" t="s">
        <v>464</v>
      </c>
      <c r="C72" s="3">
        <v>18</v>
      </c>
      <c r="D72" s="3" t="s">
        <v>47</v>
      </c>
      <c r="F72" s="3">
        <v>40</v>
      </c>
    </row>
    <row r="73" spans="1:6" ht="16.5" x14ac:dyDescent="0.15">
      <c r="A73" s="3">
        <v>10004</v>
      </c>
      <c r="B73" s="3" t="s">
        <v>464</v>
      </c>
      <c r="C73" s="3">
        <v>19</v>
      </c>
      <c r="D73" s="3" t="s">
        <v>47</v>
      </c>
      <c r="F73" s="3">
        <v>40</v>
      </c>
    </row>
    <row r="74" spans="1:6" ht="16.5" x14ac:dyDescent="0.15">
      <c r="A74" s="3">
        <v>10004</v>
      </c>
      <c r="B74" s="3" t="s">
        <v>464</v>
      </c>
      <c r="C74" s="3">
        <v>20</v>
      </c>
      <c r="D74" s="3" t="s">
        <v>47</v>
      </c>
      <c r="F74" s="3">
        <v>40</v>
      </c>
    </row>
    <row r="75" spans="1:6" ht="16.5" x14ac:dyDescent="0.15">
      <c r="A75" s="3">
        <v>10004</v>
      </c>
      <c r="B75" s="3" t="s">
        <v>464</v>
      </c>
      <c r="C75" s="3">
        <v>21</v>
      </c>
      <c r="D75" s="3" t="s">
        <v>47</v>
      </c>
      <c r="F75" s="3">
        <v>45</v>
      </c>
    </row>
    <row r="76" spans="1:6" ht="16.5" x14ac:dyDescent="0.15">
      <c r="A76" s="3">
        <v>10004</v>
      </c>
      <c r="B76" s="3" t="s">
        <v>464</v>
      </c>
      <c r="C76" s="3">
        <v>22</v>
      </c>
      <c r="D76" s="3" t="s">
        <v>47</v>
      </c>
      <c r="F76" s="3">
        <v>45</v>
      </c>
    </row>
    <row r="77" spans="1:6" ht="16.5" x14ac:dyDescent="0.15">
      <c r="A77" s="3">
        <v>10004</v>
      </c>
      <c r="B77" s="3" t="s">
        <v>464</v>
      </c>
      <c r="C77" s="3">
        <v>23</v>
      </c>
      <c r="D77" s="3" t="s">
        <v>47</v>
      </c>
      <c r="F77" s="3">
        <v>45</v>
      </c>
    </row>
    <row r="78" spans="1:6" ht="16.5" x14ac:dyDescent="0.15">
      <c r="A78" s="3">
        <v>10004</v>
      </c>
      <c r="B78" s="3" t="s">
        <v>464</v>
      </c>
      <c r="C78" s="3">
        <v>24</v>
      </c>
      <c r="D78" s="3" t="s">
        <v>47</v>
      </c>
      <c r="F78" s="3">
        <v>45</v>
      </c>
    </row>
    <row r="79" spans="1:6" ht="16.5" x14ac:dyDescent="0.15">
      <c r="A79" s="3">
        <v>10004</v>
      </c>
      <c r="B79" s="3" t="s">
        <v>464</v>
      </c>
      <c r="C79" s="3">
        <v>25</v>
      </c>
      <c r="D79" s="3" t="s">
        <v>47</v>
      </c>
      <c r="F79" s="3">
        <v>50</v>
      </c>
    </row>
    <row r="80" spans="1:6" ht="16.5" x14ac:dyDescent="0.15">
      <c r="A80" s="3">
        <v>10004</v>
      </c>
      <c r="B80" s="3" t="s">
        <v>464</v>
      </c>
      <c r="C80" s="3">
        <v>26</v>
      </c>
      <c r="D80" s="3" t="s">
        <v>47</v>
      </c>
      <c r="F80" s="3">
        <v>50</v>
      </c>
    </row>
    <row r="81" spans="1:6" ht="16.5" x14ac:dyDescent="0.15">
      <c r="A81" s="3">
        <v>10004</v>
      </c>
      <c r="B81" s="3" t="s">
        <v>464</v>
      </c>
      <c r="C81" s="3">
        <v>27</v>
      </c>
      <c r="D81" s="3" t="s">
        <v>47</v>
      </c>
      <c r="F81" s="3">
        <v>50</v>
      </c>
    </row>
    <row r="82" spans="1:6" ht="16.5" x14ac:dyDescent="0.15">
      <c r="A82" s="3">
        <v>10004</v>
      </c>
      <c r="B82" s="3" t="s">
        <v>464</v>
      </c>
      <c r="C82" s="3">
        <v>28</v>
      </c>
      <c r="D82" s="3" t="s">
        <v>47</v>
      </c>
      <c r="F82" s="3">
        <v>50</v>
      </c>
    </row>
    <row r="83" spans="1:6" ht="16.5" x14ac:dyDescent="0.15">
      <c r="A83" s="3">
        <v>10004</v>
      </c>
      <c r="B83" s="3" t="s">
        <v>464</v>
      </c>
      <c r="C83" s="3">
        <v>29</v>
      </c>
      <c r="D83" s="3" t="s">
        <v>47</v>
      </c>
      <c r="F83" s="3">
        <v>55</v>
      </c>
    </row>
    <row r="84" spans="1:6" ht="16.5" x14ac:dyDescent="0.15">
      <c r="A84" s="3">
        <v>10004</v>
      </c>
      <c r="B84" s="3" t="s">
        <v>464</v>
      </c>
      <c r="C84" s="3">
        <v>30</v>
      </c>
      <c r="D84" s="3" t="s">
        <v>47</v>
      </c>
      <c r="F84" s="3">
        <v>55</v>
      </c>
    </row>
    <row r="85" spans="1:6" ht="16.5" x14ac:dyDescent="0.15">
      <c r="A85" s="3">
        <v>10004</v>
      </c>
      <c r="B85" s="3" t="s">
        <v>464</v>
      </c>
      <c r="C85" s="3">
        <v>31</v>
      </c>
      <c r="D85" s="3" t="s">
        <v>47</v>
      </c>
      <c r="F85" s="3">
        <v>55</v>
      </c>
    </row>
    <row r="86" spans="1:6" ht="16.5" x14ac:dyDescent="0.15">
      <c r="A86" s="3">
        <v>10004</v>
      </c>
      <c r="B86" s="3" t="s">
        <v>464</v>
      </c>
      <c r="C86" s="3">
        <v>32</v>
      </c>
      <c r="D86" s="3" t="s">
        <v>47</v>
      </c>
      <c r="F86" s="3">
        <v>55</v>
      </c>
    </row>
    <row r="87" spans="1:6" ht="16.5" x14ac:dyDescent="0.15">
      <c r="A87" s="3">
        <v>10004</v>
      </c>
      <c r="B87" s="3" t="s">
        <v>464</v>
      </c>
      <c r="C87" s="3">
        <v>33</v>
      </c>
      <c r="D87" s="3" t="s">
        <v>47</v>
      </c>
      <c r="F87" s="3">
        <v>60</v>
      </c>
    </row>
    <row r="88" spans="1:6" ht="16.5" x14ac:dyDescent="0.15">
      <c r="A88" s="3">
        <v>10004</v>
      </c>
      <c r="B88" s="3" t="s">
        <v>464</v>
      </c>
      <c r="C88" s="3">
        <v>34</v>
      </c>
      <c r="D88" s="3" t="s">
        <v>47</v>
      </c>
      <c r="F88" s="3">
        <v>60</v>
      </c>
    </row>
    <row r="89" spans="1:6" ht="16.5" x14ac:dyDescent="0.15">
      <c r="A89" s="3">
        <v>10004</v>
      </c>
      <c r="B89" s="3" t="s">
        <v>464</v>
      </c>
      <c r="C89" s="3">
        <v>35</v>
      </c>
      <c r="D89" s="3" t="s">
        <v>47</v>
      </c>
      <c r="F89" s="3">
        <v>60</v>
      </c>
    </row>
    <row r="90" spans="1:6" ht="16.5" x14ac:dyDescent="0.15">
      <c r="A90" s="3">
        <v>10004</v>
      </c>
      <c r="B90" s="3" t="s">
        <v>464</v>
      </c>
      <c r="C90" s="3">
        <v>36</v>
      </c>
      <c r="D90" s="3" t="s">
        <v>47</v>
      </c>
      <c r="F90" s="3">
        <v>60</v>
      </c>
    </row>
    <row r="91" spans="1:6" ht="16.5" x14ac:dyDescent="0.15">
      <c r="A91" s="3">
        <v>10004</v>
      </c>
      <c r="B91" s="3" t="s">
        <v>464</v>
      </c>
      <c r="C91" s="3">
        <v>37</v>
      </c>
      <c r="D91" s="3" t="s">
        <v>47</v>
      </c>
      <c r="F91" s="3">
        <v>65</v>
      </c>
    </row>
    <row r="92" spans="1:6" ht="16.5" x14ac:dyDescent="0.15">
      <c r="A92" s="3">
        <v>10004</v>
      </c>
      <c r="B92" s="3" t="s">
        <v>464</v>
      </c>
      <c r="C92" s="3">
        <v>38</v>
      </c>
      <c r="D92" s="3" t="s">
        <v>47</v>
      </c>
      <c r="F92" s="3">
        <v>65</v>
      </c>
    </row>
    <row r="93" spans="1:6" ht="16.5" x14ac:dyDescent="0.15">
      <c r="A93" s="3">
        <v>10004</v>
      </c>
      <c r="B93" s="3" t="s">
        <v>464</v>
      </c>
      <c r="C93" s="3">
        <v>39</v>
      </c>
      <c r="D93" s="3" t="s">
        <v>47</v>
      </c>
      <c r="F93" s="3">
        <v>65</v>
      </c>
    </row>
    <row r="94" spans="1:6" ht="16.5" x14ac:dyDescent="0.15">
      <c r="A94" s="3">
        <v>10004</v>
      </c>
      <c r="B94" s="3" t="s">
        <v>464</v>
      </c>
      <c r="C94" s="3">
        <v>40</v>
      </c>
      <c r="D94" s="3" t="s">
        <v>47</v>
      </c>
      <c r="F94" s="3">
        <v>65</v>
      </c>
    </row>
    <row r="95" spans="1:6" ht="16.5" x14ac:dyDescent="0.15">
      <c r="A95" s="3">
        <v>10004</v>
      </c>
      <c r="B95" s="3" t="s">
        <v>464</v>
      </c>
      <c r="C95" s="3">
        <v>41</v>
      </c>
      <c r="D95" s="3" t="s">
        <v>47</v>
      </c>
      <c r="F95" s="3">
        <v>70</v>
      </c>
    </row>
    <row r="96" spans="1:6" ht="16.5" x14ac:dyDescent="0.15">
      <c r="A96" s="3">
        <v>10004</v>
      </c>
      <c r="B96" s="3" t="s">
        <v>464</v>
      </c>
      <c r="C96" s="3">
        <v>42</v>
      </c>
      <c r="D96" s="3" t="s">
        <v>47</v>
      </c>
      <c r="F96" s="3">
        <v>70</v>
      </c>
    </row>
    <row r="97" spans="1:6" ht="16.5" x14ac:dyDescent="0.15">
      <c r="A97" s="3">
        <v>10004</v>
      </c>
      <c r="B97" s="3" t="s">
        <v>464</v>
      </c>
      <c r="C97" s="3">
        <v>43</v>
      </c>
      <c r="D97" s="3" t="s">
        <v>47</v>
      </c>
      <c r="F97" s="3">
        <v>70</v>
      </c>
    </row>
    <row r="98" spans="1:6" ht="16.5" x14ac:dyDescent="0.15">
      <c r="A98" s="3">
        <v>10004</v>
      </c>
      <c r="B98" s="3" t="s">
        <v>464</v>
      </c>
      <c r="C98" s="3">
        <v>44</v>
      </c>
      <c r="D98" s="3" t="s">
        <v>47</v>
      </c>
      <c r="F98" s="3">
        <v>70</v>
      </c>
    </row>
    <row r="99" spans="1:6" ht="16.5" x14ac:dyDescent="0.15">
      <c r="A99" s="3">
        <v>10004</v>
      </c>
      <c r="B99" s="3" t="s">
        <v>464</v>
      </c>
      <c r="C99" s="3">
        <v>45</v>
      </c>
      <c r="D99" s="3" t="s">
        <v>47</v>
      </c>
      <c r="F99" s="3">
        <v>75</v>
      </c>
    </row>
    <row r="100" spans="1:6" ht="16.5" x14ac:dyDescent="0.15">
      <c r="A100" s="3">
        <v>10004</v>
      </c>
      <c r="B100" s="3" t="s">
        <v>464</v>
      </c>
      <c r="C100" s="3">
        <v>46</v>
      </c>
      <c r="D100" s="3" t="s">
        <v>47</v>
      </c>
      <c r="F100" s="3">
        <v>75</v>
      </c>
    </row>
    <row r="101" spans="1:6" ht="16.5" x14ac:dyDescent="0.15">
      <c r="A101" s="3">
        <v>10004</v>
      </c>
      <c r="B101" s="3" t="s">
        <v>464</v>
      </c>
      <c r="C101" s="3">
        <v>47</v>
      </c>
      <c r="D101" s="3" t="s">
        <v>47</v>
      </c>
      <c r="F101" s="3">
        <v>75</v>
      </c>
    </row>
    <row r="102" spans="1:6" ht="16.5" x14ac:dyDescent="0.15">
      <c r="A102" s="3">
        <v>10004</v>
      </c>
      <c r="B102" s="3" t="s">
        <v>464</v>
      </c>
      <c r="C102" s="3">
        <v>48</v>
      </c>
      <c r="D102" s="3" t="s">
        <v>47</v>
      </c>
      <c r="F102" s="3">
        <v>75</v>
      </c>
    </row>
    <row r="103" spans="1:6" ht="16.5" x14ac:dyDescent="0.15">
      <c r="A103" s="3">
        <v>10004</v>
      </c>
      <c r="B103" s="3" t="s">
        <v>464</v>
      </c>
      <c r="C103" s="3">
        <v>49</v>
      </c>
      <c r="D103" s="3" t="s">
        <v>47</v>
      </c>
      <c r="F103" s="3">
        <v>80</v>
      </c>
    </row>
    <row r="104" spans="1:6" ht="16.5" x14ac:dyDescent="0.15">
      <c r="A104" s="3">
        <v>10004</v>
      </c>
      <c r="B104" s="3" t="s">
        <v>464</v>
      </c>
      <c r="C104" s="3">
        <v>50</v>
      </c>
      <c r="D104" s="3" t="s">
        <v>47</v>
      </c>
      <c r="F104" s="3">
        <f t="shared" ref="F104:F105" si="5">F99+5</f>
        <v>80</v>
      </c>
    </row>
    <row r="105" spans="1:6" ht="16.5" x14ac:dyDescent="0.15">
      <c r="A105" s="3">
        <v>10004</v>
      </c>
      <c r="B105" s="3" t="s">
        <v>464</v>
      </c>
      <c r="C105" s="3">
        <v>51</v>
      </c>
      <c r="D105" s="3" t="s">
        <v>47</v>
      </c>
      <c r="F105" s="3">
        <f t="shared" si="5"/>
        <v>80</v>
      </c>
    </row>
    <row r="106" spans="1:6" ht="16.5" x14ac:dyDescent="0.15">
      <c r="A106" s="3">
        <v>10004</v>
      </c>
      <c r="B106" s="3" t="s">
        <v>464</v>
      </c>
      <c r="C106" s="3">
        <v>52</v>
      </c>
      <c r="D106" s="3" t="s">
        <v>47</v>
      </c>
      <c r="F106" s="3">
        <f>F105</f>
        <v>80</v>
      </c>
    </row>
    <row r="107" spans="1:6" ht="16.5" x14ac:dyDescent="0.15">
      <c r="A107" s="3">
        <v>10004</v>
      </c>
      <c r="B107" s="3" t="s">
        <v>464</v>
      </c>
      <c r="C107" s="3">
        <v>53</v>
      </c>
      <c r="D107" s="3" t="s">
        <v>47</v>
      </c>
      <c r="F107" s="3">
        <f t="shared" ref="F107:F154" si="6">F106</f>
        <v>80</v>
      </c>
    </row>
    <row r="108" spans="1:6" ht="16.5" x14ac:dyDescent="0.15">
      <c r="A108" s="3">
        <v>10004</v>
      </c>
      <c r="B108" s="3" t="s">
        <v>464</v>
      </c>
      <c r="C108" s="3">
        <v>54</v>
      </c>
      <c r="D108" s="3" t="s">
        <v>47</v>
      </c>
      <c r="F108" s="3">
        <f t="shared" si="6"/>
        <v>80</v>
      </c>
    </row>
    <row r="109" spans="1:6" ht="16.5" x14ac:dyDescent="0.15">
      <c r="A109" s="3">
        <v>10004</v>
      </c>
      <c r="B109" s="3" t="s">
        <v>464</v>
      </c>
      <c r="C109" s="3">
        <v>55</v>
      </c>
      <c r="D109" s="3" t="s">
        <v>47</v>
      </c>
      <c r="F109" s="3">
        <f t="shared" si="6"/>
        <v>80</v>
      </c>
    </row>
    <row r="110" spans="1:6" ht="16.5" x14ac:dyDescent="0.15">
      <c r="A110" s="3">
        <v>10004</v>
      </c>
      <c r="B110" s="3" t="s">
        <v>464</v>
      </c>
      <c r="C110" s="3">
        <v>56</v>
      </c>
      <c r="D110" s="3" t="s">
        <v>47</v>
      </c>
      <c r="F110" s="3">
        <f t="shared" si="6"/>
        <v>80</v>
      </c>
    </row>
    <row r="111" spans="1:6" ht="16.5" x14ac:dyDescent="0.15">
      <c r="A111" s="3">
        <v>10004</v>
      </c>
      <c r="B111" s="3" t="s">
        <v>464</v>
      </c>
      <c r="C111" s="3">
        <v>57</v>
      </c>
      <c r="D111" s="3" t="s">
        <v>47</v>
      </c>
      <c r="F111" s="3">
        <f t="shared" si="6"/>
        <v>80</v>
      </c>
    </row>
    <row r="112" spans="1:6" ht="16.5" x14ac:dyDescent="0.15">
      <c r="A112" s="3">
        <v>10004</v>
      </c>
      <c r="B112" s="3" t="s">
        <v>464</v>
      </c>
      <c r="C112" s="3">
        <v>58</v>
      </c>
      <c r="D112" s="3" t="s">
        <v>47</v>
      </c>
      <c r="F112" s="3">
        <f t="shared" si="6"/>
        <v>80</v>
      </c>
    </row>
    <row r="113" spans="1:6" ht="16.5" x14ac:dyDescent="0.15">
      <c r="A113" s="3">
        <v>10004</v>
      </c>
      <c r="B113" s="3" t="s">
        <v>464</v>
      </c>
      <c r="C113" s="3">
        <v>59</v>
      </c>
      <c r="D113" s="3" t="s">
        <v>47</v>
      </c>
      <c r="F113" s="3">
        <f t="shared" si="6"/>
        <v>80</v>
      </c>
    </row>
    <row r="114" spans="1:6" ht="16.5" x14ac:dyDescent="0.15">
      <c r="A114" s="3">
        <v>10004</v>
      </c>
      <c r="B114" s="3" t="s">
        <v>464</v>
      </c>
      <c r="C114" s="3">
        <v>60</v>
      </c>
      <c r="D114" s="3" t="s">
        <v>47</v>
      </c>
      <c r="F114" s="3">
        <f t="shared" si="6"/>
        <v>80</v>
      </c>
    </row>
    <row r="115" spans="1:6" ht="16.5" x14ac:dyDescent="0.15">
      <c r="A115" s="3">
        <v>10004</v>
      </c>
      <c r="B115" s="3" t="s">
        <v>464</v>
      </c>
      <c r="C115" s="3">
        <v>61</v>
      </c>
      <c r="D115" s="3" t="s">
        <v>47</v>
      </c>
      <c r="F115" s="3">
        <f t="shared" si="6"/>
        <v>80</v>
      </c>
    </row>
    <row r="116" spans="1:6" ht="16.5" x14ac:dyDescent="0.15">
      <c r="A116" s="3">
        <v>10004</v>
      </c>
      <c r="B116" s="3" t="s">
        <v>464</v>
      </c>
      <c r="C116" s="3">
        <v>62</v>
      </c>
      <c r="D116" s="3" t="s">
        <v>47</v>
      </c>
      <c r="F116" s="3">
        <f t="shared" si="6"/>
        <v>80</v>
      </c>
    </row>
    <row r="117" spans="1:6" ht="16.5" x14ac:dyDescent="0.15">
      <c r="A117" s="3">
        <v>10004</v>
      </c>
      <c r="B117" s="3" t="s">
        <v>464</v>
      </c>
      <c r="C117" s="3">
        <v>63</v>
      </c>
      <c r="D117" s="3" t="s">
        <v>47</v>
      </c>
      <c r="F117" s="3">
        <f t="shared" si="6"/>
        <v>80</v>
      </c>
    </row>
    <row r="118" spans="1:6" ht="16.5" x14ac:dyDescent="0.15">
      <c r="A118" s="3">
        <v>10004</v>
      </c>
      <c r="B118" s="3" t="s">
        <v>464</v>
      </c>
      <c r="C118" s="3">
        <v>64</v>
      </c>
      <c r="D118" s="3" t="s">
        <v>47</v>
      </c>
      <c r="F118" s="3">
        <f t="shared" si="6"/>
        <v>80</v>
      </c>
    </row>
    <row r="119" spans="1:6" ht="16.5" x14ac:dyDescent="0.15">
      <c r="A119" s="3">
        <v>10004</v>
      </c>
      <c r="B119" s="3" t="s">
        <v>464</v>
      </c>
      <c r="C119" s="3">
        <v>65</v>
      </c>
      <c r="D119" s="3" t="s">
        <v>47</v>
      </c>
      <c r="F119" s="3">
        <f t="shared" si="6"/>
        <v>80</v>
      </c>
    </row>
    <row r="120" spans="1:6" ht="16.5" x14ac:dyDescent="0.15">
      <c r="A120" s="3">
        <v>10004</v>
      </c>
      <c r="B120" s="3" t="s">
        <v>464</v>
      </c>
      <c r="C120" s="3">
        <v>66</v>
      </c>
      <c r="D120" s="3" t="s">
        <v>47</v>
      </c>
      <c r="F120" s="3">
        <f t="shared" si="6"/>
        <v>80</v>
      </c>
    </row>
    <row r="121" spans="1:6" ht="16.5" x14ac:dyDescent="0.15">
      <c r="A121" s="3">
        <v>10004</v>
      </c>
      <c r="B121" s="3" t="s">
        <v>464</v>
      </c>
      <c r="C121" s="3">
        <v>67</v>
      </c>
      <c r="D121" s="3" t="s">
        <v>47</v>
      </c>
      <c r="F121" s="3">
        <f t="shared" si="6"/>
        <v>80</v>
      </c>
    </row>
    <row r="122" spans="1:6" ht="16.5" x14ac:dyDescent="0.15">
      <c r="A122" s="3">
        <v>10004</v>
      </c>
      <c r="B122" s="3" t="s">
        <v>464</v>
      </c>
      <c r="C122" s="3">
        <v>68</v>
      </c>
      <c r="D122" s="3" t="s">
        <v>47</v>
      </c>
      <c r="F122" s="3">
        <f t="shared" si="6"/>
        <v>80</v>
      </c>
    </row>
    <row r="123" spans="1:6" ht="16.5" x14ac:dyDescent="0.15">
      <c r="A123" s="3">
        <v>10004</v>
      </c>
      <c r="B123" s="3" t="s">
        <v>464</v>
      </c>
      <c r="C123" s="3">
        <v>69</v>
      </c>
      <c r="D123" s="3" t="s">
        <v>47</v>
      </c>
      <c r="F123" s="3">
        <f t="shared" si="6"/>
        <v>80</v>
      </c>
    </row>
    <row r="124" spans="1:6" ht="16.5" x14ac:dyDescent="0.15">
      <c r="A124" s="3">
        <v>10004</v>
      </c>
      <c r="B124" s="3" t="s">
        <v>464</v>
      </c>
      <c r="C124" s="3">
        <v>70</v>
      </c>
      <c r="D124" s="3" t="s">
        <v>47</v>
      </c>
      <c r="F124" s="3">
        <f t="shared" si="6"/>
        <v>80</v>
      </c>
    </row>
    <row r="125" spans="1:6" ht="16.5" x14ac:dyDescent="0.15">
      <c r="A125" s="3">
        <v>10004</v>
      </c>
      <c r="B125" s="3" t="s">
        <v>464</v>
      </c>
      <c r="C125" s="3">
        <v>71</v>
      </c>
      <c r="D125" s="3" t="s">
        <v>47</v>
      </c>
      <c r="F125" s="3">
        <f t="shared" si="6"/>
        <v>80</v>
      </c>
    </row>
    <row r="126" spans="1:6" ht="16.5" x14ac:dyDescent="0.15">
      <c r="A126" s="3">
        <v>10004</v>
      </c>
      <c r="B126" s="3" t="s">
        <v>464</v>
      </c>
      <c r="C126" s="3">
        <v>72</v>
      </c>
      <c r="D126" s="3" t="s">
        <v>47</v>
      </c>
      <c r="F126" s="3">
        <f t="shared" si="6"/>
        <v>80</v>
      </c>
    </row>
    <row r="127" spans="1:6" ht="16.5" x14ac:dyDescent="0.15">
      <c r="A127" s="3">
        <v>10004</v>
      </c>
      <c r="B127" s="3" t="s">
        <v>464</v>
      </c>
      <c r="C127" s="3">
        <v>73</v>
      </c>
      <c r="D127" s="3" t="s">
        <v>47</v>
      </c>
      <c r="F127" s="3">
        <f t="shared" si="6"/>
        <v>80</v>
      </c>
    </row>
    <row r="128" spans="1:6" ht="16.5" x14ac:dyDescent="0.15">
      <c r="A128" s="3">
        <v>10004</v>
      </c>
      <c r="B128" s="3" t="s">
        <v>464</v>
      </c>
      <c r="C128" s="3">
        <v>74</v>
      </c>
      <c r="D128" s="3" t="s">
        <v>47</v>
      </c>
      <c r="F128" s="3">
        <f t="shared" si="6"/>
        <v>80</v>
      </c>
    </row>
    <row r="129" spans="1:6" ht="16.5" x14ac:dyDescent="0.15">
      <c r="A129" s="3">
        <v>10004</v>
      </c>
      <c r="B129" s="3" t="s">
        <v>464</v>
      </c>
      <c r="C129" s="3">
        <v>75</v>
      </c>
      <c r="D129" s="3" t="s">
        <v>47</v>
      </c>
      <c r="F129" s="3">
        <f t="shared" si="6"/>
        <v>80</v>
      </c>
    </row>
    <row r="130" spans="1:6" ht="16.5" x14ac:dyDescent="0.15">
      <c r="A130" s="3">
        <v>10004</v>
      </c>
      <c r="B130" s="3" t="s">
        <v>464</v>
      </c>
      <c r="C130" s="3">
        <v>76</v>
      </c>
      <c r="D130" s="3" t="s">
        <v>47</v>
      </c>
      <c r="F130" s="3">
        <f t="shared" si="6"/>
        <v>80</v>
      </c>
    </row>
    <row r="131" spans="1:6" ht="16.5" x14ac:dyDescent="0.15">
      <c r="A131" s="3">
        <v>10004</v>
      </c>
      <c r="B131" s="3" t="s">
        <v>464</v>
      </c>
      <c r="C131" s="3">
        <v>77</v>
      </c>
      <c r="D131" s="3" t="s">
        <v>47</v>
      </c>
      <c r="F131" s="3">
        <f t="shared" si="6"/>
        <v>80</v>
      </c>
    </row>
    <row r="132" spans="1:6" ht="16.5" x14ac:dyDescent="0.15">
      <c r="A132" s="3">
        <v>10004</v>
      </c>
      <c r="B132" s="3" t="s">
        <v>464</v>
      </c>
      <c r="C132" s="3">
        <v>78</v>
      </c>
      <c r="D132" s="3" t="s">
        <v>47</v>
      </c>
      <c r="F132" s="3">
        <f t="shared" si="6"/>
        <v>80</v>
      </c>
    </row>
    <row r="133" spans="1:6" ht="16.5" x14ac:dyDescent="0.15">
      <c r="A133" s="3">
        <v>10004</v>
      </c>
      <c r="B133" s="3" t="s">
        <v>464</v>
      </c>
      <c r="C133" s="3">
        <v>79</v>
      </c>
      <c r="D133" s="3" t="s">
        <v>47</v>
      </c>
      <c r="F133" s="3">
        <f t="shared" si="6"/>
        <v>80</v>
      </c>
    </row>
    <row r="134" spans="1:6" ht="16.5" x14ac:dyDescent="0.15">
      <c r="A134" s="3">
        <v>10004</v>
      </c>
      <c r="B134" s="3" t="s">
        <v>464</v>
      </c>
      <c r="C134" s="3">
        <v>80</v>
      </c>
      <c r="D134" s="3" t="s">
        <v>47</v>
      </c>
      <c r="F134" s="3">
        <f t="shared" si="6"/>
        <v>80</v>
      </c>
    </row>
    <row r="135" spans="1:6" ht="16.5" x14ac:dyDescent="0.15">
      <c r="A135" s="3">
        <v>10004</v>
      </c>
      <c r="B135" s="3" t="s">
        <v>464</v>
      </c>
      <c r="C135" s="3">
        <v>81</v>
      </c>
      <c r="D135" s="3" t="s">
        <v>47</v>
      </c>
      <c r="F135" s="3">
        <f t="shared" si="6"/>
        <v>80</v>
      </c>
    </row>
    <row r="136" spans="1:6" ht="16.5" x14ac:dyDescent="0.15">
      <c r="A136" s="3">
        <v>10004</v>
      </c>
      <c r="B136" s="3" t="s">
        <v>464</v>
      </c>
      <c r="C136" s="3">
        <v>82</v>
      </c>
      <c r="D136" s="3" t="s">
        <v>47</v>
      </c>
      <c r="F136" s="3">
        <f t="shared" si="6"/>
        <v>80</v>
      </c>
    </row>
    <row r="137" spans="1:6" ht="16.5" x14ac:dyDescent="0.15">
      <c r="A137" s="3">
        <v>10004</v>
      </c>
      <c r="B137" s="3" t="s">
        <v>464</v>
      </c>
      <c r="C137" s="3">
        <v>83</v>
      </c>
      <c r="D137" s="3" t="s">
        <v>47</v>
      </c>
      <c r="F137" s="3">
        <f t="shared" si="6"/>
        <v>80</v>
      </c>
    </row>
    <row r="138" spans="1:6" ht="16.5" x14ac:dyDescent="0.15">
      <c r="A138" s="3">
        <v>10004</v>
      </c>
      <c r="B138" s="3" t="s">
        <v>464</v>
      </c>
      <c r="C138" s="3">
        <v>84</v>
      </c>
      <c r="D138" s="3" t="s">
        <v>47</v>
      </c>
      <c r="F138" s="3">
        <f t="shared" si="6"/>
        <v>80</v>
      </c>
    </row>
    <row r="139" spans="1:6" ht="16.5" x14ac:dyDescent="0.15">
      <c r="A139" s="3">
        <v>10004</v>
      </c>
      <c r="B139" s="3" t="s">
        <v>464</v>
      </c>
      <c r="C139" s="3">
        <v>85</v>
      </c>
      <c r="D139" s="3" t="s">
        <v>47</v>
      </c>
      <c r="F139" s="3">
        <f t="shared" si="6"/>
        <v>80</v>
      </c>
    </row>
    <row r="140" spans="1:6" ht="16.5" x14ac:dyDescent="0.15">
      <c r="A140" s="3">
        <v>10004</v>
      </c>
      <c r="B140" s="3" t="s">
        <v>464</v>
      </c>
      <c r="C140" s="3">
        <v>86</v>
      </c>
      <c r="D140" s="3" t="s">
        <v>47</v>
      </c>
      <c r="F140" s="3">
        <f t="shared" si="6"/>
        <v>80</v>
      </c>
    </row>
    <row r="141" spans="1:6" ht="16.5" x14ac:dyDescent="0.15">
      <c r="A141" s="3">
        <v>10004</v>
      </c>
      <c r="B141" s="3" t="s">
        <v>464</v>
      </c>
      <c r="C141" s="3">
        <v>87</v>
      </c>
      <c r="D141" s="3" t="s">
        <v>47</v>
      </c>
      <c r="F141" s="3">
        <f t="shared" si="6"/>
        <v>80</v>
      </c>
    </row>
    <row r="142" spans="1:6" ht="16.5" x14ac:dyDescent="0.15">
      <c r="A142" s="3">
        <v>10004</v>
      </c>
      <c r="B142" s="3" t="s">
        <v>464</v>
      </c>
      <c r="C142" s="3">
        <v>88</v>
      </c>
      <c r="D142" s="3" t="s">
        <v>47</v>
      </c>
      <c r="F142" s="3">
        <f t="shared" si="6"/>
        <v>80</v>
      </c>
    </row>
    <row r="143" spans="1:6" ht="16.5" x14ac:dyDescent="0.15">
      <c r="A143" s="3">
        <v>10004</v>
      </c>
      <c r="B143" s="3" t="s">
        <v>464</v>
      </c>
      <c r="C143" s="3">
        <v>89</v>
      </c>
      <c r="D143" s="3" t="s">
        <v>47</v>
      </c>
      <c r="F143" s="3">
        <f t="shared" si="6"/>
        <v>80</v>
      </c>
    </row>
    <row r="144" spans="1:6" ht="16.5" x14ac:dyDescent="0.15">
      <c r="A144" s="3">
        <v>10004</v>
      </c>
      <c r="B144" s="3" t="s">
        <v>464</v>
      </c>
      <c r="C144" s="3">
        <v>90</v>
      </c>
      <c r="D144" s="3" t="s">
        <v>47</v>
      </c>
      <c r="F144" s="3">
        <f t="shared" si="6"/>
        <v>80</v>
      </c>
    </row>
    <row r="145" spans="1:6" ht="16.5" x14ac:dyDescent="0.15">
      <c r="A145" s="3">
        <v>10004</v>
      </c>
      <c r="B145" s="3" t="s">
        <v>464</v>
      </c>
      <c r="C145" s="3">
        <v>91</v>
      </c>
      <c r="D145" s="3" t="s">
        <v>47</v>
      </c>
      <c r="F145" s="3">
        <f t="shared" si="6"/>
        <v>80</v>
      </c>
    </row>
    <row r="146" spans="1:6" ht="16.5" x14ac:dyDescent="0.15">
      <c r="A146" s="3">
        <v>10004</v>
      </c>
      <c r="B146" s="3" t="s">
        <v>464</v>
      </c>
      <c r="C146" s="3">
        <v>92</v>
      </c>
      <c r="D146" s="3" t="s">
        <v>47</v>
      </c>
      <c r="F146" s="3">
        <f t="shared" si="6"/>
        <v>80</v>
      </c>
    </row>
    <row r="147" spans="1:6" ht="16.5" x14ac:dyDescent="0.15">
      <c r="A147" s="3">
        <v>10004</v>
      </c>
      <c r="B147" s="3" t="s">
        <v>464</v>
      </c>
      <c r="C147" s="3">
        <v>93</v>
      </c>
      <c r="D147" s="3" t="s">
        <v>47</v>
      </c>
      <c r="F147" s="3">
        <f t="shared" si="6"/>
        <v>80</v>
      </c>
    </row>
    <row r="148" spans="1:6" ht="16.5" x14ac:dyDescent="0.15">
      <c r="A148" s="3">
        <v>10004</v>
      </c>
      <c r="B148" s="3" t="s">
        <v>464</v>
      </c>
      <c r="C148" s="3">
        <v>94</v>
      </c>
      <c r="D148" s="3" t="s">
        <v>47</v>
      </c>
      <c r="F148" s="3">
        <f t="shared" si="6"/>
        <v>80</v>
      </c>
    </row>
    <row r="149" spans="1:6" ht="16.5" x14ac:dyDescent="0.15">
      <c r="A149" s="3">
        <v>10004</v>
      </c>
      <c r="B149" s="3" t="s">
        <v>464</v>
      </c>
      <c r="C149" s="3">
        <v>95</v>
      </c>
      <c r="D149" s="3" t="s">
        <v>47</v>
      </c>
      <c r="F149" s="3">
        <f t="shared" si="6"/>
        <v>80</v>
      </c>
    </row>
    <row r="150" spans="1:6" ht="16.5" x14ac:dyDescent="0.15">
      <c r="A150" s="3">
        <v>10004</v>
      </c>
      <c r="B150" s="3" t="s">
        <v>464</v>
      </c>
      <c r="C150" s="3">
        <v>96</v>
      </c>
      <c r="D150" s="3" t="s">
        <v>47</v>
      </c>
      <c r="F150" s="3">
        <f t="shared" si="6"/>
        <v>80</v>
      </c>
    </row>
    <row r="151" spans="1:6" ht="16.5" x14ac:dyDescent="0.15">
      <c r="A151" s="3">
        <v>10004</v>
      </c>
      <c r="B151" s="3" t="s">
        <v>464</v>
      </c>
      <c r="C151" s="3">
        <v>97</v>
      </c>
      <c r="D151" s="3" t="s">
        <v>47</v>
      </c>
      <c r="F151" s="3">
        <f t="shared" si="6"/>
        <v>80</v>
      </c>
    </row>
    <row r="152" spans="1:6" ht="16.5" x14ac:dyDescent="0.15">
      <c r="A152" s="3">
        <v>10004</v>
      </c>
      <c r="B152" s="3" t="s">
        <v>464</v>
      </c>
      <c r="C152" s="3">
        <v>98</v>
      </c>
      <c r="D152" s="3" t="s">
        <v>47</v>
      </c>
      <c r="F152" s="3">
        <f t="shared" si="6"/>
        <v>80</v>
      </c>
    </row>
    <row r="153" spans="1:6" ht="16.5" x14ac:dyDescent="0.15">
      <c r="A153" s="3">
        <v>10004</v>
      </c>
      <c r="B153" s="3" t="s">
        <v>464</v>
      </c>
      <c r="C153" s="3">
        <v>99</v>
      </c>
      <c r="D153" s="3" t="s">
        <v>47</v>
      </c>
      <c r="F153" s="3">
        <f t="shared" si="6"/>
        <v>80</v>
      </c>
    </row>
    <row r="154" spans="1:6" ht="16.5" x14ac:dyDescent="0.15">
      <c r="A154" s="3">
        <v>10004</v>
      </c>
      <c r="B154" s="3" t="s">
        <v>464</v>
      </c>
      <c r="C154" s="3">
        <v>100</v>
      </c>
      <c r="D154" s="3" t="s">
        <v>47</v>
      </c>
      <c r="F154" s="3">
        <f t="shared" si="6"/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R44"/>
  <sheetViews>
    <sheetView workbookViewId="0">
      <pane ySplit="11" topLeftCell="A12" activePane="bottomLeft" state="frozen"/>
      <selection pane="bottomLeft" activeCell="E19" sqref="E19"/>
    </sheetView>
  </sheetViews>
  <sheetFormatPr defaultColWidth="9" defaultRowHeight="16.5" x14ac:dyDescent="0.3"/>
  <cols>
    <col min="1" max="2" width="9.25" style="2" bestFit="1" customWidth="1"/>
    <col min="3" max="3" width="10.75" style="2" bestFit="1" customWidth="1"/>
    <col min="4" max="4" width="15.375" style="2" bestFit="1" customWidth="1"/>
    <col min="5" max="5" width="15.375" style="2" customWidth="1"/>
    <col min="6" max="6" width="10.125" style="2" bestFit="1" customWidth="1"/>
    <col min="7" max="7" width="10.25" style="2" bestFit="1" customWidth="1"/>
    <col min="8" max="8" width="9.25" style="2" bestFit="1" customWidth="1"/>
    <col min="9" max="9" width="13.25" style="2" bestFit="1" customWidth="1"/>
    <col min="10" max="10" width="18.125" style="2" customWidth="1"/>
    <col min="11" max="11" width="5.375" style="2" customWidth="1"/>
    <col min="12" max="15" width="7.375" style="2" bestFit="1" customWidth="1"/>
    <col min="16" max="16384" width="9" style="2"/>
  </cols>
  <sheetData>
    <row r="1" spans="1:18" x14ac:dyDescent="0.3">
      <c r="A1" s="6" t="s">
        <v>9</v>
      </c>
      <c r="B1" s="6" t="s">
        <v>0</v>
      </c>
      <c r="C1" s="6" t="s">
        <v>1</v>
      </c>
      <c r="D1" s="6" t="s">
        <v>8</v>
      </c>
      <c r="E1" s="6" t="s">
        <v>493</v>
      </c>
      <c r="F1" s="5" t="s">
        <v>56</v>
      </c>
      <c r="G1" s="5" t="s">
        <v>57</v>
      </c>
      <c r="H1" s="6" t="s">
        <v>3</v>
      </c>
      <c r="I1" s="6" t="s">
        <v>2</v>
      </c>
      <c r="J1" s="5" t="s">
        <v>485</v>
      </c>
    </row>
    <row r="2" spans="1:18" x14ac:dyDescent="0.3">
      <c r="A2" s="6" t="s">
        <v>10</v>
      </c>
      <c r="B2" s="6" t="s">
        <v>4</v>
      </c>
      <c r="C2" s="6" t="s">
        <v>5</v>
      </c>
      <c r="D2" s="6"/>
      <c r="E2" s="6"/>
      <c r="F2" s="5" t="s">
        <v>64</v>
      </c>
      <c r="G2" s="5" t="s">
        <v>65</v>
      </c>
      <c r="H2" s="6" t="s">
        <v>7</v>
      </c>
      <c r="I2" s="6" t="s">
        <v>6</v>
      </c>
      <c r="J2" s="5" t="s">
        <v>486</v>
      </c>
    </row>
    <row r="3" spans="1:18" x14ac:dyDescent="0.3">
      <c r="A3" s="2">
        <v>1</v>
      </c>
      <c r="B3" s="3">
        <f>INDEX('market(商品)'!L:L,MATCH(C3,'market(商品)'!A:A,0))</f>
        <v>1</v>
      </c>
      <c r="C3" s="4">
        <v>56100101</v>
      </c>
      <c r="D3" s="3" t="str">
        <f>VLOOKUP(C3,'market(商品)'!$A:$B,2,0)</f>
        <v>格斗小子星魄</v>
      </c>
      <c r="E3" s="6"/>
      <c r="F3" s="3" t="s">
        <v>44</v>
      </c>
      <c r="G3" s="3">
        <v>1</v>
      </c>
      <c r="H3" s="2">
        <v>100</v>
      </c>
      <c r="I3" s="2">
        <f>H3</f>
        <v>100</v>
      </c>
    </row>
    <row r="4" spans="1:18" x14ac:dyDescent="0.3">
      <c r="A4" s="2">
        <v>1</v>
      </c>
      <c r="B4" s="3">
        <f>INDEX('market(商品)'!L:L,MATCH(C4,'market(商品)'!A:A,0))</f>
        <v>1</v>
      </c>
      <c r="C4" s="25">
        <v>56100102</v>
      </c>
      <c r="D4" s="3" t="str">
        <f>VLOOKUP(C4,'market(商品)'!$A:$B,2,0)</f>
        <v>精灵游侠星魄</v>
      </c>
      <c r="E4" s="6"/>
      <c r="F4" s="3" t="s">
        <v>44</v>
      </c>
      <c r="G4" s="3">
        <v>1</v>
      </c>
      <c r="H4" s="2">
        <v>100</v>
      </c>
      <c r="I4" s="2">
        <f t="shared" ref="I4:I26" si="0">H4+I3</f>
        <v>200</v>
      </c>
      <c r="P4" s="3"/>
      <c r="Q4" s="3"/>
      <c r="R4" s="3"/>
    </row>
    <row r="5" spans="1:18" x14ac:dyDescent="0.3">
      <c r="A5" s="2">
        <v>1</v>
      </c>
      <c r="B5" s="3">
        <f>INDEX('market(商品)'!L:L,MATCH(C5,'market(商品)'!A:A,0))</f>
        <v>1</v>
      </c>
      <c r="C5" s="25">
        <v>56100103</v>
      </c>
      <c r="D5" s="3" t="str">
        <f>VLOOKUP(C5,'market(商品)'!$A:$B,2,0)</f>
        <v>圣光使者星魄</v>
      </c>
      <c r="E5" s="6"/>
      <c r="F5" s="3" t="s">
        <v>44</v>
      </c>
      <c r="G5" s="3">
        <v>1</v>
      </c>
      <c r="H5" s="2">
        <v>100</v>
      </c>
      <c r="I5" s="2">
        <f t="shared" si="0"/>
        <v>300</v>
      </c>
      <c r="P5" s="3"/>
      <c r="Q5" s="3"/>
      <c r="R5" s="3"/>
    </row>
    <row r="6" spans="1:18" x14ac:dyDescent="0.3">
      <c r="A6" s="2">
        <v>2</v>
      </c>
      <c r="B6" s="3">
        <f>INDEX('market(商品)'!L:L,MATCH(C6,'market(商品)'!A:A,0))</f>
        <v>100</v>
      </c>
      <c r="C6" s="9">
        <v>56100113</v>
      </c>
      <c r="D6" s="3" t="str">
        <f>VLOOKUP(C6,'market(商品)'!$A:$B,2,0)</f>
        <v>美队星魄</v>
      </c>
      <c r="E6" s="6"/>
      <c r="F6" s="3" t="s">
        <v>44</v>
      </c>
      <c r="G6" s="3">
        <v>1</v>
      </c>
      <c r="H6" s="2">
        <v>100</v>
      </c>
      <c r="I6" s="2">
        <f>H6</f>
        <v>100</v>
      </c>
      <c r="P6" s="3"/>
      <c r="Q6" s="3"/>
      <c r="R6" s="3"/>
    </row>
    <row r="7" spans="1:18" x14ac:dyDescent="0.3">
      <c r="A7" s="2">
        <v>2</v>
      </c>
      <c r="B7" s="3">
        <f>INDEX('market(商品)'!L:L,MATCH(C7,'market(商品)'!A:A,0))</f>
        <v>1</v>
      </c>
      <c r="C7" s="9">
        <v>56100114</v>
      </c>
      <c r="D7" s="3" t="str">
        <f>VLOOKUP(C7,'market(商品)'!$A:$B,2,0)</f>
        <v>小叮当星魄</v>
      </c>
      <c r="E7" s="6"/>
      <c r="F7" s="3" t="s">
        <v>44</v>
      </c>
      <c r="G7" s="3">
        <v>1</v>
      </c>
      <c r="H7" s="2">
        <v>100</v>
      </c>
      <c r="I7" s="2">
        <f t="shared" si="0"/>
        <v>200</v>
      </c>
      <c r="P7" s="3"/>
      <c r="Q7" s="3"/>
      <c r="R7" s="3"/>
    </row>
    <row r="8" spans="1:18" x14ac:dyDescent="0.3">
      <c r="A8" s="2">
        <v>2</v>
      </c>
      <c r="B8" s="3">
        <f>INDEX('market(商品)'!L:L,MATCH(C8,'market(商品)'!A:A,0))</f>
        <v>1</v>
      </c>
      <c r="C8" s="9">
        <v>56100115</v>
      </c>
      <c r="D8" s="3" t="str">
        <f>VLOOKUP(C8,'market(商品)'!$A:$B,2,0)</f>
        <v>李小龙星魄</v>
      </c>
      <c r="E8" s="6"/>
      <c r="F8" s="3" t="s">
        <v>44</v>
      </c>
      <c r="G8" s="3">
        <v>1</v>
      </c>
      <c r="H8" s="2">
        <v>100</v>
      </c>
      <c r="I8" s="2">
        <f t="shared" si="0"/>
        <v>300</v>
      </c>
      <c r="P8" s="3"/>
      <c r="Q8" s="3"/>
      <c r="R8" s="3"/>
    </row>
    <row r="9" spans="1:18" x14ac:dyDescent="0.3">
      <c r="A9" s="2">
        <v>3</v>
      </c>
      <c r="B9" s="3">
        <f>INDEX('market(商品)'!L:L,MATCH(C9,'market(商品)'!A:A,0))</f>
        <v>1</v>
      </c>
      <c r="C9" s="25">
        <v>56100104</v>
      </c>
      <c r="D9" s="3" t="str">
        <f>VLOOKUP(C9,'market(商品)'!$A:$B,2,0)</f>
        <v>食人魔星魄</v>
      </c>
      <c r="E9" s="6"/>
      <c r="F9" s="3" t="s">
        <v>44</v>
      </c>
      <c r="G9" s="3">
        <v>1</v>
      </c>
      <c r="H9" s="2">
        <v>100</v>
      </c>
      <c r="I9" s="2">
        <f>H9</f>
        <v>100</v>
      </c>
      <c r="P9" s="3"/>
      <c r="Q9" s="3"/>
      <c r="R9" s="3"/>
    </row>
    <row r="10" spans="1:18" x14ac:dyDescent="0.3">
      <c r="A10" s="2">
        <v>3</v>
      </c>
      <c r="B10" s="3">
        <f>INDEX('market(商品)'!L:L,MATCH(C10,'market(商品)'!A:A,0))</f>
        <v>1</v>
      </c>
      <c r="C10" s="25">
        <v>56100105</v>
      </c>
      <c r="D10" s="3" t="str">
        <f>VLOOKUP(C10,'market(商品)'!$A:$B,2,0)</f>
        <v>骷髅射手星魄</v>
      </c>
      <c r="E10" s="6"/>
      <c r="F10" s="3" t="s">
        <v>44</v>
      </c>
      <c r="G10" s="3">
        <v>1</v>
      </c>
      <c r="H10" s="2">
        <v>100</v>
      </c>
      <c r="I10" s="2">
        <f t="shared" si="0"/>
        <v>200</v>
      </c>
      <c r="P10" s="3"/>
      <c r="Q10" s="3"/>
      <c r="R10" s="3"/>
    </row>
    <row r="11" spans="1:18" x14ac:dyDescent="0.3">
      <c r="A11" s="2">
        <v>3</v>
      </c>
      <c r="B11" s="3">
        <f>INDEX('market(商品)'!L:L,MATCH(C11,'market(商品)'!A:A,0))</f>
        <v>1</v>
      </c>
      <c r="C11" s="25">
        <v>56100106</v>
      </c>
      <c r="D11" s="3" t="str">
        <f>VLOOKUP(C11,'market(商品)'!$A:$B,2,0)</f>
        <v>骷髅战士星魄</v>
      </c>
      <c r="E11" s="6"/>
      <c r="F11" s="3" t="s">
        <v>44</v>
      </c>
      <c r="G11" s="3">
        <v>1</v>
      </c>
      <c r="H11" s="2">
        <v>100</v>
      </c>
      <c r="I11" s="2">
        <f t="shared" si="0"/>
        <v>300</v>
      </c>
      <c r="P11" s="3"/>
      <c r="Q11" s="3"/>
      <c r="R11" s="3"/>
    </row>
    <row r="12" spans="1:18" x14ac:dyDescent="0.3">
      <c r="A12" s="2">
        <v>4</v>
      </c>
      <c r="B12" s="3">
        <f>INDEX('market(商品)'!L:L,MATCH(C12,'market(商品)'!A:A,0))</f>
        <v>1</v>
      </c>
      <c r="C12" s="25">
        <v>56100116</v>
      </c>
      <c r="D12" s="3" t="str">
        <f>VLOOKUP(C12,'market(商品)'!$A:$B,2,0)</f>
        <v>死亡骑士星魄</v>
      </c>
      <c r="E12" s="6"/>
      <c r="F12" s="3" t="s">
        <v>44</v>
      </c>
      <c r="G12" s="3">
        <v>1</v>
      </c>
      <c r="H12" s="2">
        <v>100</v>
      </c>
      <c r="I12" s="2">
        <f>H12</f>
        <v>100</v>
      </c>
    </row>
    <row r="13" spans="1:18" x14ac:dyDescent="0.3">
      <c r="A13" s="2">
        <v>4</v>
      </c>
      <c r="B13" s="3">
        <f>INDEX('market(商品)'!L:L,MATCH(C13,'market(商品)'!A:A,0))</f>
        <v>1</v>
      </c>
      <c r="C13" s="25">
        <v>56100201</v>
      </c>
      <c r="D13" s="3" t="str">
        <f>VLOOKUP(C13,'market(商品)'!$A:$B,2,0)</f>
        <v>德古拉星魄</v>
      </c>
      <c r="E13" s="6"/>
      <c r="F13" s="3" t="s">
        <v>44</v>
      </c>
      <c r="G13" s="3">
        <v>1</v>
      </c>
      <c r="H13" s="2">
        <v>100</v>
      </c>
      <c r="I13" s="2">
        <f t="shared" si="0"/>
        <v>200</v>
      </c>
    </row>
    <row r="14" spans="1:18" x14ac:dyDescent="0.3">
      <c r="A14" s="2">
        <v>4</v>
      </c>
      <c r="B14" s="3">
        <f>INDEX('market(商品)'!L:L,MATCH(C14,'market(商品)'!A:A,0))</f>
        <v>1</v>
      </c>
      <c r="C14" s="25">
        <v>56100202</v>
      </c>
      <c r="D14" s="3" t="str">
        <f>VLOOKUP(C14,'market(商品)'!$A:$B,2,0)</f>
        <v>莉莉丝星魄</v>
      </c>
      <c r="E14" s="6"/>
      <c r="F14" s="3" t="s">
        <v>44</v>
      </c>
      <c r="G14" s="3">
        <v>1</v>
      </c>
      <c r="H14" s="2">
        <v>100</v>
      </c>
      <c r="I14" s="2">
        <f t="shared" si="0"/>
        <v>300</v>
      </c>
    </row>
    <row r="15" spans="1:18" x14ac:dyDescent="0.3">
      <c r="A15" s="2">
        <v>5</v>
      </c>
      <c r="B15" s="3">
        <f>INDEX('market(商品)'!L:L,MATCH(C15,'market(商品)'!A:A,0))</f>
        <v>1</v>
      </c>
      <c r="C15" s="25">
        <v>56100107</v>
      </c>
      <c r="D15" s="3" t="str">
        <f>VLOOKUP(C15,'market(商品)'!$A:$B,2,0)</f>
        <v>牛头勇士星魄</v>
      </c>
      <c r="E15" s="6"/>
      <c r="F15" s="3" t="s">
        <v>44</v>
      </c>
      <c r="G15" s="3">
        <v>1</v>
      </c>
      <c r="H15" s="2">
        <v>100</v>
      </c>
      <c r="I15" s="2">
        <f>H15</f>
        <v>100</v>
      </c>
    </row>
    <row r="16" spans="1:18" x14ac:dyDescent="0.3">
      <c r="A16" s="2">
        <v>5</v>
      </c>
      <c r="B16" s="3">
        <f>INDEX('market(商品)'!L:L,MATCH(C16,'market(商品)'!A:A,0))</f>
        <v>1</v>
      </c>
      <c r="C16" s="25">
        <v>56100108</v>
      </c>
      <c r="D16" s="3" t="str">
        <f>VLOOKUP(C16,'market(商品)'!$A:$B,2,0)</f>
        <v>鳄鱼战士星魄</v>
      </c>
      <c r="E16" s="6"/>
      <c r="F16" s="3" t="s">
        <v>44</v>
      </c>
      <c r="G16" s="3">
        <v>1</v>
      </c>
      <c r="H16" s="2">
        <v>100</v>
      </c>
      <c r="I16" s="2">
        <f t="shared" si="0"/>
        <v>200</v>
      </c>
    </row>
    <row r="17" spans="1:9" x14ac:dyDescent="0.3">
      <c r="A17" s="2">
        <v>5</v>
      </c>
      <c r="B17" s="3">
        <f>INDEX('market(商品)'!L:L,MATCH(C17,'market(商品)'!A:A,0))</f>
        <v>1</v>
      </c>
      <c r="C17" s="25">
        <v>56100109</v>
      </c>
      <c r="D17" s="3" t="str">
        <f>VLOOKUP(C17,'market(商品)'!$A:$B,2,0)</f>
        <v>哥布林亲王星魄</v>
      </c>
      <c r="E17" s="6"/>
      <c r="F17" s="3" t="s">
        <v>44</v>
      </c>
      <c r="G17" s="3">
        <v>1</v>
      </c>
      <c r="H17" s="2">
        <v>100</v>
      </c>
      <c r="I17" s="2">
        <f t="shared" si="0"/>
        <v>300</v>
      </c>
    </row>
    <row r="18" spans="1:9" x14ac:dyDescent="0.3">
      <c r="A18" s="2">
        <v>6</v>
      </c>
      <c r="B18" s="3">
        <f>INDEX('market(商品)'!L:L,MATCH(C18,'market(商品)'!A:A,0))</f>
        <v>1</v>
      </c>
      <c r="C18" s="25">
        <v>56100203</v>
      </c>
      <c r="D18" s="3" t="str">
        <f>VLOOKUP(C18,'market(商品)'!$A:$B,2,0)</f>
        <v>嗜血狼人星魄</v>
      </c>
      <c r="E18" s="6"/>
      <c r="F18" s="3" t="s">
        <v>44</v>
      </c>
      <c r="G18" s="3">
        <v>1</v>
      </c>
      <c r="H18" s="2">
        <v>100</v>
      </c>
      <c r="I18" s="2">
        <f>H18</f>
        <v>100</v>
      </c>
    </row>
    <row r="19" spans="1:9" x14ac:dyDescent="0.3">
      <c r="A19" s="2">
        <v>6</v>
      </c>
      <c r="B19" s="3">
        <f>INDEX('market(商品)'!L:L,MATCH(C19,'market(商品)'!A:A,0))</f>
        <v>100</v>
      </c>
      <c r="C19" s="4">
        <v>56100204</v>
      </c>
      <c r="D19" s="3" t="str">
        <f>VLOOKUP(C19,'market(商品)'!$A:$B,2,0)</f>
        <v>胡尔克星魄</v>
      </c>
      <c r="E19" s="6"/>
      <c r="F19" s="3" t="s">
        <v>44</v>
      </c>
      <c r="G19" s="3">
        <v>1</v>
      </c>
      <c r="H19" s="2">
        <v>100</v>
      </c>
      <c r="I19" s="2">
        <f t="shared" si="0"/>
        <v>200</v>
      </c>
    </row>
    <row r="20" spans="1:9" x14ac:dyDescent="0.3">
      <c r="A20" s="2">
        <v>6</v>
      </c>
      <c r="B20" s="3">
        <f>INDEX('market(商品)'!L:L,MATCH(C20,'market(商品)'!A:A,0))</f>
        <v>1</v>
      </c>
      <c r="C20" s="25">
        <v>56100205</v>
      </c>
      <c r="D20" s="3" t="str">
        <f>VLOOKUP(C20,'market(商品)'!$A:$B,2,0)</f>
        <v>风暴之灵星魄</v>
      </c>
      <c r="E20" s="6"/>
      <c r="F20" s="3" t="s">
        <v>44</v>
      </c>
      <c r="G20" s="3">
        <v>1</v>
      </c>
      <c r="H20" s="2">
        <v>100</v>
      </c>
      <c r="I20" s="2">
        <f t="shared" si="0"/>
        <v>300</v>
      </c>
    </row>
    <row r="21" spans="1:9" x14ac:dyDescent="0.3">
      <c r="A21" s="2">
        <v>7</v>
      </c>
      <c r="B21" s="3">
        <f>INDEX('market(商品)'!L:L,MATCH(C21,'market(商品)'!A:A,0))</f>
        <v>1</v>
      </c>
      <c r="C21" s="25">
        <v>56100110</v>
      </c>
      <c r="D21" s="3" t="str">
        <f>VLOOKUP(C21,'market(商品)'!$A:$B,2,0)</f>
        <v>仙游者星魄</v>
      </c>
      <c r="E21" s="6"/>
      <c r="F21" s="3" t="s">
        <v>44</v>
      </c>
      <c r="G21" s="3">
        <v>1</v>
      </c>
      <c r="H21" s="2">
        <v>100</v>
      </c>
      <c r="I21" s="2">
        <f>H21</f>
        <v>100</v>
      </c>
    </row>
    <row r="22" spans="1:9" x14ac:dyDescent="0.3">
      <c r="A22" s="2">
        <v>7</v>
      </c>
      <c r="B22" s="3">
        <f>INDEX('market(商品)'!L:L,MATCH(C22,'market(商品)'!A:A,0))</f>
        <v>1</v>
      </c>
      <c r="C22" s="25">
        <v>56100111</v>
      </c>
      <c r="D22" s="3" t="str">
        <f>VLOOKUP(C22,'market(商品)'!$A:$B,2,0)</f>
        <v>丛林半神星魄</v>
      </c>
      <c r="E22" s="6"/>
      <c r="F22" s="3" t="s">
        <v>44</v>
      </c>
      <c r="G22" s="3">
        <v>1</v>
      </c>
      <c r="H22" s="2">
        <v>100</v>
      </c>
      <c r="I22" s="2">
        <f t="shared" si="0"/>
        <v>200</v>
      </c>
    </row>
    <row r="23" spans="1:9" x14ac:dyDescent="0.3">
      <c r="A23" s="2">
        <v>7</v>
      </c>
      <c r="B23" s="3">
        <f>INDEX('market(商品)'!L:L,MATCH(C23,'market(商品)'!A:A,0))</f>
        <v>1</v>
      </c>
      <c r="C23" s="25">
        <v>56100112</v>
      </c>
      <c r="D23" s="3" t="str">
        <f>VLOOKUP(C23,'market(商品)'!$A:$B,2,0)</f>
        <v>吉尔伽美什星魄</v>
      </c>
      <c r="E23" s="6"/>
      <c r="F23" s="3" t="s">
        <v>44</v>
      </c>
      <c r="G23" s="3">
        <v>1</v>
      </c>
      <c r="H23" s="2">
        <v>100</v>
      </c>
      <c r="I23" s="2">
        <f t="shared" si="0"/>
        <v>300</v>
      </c>
    </row>
    <row r="24" spans="1:9" x14ac:dyDescent="0.3">
      <c r="A24" s="2">
        <v>8</v>
      </c>
      <c r="B24" s="3">
        <f>INDEX('market(商品)'!L:L,MATCH(C24,'market(商品)'!A:A,0))</f>
        <v>1</v>
      </c>
      <c r="C24" s="25">
        <v>56100206</v>
      </c>
      <c r="D24" s="3" t="str">
        <f>VLOOKUP(C24,'market(商品)'!$A:$B,2,0)</f>
        <v>雷神索尔星魄</v>
      </c>
      <c r="E24" s="6"/>
      <c r="F24" s="3" t="s">
        <v>44</v>
      </c>
      <c r="G24" s="3">
        <v>1</v>
      </c>
      <c r="H24" s="2">
        <v>100</v>
      </c>
      <c r="I24" s="2">
        <f>H24</f>
        <v>100</v>
      </c>
    </row>
    <row r="25" spans="1:9" x14ac:dyDescent="0.3">
      <c r="A25" s="2">
        <v>8</v>
      </c>
      <c r="B25" s="3">
        <f>INDEX('market(商品)'!L:L,MATCH(C25,'market(商品)'!A:A,0))</f>
        <v>100</v>
      </c>
      <c r="C25" s="25">
        <v>56100207</v>
      </c>
      <c r="D25" s="3" t="str">
        <f>VLOOKUP(C25,'market(商品)'!$A:$B,2,0)</f>
        <v>齐天大圣星魄</v>
      </c>
      <c r="E25" s="6"/>
      <c r="F25" s="3" t="s">
        <v>44</v>
      </c>
      <c r="G25" s="3">
        <v>1</v>
      </c>
      <c r="H25" s="2">
        <v>100</v>
      </c>
      <c r="I25" s="2">
        <f t="shared" si="0"/>
        <v>200</v>
      </c>
    </row>
    <row r="26" spans="1:9" x14ac:dyDescent="0.3">
      <c r="A26" s="2">
        <v>8</v>
      </c>
      <c r="B26" s="3">
        <f>INDEX('market(商品)'!L:L,MATCH(C26,'market(商品)'!A:A,0))</f>
        <v>1</v>
      </c>
      <c r="C26" s="25">
        <v>56100208</v>
      </c>
      <c r="D26" s="3" t="str">
        <f>VLOOKUP(C26,'market(商品)'!$A:$B,2,0)</f>
        <v>月亮女神星魄</v>
      </c>
      <c r="E26" s="6"/>
      <c r="F26" s="3" t="s">
        <v>44</v>
      </c>
      <c r="G26" s="3">
        <v>1</v>
      </c>
      <c r="H26" s="2">
        <v>100</v>
      </c>
      <c r="I26" s="2">
        <f t="shared" si="0"/>
        <v>300</v>
      </c>
    </row>
    <row r="27" spans="1:9" x14ac:dyDescent="0.3">
      <c r="B27" s="3"/>
      <c r="C27" s="13"/>
      <c r="D27" s="3"/>
      <c r="E27" s="3"/>
      <c r="F27" s="3"/>
      <c r="G27" s="3"/>
    </row>
    <row r="28" spans="1:9" x14ac:dyDescent="0.3">
      <c r="B28" s="3"/>
      <c r="C28" s="13"/>
      <c r="D28" s="3"/>
      <c r="E28" s="3"/>
      <c r="F28" s="3"/>
      <c r="G28" s="3"/>
    </row>
    <row r="29" spans="1:9" x14ac:dyDescent="0.3">
      <c r="B29" s="3"/>
      <c r="C29" s="13"/>
      <c r="D29" s="3"/>
      <c r="E29" s="3"/>
      <c r="F29" s="3"/>
      <c r="G29" s="3"/>
    </row>
    <row r="30" spans="1:9" x14ac:dyDescent="0.3">
      <c r="B30" s="3"/>
      <c r="C30" s="13"/>
      <c r="D30" s="3"/>
      <c r="E30" s="3"/>
      <c r="F30" s="3"/>
      <c r="G30" s="3"/>
    </row>
    <row r="31" spans="1:9" x14ac:dyDescent="0.3">
      <c r="B31" s="3"/>
      <c r="C31" s="13"/>
      <c r="D31" s="3"/>
      <c r="E31" s="3"/>
      <c r="F31" s="3"/>
      <c r="G31" s="3"/>
    </row>
    <row r="32" spans="1:9" x14ac:dyDescent="0.3">
      <c r="B32" s="3"/>
      <c r="C32" s="13"/>
      <c r="D32" s="3"/>
      <c r="E32" s="3"/>
      <c r="F32" s="3"/>
      <c r="G32" s="3"/>
    </row>
    <row r="33" spans="1:9" x14ac:dyDescent="0.3">
      <c r="B33" s="3"/>
      <c r="C33" s="13"/>
      <c r="D33" s="3"/>
      <c r="E33" s="3"/>
      <c r="F33" s="3"/>
      <c r="G33" s="3"/>
    </row>
    <row r="34" spans="1:9" x14ac:dyDescent="0.3">
      <c r="B34" s="3"/>
      <c r="C34" s="13"/>
      <c r="D34" s="3"/>
      <c r="E34" s="3"/>
      <c r="F34" s="3"/>
      <c r="G34" s="3"/>
    </row>
    <row r="35" spans="1:9" x14ac:dyDescent="0.3">
      <c r="B35" s="3"/>
      <c r="C35" s="13"/>
      <c r="D35" s="3"/>
      <c r="E35" s="3"/>
      <c r="F35" s="3"/>
      <c r="G35" s="3"/>
    </row>
    <row r="36" spans="1:9" x14ac:dyDescent="0.3">
      <c r="B36" s="3"/>
      <c r="C36" s="13"/>
      <c r="D36" s="3"/>
      <c r="E36" s="3"/>
      <c r="F36" s="3"/>
      <c r="G36" s="3"/>
    </row>
    <row r="37" spans="1:9" s="7" customFormat="1" x14ac:dyDescent="0.3">
      <c r="A37" s="2"/>
      <c r="B37" s="3"/>
      <c r="C37" s="13"/>
      <c r="D37" s="3"/>
      <c r="E37" s="3"/>
      <c r="F37" s="3"/>
      <c r="G37" s="3"/>
      <c r="H37" s="2"/>
      <c r="I37" s="2"/>
    </row>
    <row r="38" spans="1:9" s="7" customFormat="1" x14ac:dyDescent="0.3">
      <c r="A38" s="2"/>
      <c r="B38" s="3"/>
      <c r="C38" s="13"/>
      <c r="D38" s="3"/>
      <c r="E38" s="3"/>
      <c r="F38" s="3"/>
      <c r="G38" s="3"/>
      <c r="H38" s="2"/>
      <c r="I38" s="2"/>
    </row>
    <row r="39" spans="1:9" s="7" customFormat="1" x14ac:dyDescent="0.3">
      <c r="A39" s="2"/>
      <c r="B39" s="3"/>
      <c r="C39" s="13"/>
      <c r="D39" s="3"/>
      <c r="E39" s="3"/>
      <c r="F39" s="3"/>
      <c r="G39" s="3"/>
      <c r="H39" s="2"/>
      <c r="I39" s="2"/>
    </row>
    <row r="40" spans="1:9" s="7" customFormat="1" x14ac:dyDescent="0.3">
      <c r="A40" s="2"/>
      <c r="B40" s="3"/>
      <c r="C40" s="13"/>
      <c r="D40" s="3"/>
      <c r="E40" s="3"/>
      <c r="F40" s="3"/>
      <c r="G40" s="3"/>
      <c r="H40" s="2"/>
      <c r="I40" s="2"/>
    </row>
    <row r="41" spans="1:9" s="7" customFormat="1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s="7" customFormat="1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s="7" customFormat="1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s="7" customFormat="1" x14ac:dyDescent="0.3">
      <c r="A44" s="2"/>
      <c r="B44" s="2"/>
      <c r="C44" s="2"/>
      <c r="D44" s="2"/>
      <c r="E44" s="2"/>
      <c r="F44" s="2"/>
      <c r="G44" s="2"/>
      <c r="H44" s="2"/>
      <c r="I44" s="2"/>
    </row>
  </sheetData>
  <autoFilter ref="E1:E44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D16" sqref="D16"/>
    </sheetView>
  </sheetViews>
  <sheetFormatPr defaultRowHeight="13.5" x14ac:dyDescent="0.15"/>
  <cols>
    <col min="3" max="3" width="10.75" bestFit="1" customWidth="1"/>
    <col min="4" max="4" width="15.375" bestFit="1" customWidth="1"/>
    <col min="8" max="8" width="15.375" bestFit="1" customWidth="1"/>
    <col min="10" max="10" width="13.25" bestFit="1" customWidth="1"/>
    <col min="11" max="11" width="16.125" bestFit="1" customWidth="1"/>
  </cols>
  <sheetData>
    <row r="1" spans="1:11" ht="15" x14ac:dyDescent="0.15">
      <c r="A1" s="5" t="s">
        <v>666</v>
      </c>
      <c r="B1" s="5" t="s">
        <v>0</v>
      </c>
      <c r="C1" s="5" t="s">
        <v>667</v>
      </c>
      <c r="D1" s="5" t="s">
        <v>668</v>
      </c>
      <c r="E1" s="5" t="s">
        <v>669</v>
      </c>
      <c r="F1" s="5" t="s">
        <v>56</v>
      </c>
      <c r="G1" s="5" t="s">
        <v>57</v>
      </c>
      <c r="H1" s="5" t="s">
        <v>670</v>
      </c>
      <c r="I1" s="5" t="s">
        <v>671</v>
      </c>
      <c r="J1" s="5" t="s">
        <v>672</v>
      </c>
      <c r="K1" s="5" t="s">
        <v>673</v>
      </c>
    </row>
    <row r="2" spans="1:11" ht="15" x14ac:dyDescent="0.15">
      <c r="A2" s="5" t="s">
        <v>674</v>
      </c>
      <c r="B2" s="5" t="s">
        <v>675</v>
      </c>
      <c r="C2" s="5" t="s">
        <v>5</v>
      </c>
      <c r="D2" s="5"/>
      <c r="E2" s="5"/>
      <c r="F2" s="5" t="s">
        <v>64</v>
      </c>
      <c r="G2" s="5" t="s">
        <v>65</v>
      </c>
      <c r="H2" s="5" t="s">
        <v>676</v>
      </c>
      <c r="I2" s="5" t="s">
        <v>677</v>
      </c>
      <c r="J2" s="5" t="s">
        <v>678</v>
      </c>
      <c r="K2" s="5" t="s">
        <v>679</v>
      </c>
    </row>
    <row r="3" spans="1:11" ht="16.5" x14ac:dyDescent="0.15">
      <c r="A3" s="3">
        <v>1</v>
      </c>
      <c r="B3" s="3">
        <f>INDEX('market(商品)'!L:L,MATCH(C3,'market(商品)'!A:A,0))</f>
        <v>1</v>
      </c>
      <c r="C3" s="3">
        <v>56120101</v>
      </c>
      <c r="D3" s="5"/>
      <c r="E3" s="5"/>
      <c r="F3" s="3" t="s">
        <v>105</v>
      </c>
      <c r="G3" s="3"/>
      <c r="H3" s="3"/>
      <c r="I3" s="3">
        <v>100</v>
      </c>
      <c r="J3" s="3">
        <f>I3</f>
        <v>100</v>
      </c>
      <c r="K3" s="3"/>
    </row>
    <row r="4" spans="1:11" ht="16.5" x14ac:dyDescent="0.15">
      <c r="A4" s="3">
        <v>2</v>
      </c>
      <c r="B4" s="3">
        <f>INDEX('market(商品)'!L:L,MATCH(C4,'market(商品)'!A:A,0))</f>
        <v>100</v>
      </c>
      <c r="C4" s="3">
        <v>56120102</v>
      </c>
      <c r="D4" s="5"/>
      <c r="E4" s="5"/>
      <c r="F4" s="3" t="s">
        <v>105</v>
      </c>
      <c r="G4" s="3"/>
      <c r="H4" s="3"/>
      <c r="I4" s="3">
        <v>100</v>
      </c>
      <c r="J4" s="3">
        <f>I4</f>
        <v>100</v>
      </c>
      <c r="K4" s="3"/>
    </row>
    <row r="5" spans="1:11" ht="16.5" x14ac:dyDescent="0.15">
      <c r="A5" s="3">
        <v>3</v>
      </c>
      <c r="B5" s="3">
        <f>INDEX('market(商品)'!L:L,MATCH(C5,'market(商品)'!A:A,0))</f>
        <v>1</v>
      </c>
      <c r="C5" s="3">
        <v>56120103</v>
      </c>
      <c r="D5" s="5"/>
      <c r="E5" s="5"/>
      <c r="F5" s="3" t="s">
        <v>105</v>
      </c>
      <c r="G5" s="3"/>
      <c r="H5" s="3"/>
      <c r="I5" s="3">
        <v>100</v>
      </c>
      <c r="J5" s="3">
        <f>I5</f>
        <v>100</v>
      </c>
      <c r="K5" s="3"/>
    </row>
    <row r="6" spans="1:11" ht="16.5" x14ac:dyDescent="0.15">
      <c r="A6" s="3">
        <v>4</v>
      </c>
      <c r="B6" s="3">
        <f>INDEX('market(商品)'!L:L,MATCH(C6,'market(商品)'!A:A,0))</f>
        <v>1</v>
      </c>
      <c r="C6" s="3">
        <v>56120104</v>
      </c>
      <c r="D6" s="5"/>
      <c r="E6" s="5"/>
      <c r="F6" s="3" t="s">
        <v>105</v>
      </c>
      <c r="G6" s="3"/>
      <c r="H6" s="3"/>
      <c r="I6" s="3">
        <v>100</v>
      </c>
      <c r="J6" s="3">
        <f>I6</f>
        <v>100</v>
      </c>
      <c r="K6" s="3"/>
    </row>
    <row r="7" spans="1:11" ht="16.5" x14ac:dyDescent="0.15">
      <c r="A7" s="3">
        <v>5</v>
      </c>
      <c r="B7" s="3">
        <f>INDEX('market(商品)'!L:L,MATCH(C7,'market(商品)'!A:A,0))</f>
        <v>1</v>
      </c>
      <c r="C7" s="3">
        <v>56120105</v>
      </c>
      <c r="D7" s="5"/>
      <c r="E7" s="5"/>
      <c r="F7" s="3" t="s">
        <v>105</v>
      </c>
      <c r="G7" s="3"/>
      <c r="H7" s="3"/>
      <c r="I7" s="3">
        <v>100</v>
      </c>
      <c r="J7" s="3">
        <f>I7</f>
        <v>100</v>
      </c>
      <c r="K7" s="3"/>
    </row>
    <row r="8" spans="1:11" ht="16.5" x14ac:dyDescent="0.15">
      <c r="A8" s="3">
        <v>6</v>
      </c>
      <c r="B8" s="3">
        <f>INDEX('market(商品)'!L:L,MATCH(C8,'market(商品)'!A:A,0))</f>
        <v>100</v>
      </c>
      <c r="C8" s="3">
        <v>56120106</v>
      </c>
      <c r="D8" s="5"/>
      <c r="E8" s="5"/>
      <c r="F8" s="3" t="s">
        <v>105</v>
      </c>
      <c r="G8" s="3"/>
      <c r="H8" s="3"/>
      <c r="I8" s="3">
        <v>100</v>
      </c>
      <c r="J8" s="3">
        <f t="shared" ref="J8" si="0">I8</f>
        <v>100</v>
      </c>
      <c r="K8" s="3"/>
    </row>
  </sheetData>
  <phoneticPr fontId="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"/>
  <sheetViews>
    <sheetView workbookViewId="0">
      <selection activeCell="E14" sqref="E14"/>
    </sheetView>
  </sheetViews>
  <sheetFormatPr defaultColWidth="9" defaultRowHeight="16.5" x14ac:dyDescent="0.3"/>
  <cols>
    <col min="1" max="1" width="20.875" style="2" bestFit="1" customWidth="1"/>
    <col min="2" max="2" width="10.5" style="2" customWidth="1"/>
    <col min="3" max="3" width="12.625" style="2" bestFit="1" customWidth="1"/>
    <col min="4" max="4" width="13.375" style="2" bestFit="1" customWidth="1"/>
    <col min="5" max="5" width="12.5" style="2" customWidth="1"/>
    <col min="6" max="6" width="15.125" style="2" customWidth="1"/>
    <col min="7" max="7" width="17.125" style="2" customWidth="1"/>
    <col min="8" max="8" width="11.125" style="2" bestFit="1" customWidth="1"/>
    <col min="9" max="9" width="13.375" style="2" customWidth="1"/>
    <col min="10" max="10" width="12.75" style="2" customWidth="1"/>
    <col min="11" max="13" width="10.375" style="2" bestFit="1" customWidth="1"/>
    <col min="14" max="14" width="14.375" style="2" customWidth="1"/>
    <col min="15" max="15" width="15" style="2" customWidth="1"/>
    <col min="16" max="16" width="13.25" style="2" bestFit="1" customWidth="1"/>
    <col min="17" max="17" width="12" style="2" bestFit="1" customWidth="1"/>
    <col min="18" max="18" width="5.5" style="2" bestFit="1" customWidth="1"/>
    <col min="19" max="19" width="28.5" style="2" customWidth="1"/>
    <col min="20" max="16384" width="9" style="2"/>
  </cols>
  <sheetData>
    <row r="1" spans="1:19" x14ac:dyDescent="0.3">
      <c r="A1" s="2" t="s">
        <v>506</v>
      </c>
      <c r="B1" s="2" t="s">
        <v>507</v>
      </c>
      <c r="C1" s="2" t="s">
        <v>508</v>
      </c>
      <c r="D1" s="2" t="s">
        <v>509</v>
      </c>
      <c r="E1" s="2" t="s">
        <v>510</v>
      </c>
      <c r="F1" s="2" t="s">
        <v>511</v>
      </c>
      <c r="G1" s="2" t="s">
        <v>512</v>
      </c>
      <c r="H1" s="2" t="s">
        <v>513</v>
      </c>
      <c r="I1" s="2" t="s">
        <v>514</v>
      </c>
      <c r="J1" s="2" t="s">
        <v>515</v>
      </c>
      <c r="K1" s="2" t="s">
        <v>516</v>
      </c>
      <c r="L1" s="2" t="s">
        <v>517</v>
      </c>
      <c r="M1" s="2" t="s">
        <v>518</v>
      </c>
      <c r="N1" s="2" t="s">
        <v>519</v>
      </c>
      <c r="O1" s="2" t="s">
        <v>520</v>
      </c>
      <c r="P1" s="2" t="s">
        <v>521</v>
      </c>
      <c r="Q1" s="2" t="s">
        <v>522</v>
      </c>
      <c r="R1" s="2" t="s">
        <v>523</v>
      </c>
      <c r="S1" s="2" t="s">
        <v>601</v>
      </c>
    </row>
    <row r="2" spans="1:19" x14ac:dyDescent="0.3">
      <c r="A2" s="2" t="s">
        <v>524</v>
      </c>
      <c r="B2" s="2" t="s">
        <v>525</v>
      </c>
      <c r="C2" s="2" t="s">
        <v>526</v>
      </c>
      <c r="D2" s="2" t="s">
        <v>527</v>
      </c>
      <c r="E2" s="2" t="s">
        <v>528</v>
      </c>
      <c r="F2" s="2" t="s">
        <v>529</v>
      </c>
      <c r="G2" s="2" t="s">
        <v>530</v>
      </c>
      <c r="H2" s="2" t="s">
        <v>531</v>
      </c>
      <c r="I2" s="2" t="s">
        <v>532</v>
      </c>
      <c r="J2" s="2" t="s">
        <v>533</v>
      </c>
      <c r="K2" s="2" t="s">
        <v>534</v>
      </c>
      <c r="L2" s="2" t="s">
        <v>535</v>
      </c>
      <c r="M2" s="2" t="s">
        <v>536</v>
      </c>
      <c r="N2" s="2" t="s">
        <v>537</v>
      </c>
      <c r="O2" s="2" t="s">
        <v>538</v>
      </c>
      <c r="P2" s="2" t="s">
        <v>539</v>
      </c>
      <c r="Q2" s="2" t="s">
        <v>540</v>
      </c>
      <c r="R2" s="2" t="s">
        <v>541</v>
      </c>
      <c r="S2" s="2" t="s">
        <v>602</v>
      </c>
    </row>
    <row r="3" spans="1:19" x14ac:dyDescent="0.3">
      <c r="A3" s="2" t="s">
        <v>542</v>
      </c>
      <c r="B3" s="2" t="s">
        <v>543</v>
      </c>
      <c r="C3" s="2" t="s">
        <v>544</v>
      </c>
      <c r="D3" s="2">
        <v>1</v>
      </c>
      <c r="G3" s="2">
        <v>1</v>
      </c>
      <c r="N3" s="2" t="s">
        <v>545</v>
      </c>
      <c r="Q3" s="2" t="s">
        <v>545</v>
      </c>
      <c r="R3" s="2">
        <v>98</v>
      </c>
    </row>
    <row r="4" spans="1:19" x14ac:dyDescent="0.3">
      <c r="A4" s="2" t="s">
        <v>546</v>
      </c>
      <c r="B4" s="2" t="s">
        <v>547</v>
      </c>
      <c r="C4" s="2" t="s">
        <v>547</v>
      </c>
      <c r="D4" s="2">
        <v>1</v>
      </c>
      <c r="H4" s="2">
        <f>1*3600</f>
        <v>3600</v>
      </c>
      <c r="I4" s="2">
        <v>300</v>
      </c>
      <c r="J4" s="2">
        <v>600</v>
      </c>
      <c r="K4" s="2">
        <v>10003</v>
      </c>
      <c r="N4" s="2" t="s">
        <v>548</v>
      </c>
      <c r="P4" s="2">
        <v>1</v>
      </c>
      <c r="R4" s="2">
        <v>97</v>
      </c>
    </row>
    <row r="5" spans="1:19" x14ac:dyDescent="0.3">
      <c r="A5" s="3" t="s">
        <v>549</v>
      </c>
      <c r="B5" s="2" t="s">
        <v>550</v>
      </c>
      <c r="C5" s="2" t="s">
        <v>551</v>
      </c>
      <c r="D5" s="2">
        <v>1</v>
      </c>
      <c r="N5" s="9" t="s">
        <v>552</v>
      </c>
      <c r="Q5" s="9" t="s">
        <v>553</v>
      </c>
      <c r="R5" s="2">
        <v>96</v>
      </c>
      <c r="S5" s="2">
        <v>1</v>
      </c>
    </row>
    <row r="6" spans="1:19" x14ac:dyDescent="0.3">
      <c r="A6" s="2" t="s">
        <v>554</v>
      </c>
      <c r="B6" s="2" t="s">
        <v>555</v>
      </c>
      <c r="C6" s="2" t="s">
        <v>575</v>
      </c>
      <c r="E6" s="2">
        <v>1</v>
      </c>
      <c r="F6" s="2">
        <f>2*3600</f>
        <v>7200</v>
      </c>
      <c r="K6" s="2">
        <v>10001</v>
      </c>
      <c r="L6" s="2">
        <v>10002</v>
      </c>
      <c r="N6" s="2" t="s">
        <v>556</v>
      </c>
      <c r="O6" s="2">
        <v>1</v>
      </c>
      <c r="P6" s="2">
        <v>1</v>
      </c>
      <c r="Q6" s="2" t="s">
        <v>41</v>
      </c>
      <c r="R6" s="2">
        <v>95</v>
      </c>
    </row>
    <row r="7" spans="1:19" x14ac:dyDescent="0.3">
      <c r="A7" s="2" t="s">
        <v>557</v>
      </c>
      <c r="B7" s="2" t="s">
        <v>558</v>
      </c>
      <c r="C7" s="2" t="s">
        <v>559</v>
      </c>
      <c r="D7" s="2">
        <v>1</v>
      </c>
      <c r="N7" s="2" t="s">
        <v>560</v>
      </c>
      <c r="Q7" s="2" t="s">
        <v>560</v>
      </c>
      <c r="R7" s="2">
        <v>94</v>
      </c>
      <c r="S7" s="2">
        <v>1</v>
      </c>
    </row>
    <row r="8" spans="1:19" x14ac:dyDescent="0.3">
      <c r="A8" s="2" t="s">
        <v>561</v>
      </c>
      <c r="B8" s="2" t="s">
        <v>562</v>
      </c>
      <c r="C8" s="2" t="s">
        <v>563</v>
      </c>
      <c r="D8" s="2">
        <v>1</v>
      </c>
      <c r="N8" s="2" t="s">
        <v>564</v>
      </c>
      <c r="Q8" s="2" t="s">
        <v>565</v>
      </c>
      <c r="R8" s="2">
        <v>93</v>
      </c>
      <c r="S8" s="2">
        <v>1</v>
      </c>
    </row>
    <row r="9" spans="1:19" x14ac:dyDescent="0.3">
      <c r="A9" s="2" t="s">
        <v>566</v>
      </c>
      <c r="B9" s="2" t="s">
        <v>567</v>
      </c>
      <c r="C9" s="2" t="s">
        <v>568</v>
      </c>
      <c r="D9" s="2">
        <v>1</v>
      </c>
      <c r="N9" s="26" t="s">
        <v>569</v>
      </c>
      <c r="Q9" s="2" t="s">
        <v>569</v>
      </c>
      <c r="R9" s="2">
        <v>92</v>
      </c>
      <c r="S9" s="2">
        <v>1</v>
      </c>
    </row>
    <row r="10" spans="1:19" x14ac:dyDescent="0.3">
      <c r="A10" s="2" t="s">
        <v>570</v>
      </c>
      <c r="B10" s="2" t="s">
        <v>571</v>
      </c>
      <c r="C10" s="2" t="s">
        <v>572</v>
      </c>
      <c r="D10" s="2">
        <v>1</v>
      </c>
      <c r="N10" s="2" t="s">
        <v>573</v>
      </c>
      <c r="Q10" s="2" t="s">
        <v>573</v>
      </c>
      <c r="R10" s="2">
        <v>91</v>
      </c>
      <c r="S10" s="2">
        <v>1</v>
      </c>
    </row>
    <row r="11" spans="1:19" x14ac:dyDescent="0.3">
      <c r="A11" s="2" t="s">
        <v>603</v>
      </c>
      <c r="B11" s="2" t="s">
        <v>604</v>
      </c>
      <c r="C11" s="2" t="s">
        <v>574</v>
      </c>
      <c r="D11" s="2">
        <v>1</v>
      </c>
      <c r="N11" s="2" t="s">
        <v>600</v>
      </c>
      <c r="Q11" s="2" t="s">
        <v>600</v>
      </c>
      <c r="R11" s="2">
        <v>90</v>
      </c>
      <c r="S11" s="2">
        <v>1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B3" sqref="B3:B22"/>
    </sheetView>
  </sheetViews>
  <sheetFormatPr defaultRowHeight="13.5" x14ac:dyDescent="0.15"/>
  <cols>
    <col min="3" max="3" width="18" customWidth="1"/>
    <col min="4" max="4" width="21.75" customWidth="1"/>
    <col min="5" max="5" width="17.25" customWidth="1"/>
    <col min="6" max="6" width="13" customWidth="1"/>
    <col min="9" max="9" width="19.125" customWidth="1"/>
    <col min="10" max="10" width="16.25" customWidth="1"/>
  </cols>
  <sheetData>
    <row r="1" spans="1:10" ht="15" x14ac:dyDescent="0.15">
      <c r="A1" s="5" t="s">
        <v>9</v>
      </c>
      <c r="B1" s="5" t="s">
        <v>0</v>
      </c>
      <c r="C1" s="5" t="s">
        <v>1</v>
      </c>
      <c r="D1" s="5" t="s">
        <v>8</v>
      </c>
      <c r="E1" s="8" t="s">
        <v>480</v>
      </c>
      <c r="F1" s="5" t="s">
        <v>56</v>
      </c>
      <c r="G1" s="5" t="s">
        <v>57</v>
      </c>
      <c r="H1" s="5" t="s">
        <v>3</v>
      </c>
      <c r="I1" s="5" t="s">
        <v>2</v>
      </c>
      <c r="J1" s="5" t="s">
        <v>485</v>
      </c>
    </row>
    <row r="2" spans="1:10" ht="15" x14ac:dyDescent="0.15">
      <c r="A2" s="5" t="s">
        <v>10</v>
      </c>
      <c r="B2" s="5" t="s">
        <v>4</v>
      </c>
      <c r="C2" s="5" t="s">
        <v>5</v>
      </c>
      <c r="D2" s="5"/>
      <c r="E2" s="5"/>
      <c r="F2" s="5" t="s">
        <v>64</v>
      </c>
      <c r="G2" s="5" t="s">
        <v>65</v>
      </c>
      <c r="H2" s="5" t="s">
        <v>7</v>
      </c>
      <c r="I2" s="5" t="s">
        <v>6</v>
      </c>
      <c r="J2" s="5" t="s">
        <v>486</v>
      </c>
    </row>
    <row r="3" spans="1:10" ht="16.5" x14ac:dyDescent="0.15">
      <c r="A3" s="5">
        <v>1</v>
      </c>
      <c r="B3" s="3">
        <f>INDEX('market(商品)'!L:L,MATCH(C3,'market(商品)'!A:A,0))</f>
        <v>1</v>
      </c>
      <c r="C3" s="27">
        <v>56130117</v>
      </c>
      <c r="D3" s="3" t="s">
        <v>659</v>
      </c>
      <c r="E3" s="3" t="s">
        <v>663</v>
      </c>
      <c r="F3" s="3" t="s">
        <v>497</v>
      </c>
      <c r="G3" s="3"/>
      <c r="H3" s="3">
        <v>100</v>
      </c>
      <c r="I3" s="3">
        <f>H3</f>
        <v>100</v>
      </c>
      <c r="J3" s="5"/>
    </row>
    <row r="4" spans="1:10" ht="16.5" x14ac:dyDescent="0.15">
      <c r="A4" s="5">
        <v>2</v>
      </c>
      <c r="B4" s="3">
        <f>INDEX('market(商品)'!L:L,MATCH(C4,'market(商品)'!A:A,0))</f>
        <v>1</v>
      </c>
      <c r="C4" s="27">
        <v>56130118</v>
      </c>
      <c r="D4" s="3" t="s">
        <v>660</v>
      </c>
      <c r="E4" s="3" t="s">
        <v>663</v>
      </c>
      <c r="F4" s="3" t="s">
        <v>497</v>
      </c>
      <c r="G4" s="3"/>
      <c r="H4" s="3">
        <v>100</v>
      </c>
      <c r="I4" s="3">
        <f>H4+I3</f>
        <v>200</v>
      </c>
      <c r="J4" s="5"/>
    </row>
    <row r="5" spans="1:10" ht="16.5" x14ac:dyDescent="0.15">
      <c r="A5" s="5">
        <v>3</v>
      </c>
      <c r="B5" s="3">
        <f>INDEX('market(商品)'!L:L,MATCH(C5,'market(商品)'!A:A,0))</f>
        <v>1</v>
      </c>
      <c r="C5" s="27">
        <v>56130119</v>
      </c>
      <c r="D5" s="3" t="s">
        <v>661</v>
      </c>
      <c r="E5" s="3" t="s">
        <v>663</v>
      </c>
      <c r="F5" s="3" t="s">
        <v>497</v>
      </c>
      <c r="G5" s="3"/>
      <c r="H5" s="3">
        <v>100</v>
      </c>
      <c r="I5" s="3">
        <f t="shared" ref="I5:I22" si="0">H5+I4</f>
        <v>300</v>
      </c>
      <c r="J5" s="5"/>
    </row>
    <row r="6" spans="1:10" ht="16.5" x14ac:dyDescent="0.15">
      <c r="A6" s="5">
        <v>4</v>
      </c>
      <c r="B6" s="3">
        <f>INDEX('market(商品)'!L:L,MATCH(C6,'market(商品)'!A:A,0))</f>
        <v>1</v>
      </c>
      <c r="C6" s="27">
        <v>56130120</v>
      </c>
      <c r="D6" s="3" t="s">
        <v>662</v>
      </c>
      <c r="E6" s="3" t="s">
        <v>663</v>
      </c>
      <c r="F6" s="3" t="s">
        <v>497</v>
      </c>
      <c r="G6" s="3"/>
      <c r="H6" s="3">
        <v>100</v>
      </c>
      <c r="I6" s="3">
        <f t="shared" si="0"/>
        <v>400</v>
      </c>
      <c r="J6" s="5"/>
    </row>
    <row r="7" spans="1:10" ht="16.5" x14ac:dyDescent="0.15">
      <c r="A7" s="5">
        <v>5</v>
      </c>
      <c r="B7" s="3">
        <f>INDEX('market(商品)'!L:L,MATCH(C7,'market(商品)'!A:A,0))</f>
        <v>1</v>
      </c>
      <c r="C7" s="27">
        <v>56130101</v>
      </c>
      <c r="D7" s="3" t="s">
        <v>164</v>
      </c>
      <c r="E7" s="3" t="s">
        <v>588</v>
      </c>
      <c r="F7" s="3" t="s">
        <v>497</v>
      </c>
      <c r="G7" s="3"/>
      <c r="H7" s="3">
        <v>100</v>
      </c>
      <c r="I7" s="3">
        <f t="shared" si="0"/>
        <v>500</v>
      </c>
      <c r="J7" s="7"/>
    </row>
    <row r="8" spans="1:10" ht="16.5" x14ac:dyDescent="0.15">
      <c r="A8" s="5">
        <v>6</v>
      </c>
      <c r="B8" s="3">
        <f>INDEX('market(商品)'!L:L,MATCH(C8,'market(商品)'!A:A,0))</f>
        <v>1</v>
      </c>
      <c r="C8" s="27">
        <f>C7+1</f>
        <v>56130102</v>
      </c>
      <c r="D8" s="3" t="s">
        <v>165</v>
      </c>
      <c r="E8" s="3" t="s">
        <v>588</v>
      </c>
      <c r="F8" s="3" t="s">
        <v>105</v>
      </c>
      <c r="G8" s="3"/>
      <c r="H8" s="3">
        <v>100</v>
      </c>
      <c r="I8" s="3">
        <f t="shared" si="0"/>
        <v>600</v>
      </c>
      <c r="J8" s="7"/>
    </row>
    <row r="9" spans="1:10" ht="16.5" x14ac:dyDescent="0.15">
      <c r="A9" s="5">
        <v>7</v>
      </c>
      <c r="B9" s="3">
        <f>INDEX('market(商品)'!L:L,MATCH(C9,'market(商品)'!A:A,0))</f>
        <v>1</v>
      </c>
      <c r="C9" s="27">
        <f t="shared" ref="C9:C22" si="1">C8+1</f>
        <v>56130103</v>
      </c>
      <c r="D9" s="3" t="s">
        <v>166</v>
      </c>
      <c r="E9" s="3" t="s">
        <v>588</v>
      </c>
      <c r="F9" s="3" t="s">
        <v>105</v>
      </c>
      <c r="G9" s="3"/>
      <c r="H9" s="3">
        <v>100</v>
      </c>
      <c r="I9" s="3">
        <f t="shared" si="0"/>
        <v>700</v>
      </c>
      <c r="J9" s="7"/>
    </row>
    <row r="10" spans="1:10" ht="16.5" x14ac:dyDescent="0.15">
      <c r="A10" s="5">
        <v>8</v>
      </c>
      <c r="B10" s="3">
        <f>INDEX('market(商品)'!L:L,MATCH(C10,'market(商品)'!A:A,0))</f>
        <v>1</v>
      </c>
      <c r="C10" s="27">
        <f t="shared" si="1"/>
        <v>56130104</v>
      </c>
      <c r="D10" s="3" t="s">
        <v>167</v>
      </c>
      <c r="E10" s="3" t="s">
        <v>588</v>
      </c>
      <c r="F10" s="3" t="s">
        <v>105</v>
      </c>
      <c r="G10" s="3"/>
      <c r="H10" s="3">
        <v>100</v>
      </c>
      <c r="I10" s="3">
        <f t="shared" si="0"/>
        <v>800</v>
      </c>
      <c r="J10" s="7"/>
    </row>
    <row r="11" spans="1:10" ht="16.5" x14ac:dyDescent="0.15">
      <c r="A11" s="5">
        <v>9</v>
      </c>
      <c r="B11" s="3">
        <f>INDEX('market(商品)'!L:L,MATCH(C11,'market(商品)'!A:A,0))</f>
        <v>1</v>
      </c>
      <c r="C11" s="27">
        <f t="shared" si="1"/>
        <v>56130105</v>
      </c>
      <c r="D11" s="27" t="s">
        <v>593</v>
      </c>
      <c r="E11" s="27" t="s">
        <v>594</v>
      </c>
      <c r="F11" s="3" t="s">
        <v>105</v>
      </c>
      <c r="G11" s="3"/>
      <c r="H11" s="3">
        <v>100</v>
      </c>
      <c r="I11" s="3">
        <f t="shared" si="0"/>
        <v>900</v>
      </c>
      <c r="J11" s="7"/>
    </row>
    <row r="12" spans="1:10" ht="16.5" x14ac:dyDescent="0.15">
      <c r="A12" s="5">
        <v>10</v>
      </c>
      <c r="B12" s="3">
        <f>INDEX('market(商品)'!L:L,MATCH(C12,'market(商品)'!A:A,0))</f>
        <v>1</v>
      </c>
      <c r="C12" s="27">
        <f t="shared" si="1"/>
        <v>56130106</v>
      </c>
      <c r="D12" s="27" t="s">
        <v>595</v>
      </c>
      <c r="E12" s="27" t="s">
        <v>594</v>
      </c>
      <c r="F12" s="3" t="s">
        <v>105</v>
      </c>
      <c r="G12" s="3"/>
      <c r="H12" s="3">
        <v>100</v>
      </c>
      <c r="I12" s="3">
        <f t="shared" si="0"/>
        <v>1000</v>
      </c>
      <c r="J12" s="7"/>
    </row>
    <row r="13" spans="1:10" ht="16.5" x14ac:dyDescent="0.15">
      <c r="A13" s="5">
        <v>11</v>
      </c>
      <c r="B13" s="3">
        <f>INDEX('market(商品)'!L:L,MATCH(C13,'market(商品)'!A:A,0))</f>
        <v>1</v>
      </c>
      <c r="C13" s="27">
        <f t="shared" si="1"/>
        <v>56130107</v>
      </c>
      <c r="D13" s="27" t="s">
        <v>596</v>
      </c>
      <c r="E13" s="27" t="s">
        <v>594</v>
      </c>
      <c r="F13" s="3" t="s">
        <v>105</v>
      </c>
      <c r="G13" s="3"/>
      <c r="H13" s="3">
        <v>100</v>
      </c>
      <c r="I13" s="3">
        <f t="shared" si="0"/>
        <v>1100</v>
      </c>
      <c r="J13" s="7"/>
    </row>
    <row r="14" spans="1:10" ht="16.5" x14ac:dyDescent="0.15">
      <c r="A14" s="5">
        <v>12</v>
      </c>
      <c r="B14" s="3">
        <f>INDEX('market(商品)'!L:L,MATCH(C14,'market(商品)'!A:A,0))</f>
        <v>1</v>
      </c>
      <c r="C14" s="27">
        <f t="shared" si="1"/>
        <v>56130108</v>
      </c>
      <c r="D14" s="27" t="s">
        <v>597</v>
      </c>
      <c r="E14" s="27" t="s">
        <v>594</v>
      </c>
      <c r="F14" s="3" t="s">
        <v>105</v>
      </c>
      <c r="G14" s="3"/>
      <c r="H14" s="3">
        <v>100</v>
      </c>
      <c r="I14" s="3">
        <f t="shared" si="0"/>
        <v>1200</v>
      </c>
      <c r="J14" s="7"/>
    </row>
    <row r="15" spans="1:10" ht="16.5" x14ac:dyDescent="0.15">
      <c r="A15" s="5">
        <v>13</v>
      </c>
      <c r="B15" s="3">
        <f>INDEX('market(商品)'!L:L,MATCH(C15,'market(商品)'!A:A,0))</f>
        <v>1</v>
      </c>
      <c r="C15" s="27">
        <f t="shared" si="1"/>
        <v>56130109</v>
      </c>
      <c r="D15" s="27" t="s">
        <v>67</v>
      </c>
      <c r="E15" s="27" t="s">
        <v>598</v>
      </c>
      <c r="F15" s="3" t="s">
        <v>105</v>
      </c>
      <c r="G15" s="3"/>
      <c r="H15" s="3">
        <v>100</v>
      </c>
      <c r="I15" s="3">
        <f t="shared" si="0"/>
        <v>1300</v>
      </c>
      <c r="J15" s="7"/>
    </row>
    <row r="16" spans="1:10" ht="16.5" x14ac:dyDescent="0.15">
      <c r="A16" s="5">
        <v>14</v>
      </c>
      <c r="B16" s="3">
        <f>INDEX('market(商品)'!L:L,MATCH(C16,'market(商品)'!A:A,0))</f>
        <v>1</v>
      </c>
      <c r="C16" s="27">
        <f t="shared" si="1"/>
        <v>56130110</v>
      </c>
      <c r="D16" s="27" t="s">
        <v>68</v>
      </c>
      <c r="E16" s="27" t="s">
        <v>598</v>
      </c>
      <c r="F16" s="3" t="s">
        <v>105</v>
      </c>
      <c r="G16" s="3"/>
      <c r="H16" s="3">
        <v>100</v>
      </c>
      <c r="I16" s="3">
        <f t="shared" si="0"/>
        <v>1400</v>
      </c>
      <c r="J16" s="7"/>
    </row>
    <row r="17" spans="1:10" ht="16.5" x14ac:dyDescent="0.15">
      <c r="A17" s="5">
        <v>15</v>
      </c>
      <c r="B17" s="3">
        <f>INDEX('market(商品)'!L:L,MATCH(C17,'market(商品)'!A:A,0))</f>
        <v>1</v>
      </c>
      <c r="C17" s="27">
        <f t="shared" si="1"/>
        <v>56130111</v>
      </c>
      <c r="D17" s="27" t="s">
        <v>69</v>
      </c>
      <c r="E17" s="27" t="s">
        <v>598</v>
      </c>
      <c r="F17" s="3" t="s">
        <v>105</v>
      </c>
      <c r="G17" s="3"/>
      <c r="H17" s="3">
        <v>100</v>
      </c>
      <c r="I17" s="3">
        <f t="shared" si="0"/>
        <v>1500</v>
      </c>
      <c r="J17" s="7"/>
    </row>
    <row r="18" spans="1:10" ht="16.5" x14ac:dyDescent="0.15">
      <c r="A18" s="5">
        <v>16</v>
      </c>
      <c r="B18" s="3">
        <f>INDEX('market(商品)'!L:L,MATCH(C18,'market(商品)'!A:A,0))</f>
        <v>1</v>
      </c>
      <c r="C18" s="27">
        <f t="shared" si="1"/>
        <v>56130112</v>
      </c>
      <c r="D18" s="27" t="s">
        <v>70</v>
      </c>
      <c r="E18" s="27" t="s">
        <v>598</v>
      </c>
      <c r="F18" s="3" t="s">
        <v>105</v>
      </c>
      <c r="G18" s="3"/>
      <c r="H18" s="3">
        <v>100</v>
      </c>
      <c r="I18" s="3">
        <f t="shared" si="0"/>
        <v>1600</v>
      </c>
      <c r="J18" s="7"/>
    </row>
    <row r="19" spans="1:10" ht="16.5" x14ac:dyDescent="0.15">
      <c r="A19" s="5">
        <v>17</v>
      </c>
      <c r="B19" s="3">
        <f>INDEX('market(商品)'!L:L,MATCH(C19,'market(商品)'!A:A,0))</f>
        <v>1</v>
      </c>
      <c r="C19" s="27">
        <f t="shared" si="1"/>
        <v>56130113</v>
      </c>
      <c r="D19" s="3" t="s">
        <v>96</v>
      </c>
      <c r="E19" s="3" t="s">
        <v>96</v>
      </c>
      <c r="F19" s="3" t="s">
        <v>105</v>
      </c>
      <c r="G19" s="3"/>
      <c r="H19" s="3">
        <v>100</v>
      </c>
      <c r="I19" s="3">
        <f t="shared" si="0"/>
        <v>1700</v>
      </c>
      <c r="J19" s="7"/>
    </row>
    <row r="20" spans="1:10" ht="16.5" x14ac:dyDescent="0.15">
      <c r="A20" s="5">
        <v>18</v>
      </c>
      <c r="B20" s="3">
        <f>INDEX('market(商品)'!L:L,MATCH(C20,'market(商品)'!A:A,0))</f>
        <v>1</v>
      </c>
      <c r="C20" s="27">
        <f t="shared" si="1"/>
        <v>56130114</v>
      </c>
      <c r="D20" s="3" t="s">
        <v>97</v>
      </c>
      <c r="E20" s="3" t="s">
        <v>97</v>
      </c>
      <c r="F20" s="3" t="s">
        <v>105</v>
      </c>
      <c r="G20" s="3"/>
      <c r="H20" s="3">
        <v>100</v>
      </c>
      <c r="I20" s="3">
        <f t="shared" si="0"/>
        <v>1800</v>
      </c>
      <c r="J20" s="7"/>
    </row>
    <row r="21" spans="1:10" ht="16.5" x14ac:dyDescent="0.15">
      <c r="A21" s="5">
        <v>19</v>
      </c>
      <c r="B21" s="3">
        <f>INDEX('market(商品)'!L:L,MATCH(C21,'market(商品)'!A:A,0))</f>
        <v>1</v>
      </c>
      <c r="C21" s="27">
        <f t="shared" si="1"/>
        <v>56130115</v>
      </c>
      <c r="D21" s="3" t="s">
        <v>126</v>
      </c>
      <c r="E21" s="3" t="s">
        <v>126</v>
      </c>
      <c r="F21" s="3" t="s">
        <v>105</v>
      </c>
      <c r="G21" s="3"/>
      <c r="H21" s="3">
        <v>100</v>
      </c>
      <c r="I21" s="3">
        <f t="shared" si="0"/>
        <v>1900</v>
      </c>
      <c r="J21" s="7"/>
    </row>
    <row r="22" spans="1:10" ht="16.5" x14ac:dyDescent="0.15">
      <c r="A22" s="5">
        <v>20</v>
      </c>
      <c r="B22" s="3">
        <f>INDEX('market(商品)'!L:L,MATCH(C22,'market(商品)'!A:A,0))</f>
        <v>1</v>
      </c>
      <c r="C22" s="27">
        <f t="shared" si="1"/>
        <v>56130116</v>
      </c>
      <c r="D22" s="3" t="s">
        <v>104</v>
      </c>
      <c r="E22" s="3" t="s">
        <v>104</v>
      </c>
      <c r="F22" s="3" t="s">
        <v>105</v>
      </c>
      <c r="G22" s="3"/>
      <c r="H22" s="3">
        <v>100</v>
      </c>
      <c r="I22" s="3">
        <f t="shared" si="0"/>
        <v>2000</v>
      </c>
      <c r="J22" s="7"/>
    </row>
    <row r="23" spans="1:10" ht="16.5" x14ac:dyDescent="0.15">
      <c r="J23" s="7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S642"/>
  <sheetViews>
    <sheetView workbookViewId="0">
      <selection activeCell="B3" sqref="B3:B18"/>
    </sheetView>
  </sheetViews>
  <sheetFormatPr defaultRowHeight="16.5" x14ac:dyDescent="0.15"/>
  <cols>
    <col min="1" max="2" width="9.25" style="3" bestFit="1" customWidth="1"/>
    <col min="3" max="3" width="10.75" style="3" bestFit="1" customWidth="1"/>
    <col min="4" max="4" width="15.375" style="3" bestFit="1" customWidth="1"/>
    <col min="5" max="5" width="15.375" style="3" customWidth="1"/>
    <col min="6" max="6" width="13.25" style="3" bestFit="1" customWidth="1"/>
    <col min="7" max="7" width="10.125" style="3" bestFit="1" customWidth="1"/>
    <col min="8" max="8" width="12.125" style="3" customWidth="1"/>
    <col min="9" max="9" width="14.875" style="3" customWidth="1"/>
    <col min="10" max="10" width="16.75" style="3" customWidth="1"/>
    <col min="11" max="11" width="18.625" style="3" customWidth="1"/>
    <col min="12" max="12" width="9.125" style="3" bestFit="1" customWidth="1"/>
    <col min="13" max="13" width="5.875" style="3" bestFit="1" customWidth="1"/>
    <col min="14" max="14" width="5.5" style="3" bestFit="1" customWidth="1"/>
    <col min="15" max="15" width="3.625" style="3" bestFit="1" customWidth="1"/>
    <col min="16" max="16" width="9.25" style="3" bestFit="1" customWidth="1"/>
    <col min="17" max="17" width="7.375" style="3" bestFit="1" customWidth="1"/>
    <col min="18" max="18" width="11.375" style="3" customWidth="1"/>
    <col min="19" max="20" width="9" style="3"/>
    <col min="21" max="21" width="17.25" style="3" bestFit="1" customWidth="1"/>
    <col min="22" max="23" width="12.5" style="3" bestFit="1" customWidth="1"/>
    <col min="24" max="24" width="16" style="3" bestFit="1" customWidth="1"/>
    <col min="25" max="16384" width="9" style="3"/>
  </cols>
  <sheetData>
    <row r="1" spans="1:19" x14ac:dyDescent="0.15">
      <c r="A1" s="5" t="s">
        <v>9</v>
      </c>
      <c r="B1" s="5" t="s">
        <v>0</v>
      </c>
      <c r="C1" s="5" t="s">
        <v>1</v>
      </c>
      <c r="D1" s="5" t="s">
        <v>8</v>
      </c>
      <c r="E1" s="8" t="s">
        <v>480</v>
      </c>
      <c r="F1" s="5" t="s">
        <v>56</v>
      </c>
      <c r="G1" s="5" t="s">
        <v>57</v>
      </c>
      <c r="H1" s="5" t="s">
        <v>3</v>
      </c>
      <c r="I1" s="5" t="s">
        <v>2</v>
      </c>
      <c r="J1" s="5" t="s">
        <v>485</v>
      </c>
      <c r="K1" s="19"/>
    </row>
    <row r="2" spans="1:19" x14ac:dyDescent="0.15">
      <c r="A2" s="5" t="s">
        <v>10</v>
      </c>
      <c r="B2" s="5" t="s">
        <v>4</v>
      </c>
      <c r="C2" s="5" t="s">
        <v>5</v>
      </c>
      <c r="D2" s="5"/>
      <c r="E2" s="5"/>
      <c r="F2" s="5" t="s">
        <v>64</v>
      </c>
      <c r="G2" s="5" t="s">
        <v>65</v>
      </c>
      <c r="H2" s="5" t="s">
        <v>7</v>
      </c>
      <c r="I2" s="5" t="s">
        <v>6</v>
      </c>
      <c r="J2" s="5" t="s">
        <v>486</v>
      </c>
      <c r="K2" s="19"/>
    </row>
    <row r="3" spans="1:19" s="2" customFormat="1" x14ac:dyDescent="0.3">
      <c r="A3" s="3">
        <v>1</v>
      </c>
      <c r="B3" s="3">
        <f>INDEX('market(商品)'!L:L,MATCH(C3,'market(商品)'!A:A,0))</f>
        <v>1</v>
      </c>
      <c r="C3" s="27">
        <v>56130101</v>
      </c>
      <c r="D3" s="3" t="s">
        <v>164</v>
      </c>
      <c r="E3" s="3" t="s">
        <v>588</v>
      </c>
      <c r="F3" s="3" t="s">
        <v>497</v>
      </c>
      <c r="G3" s="3"/>
      <c r="H3" s="3">
        <v>100</v>
      </c>
      <c r="I3" s="3">
        <f>H3</f>
        <v>100</v>
      </c>
      <c r="J3" s="7"/>
      <c r="K3" s="17"/>
      <c r="R3" s="24"/>
    </row>
    <row r="4" spans="1:19" s="2" customFormat="1" x14ac:dyDescent="0.3">
      <c r="A4" s="3">
        <v>2</v>
      </c>
      <c r="B4" s="3">
        <f>INDEX('market(商品)'!L:L,MATCH(C4,'market(商品)'!A:A,0))</f>
        <v>1</v>
      </c>
      <c r="C4" s="27">
        <v>56130102</v>
      </c>
      <c r="D4" s="3" t="s">
        <v>165</v>
      </c>
      <c r="E4" s="3" t="s">
        <v>588</v>
      </c>
      <c r="F4" s="3" t="s">
        <v>105</v>
      </c>
      <c r="G4" s="3"/>
      <c r="H4" s="3">
        <v>100</v>
      </c>
      <c r="I4" s="3">
        <f t="shared" ref="I4:I10" si="0">H4</f>
        <v>100</v>
      </c>
      <c r="J4" s="7"/>
      <c r="K4" s="17"/>
      <c r="R4" s="24"/>
    </row>
    <row r="5" spans="1:19" s="2" customFormat="1" x14ac:dyDescent="0.3">
      <c r="A5" s="3">
        <v>3</v>
      </c>
      <c r="B5" s="3">
        <f>INDEX('market(商品)'!L:L,MATCH(C5,'market(商品)'!A:A,0))</f>
        <v>1</v>
      </c>
      <c r="C5" s="27">
        <v>56130103</v>
      </c>
      <c r="D5" s="3" t="s">
        <v>166</v>
      </c>
      <c r="E5" s="3" t="s">
        <v>588</v>
      </c>
      <c r="F5" s="3" t="s">
        <v>105</v>
      </c>
      <c r="G5" s="3"/>
      <c r="H5" s="3">
        <v>100</v>
      </c>
      <c r="I5" s="3">
        <f t="shared" si="0"/>
        <v>100</v>
      </c>
      <c r="J5" s="7"/>
      <c r="K5" s="17"/>
      <c r="R5" s="24"/>
      <c r="S5" s="20"/>
    </row>
    <row r="6" spans="1:19" s="2" customFormat="1" x14ac:dyDescent="0.3">
      <c r="A6" s="3">
        <v>4</v>
      </c>
      <c r="B6" s="3">
        <f>INDEX('market(商品)'!L:L,MATCH(C6,'market(商品)'!A:A,0))</f>
        <v>1</v>
      </c>
      <c r="C6" s="27">
        <v>56130104</v>
      </c>
      <c r="D6" s="3" t="s">
        <v>167</v>
      </c>
      <c r="E6" s="3" t="s">
        <v>588</v>
      </c>
      <c r="F6" s="3" t="s">
        <v>105</v>
      </c>
      <c r="G6" s="3"/>
      <c r="H6" s="3">
        <v>100</v>
      </c>
      <c r="I6" s="3">
        <f t="shared" si="0"/>
        <v>100</v>
      </c>
      <c r="J6" s="7"/>
      <c r="K6" s="17"/>
      <c r="R6" s="24"/>
    </row>
    <row r="7" spans="1:19" s="2" customFormat="1" x14ac:dyDescent="0.3">
      <c r="A7" s="3">
        <v>5</v>
      </c>
      <c r="B7" s="3">
        <f>INDEX('market(商品)'!L:L,MATCH(C7,'market(商品)'!A:A,0))</f>
        <v>1</v>
      </c>
      <c r="C7" s="27">
        <v>56130105</v>
      </c>
      <c r="D7" s="27" t="s">
        <v>593</v>
      </c>
      <c r="E7" s="27" t="s">
        <v>594</v>
      </c>
      <c r="F7" s="3" t="s">
        <v>105</v>
      </c>
      <c r="G7" s="3"/>
      <c r="H7" s="3">
        <v>100</v>
      </c>
      <c r="I7" s="3">
        <f t="shared" si="0"/>
        <v>100</v>
      </c>
      <c r="J7" s="7"/>
      <c r="K7" s="17"/>
    </row>
    <row r="8" spans="1:19" s="2" customFormat="1" x14ac:dyDescent="0.3">
      <c r="A8" s="3">
        <v>6</v>
      </c>
      <c r="B8" s="3">
        <f>INDEX('market(商品)'!L:L,MATCH(C8,'market(商品)'!A:A,0))</f>
        <v>1</v>
      </c>
      <c r="C8" s="27">
        <v>56130106</v>
      </c>
      <c r="D8" s="27" t="s">
        <v>595</v>
      </c>
      <c r="E8" s="27" t="s">
        <v>594</v>
      </c>
      <c r="F8" s="3" t="s">
        <v>105</v>
      </c>
      <c r="G8" s="3"/>
      <c r="H8" s="3">
        <v>100</v>
      </c>
      <c r="I8" s="3">
        <f t="shared" si="0"/>
        <v>100</v>
      </c>
      <c r="J8" s="7"/>
      <c r="K8" s="17"/>
    </row>
    <row r="9" spans="1:19" s="2" customFormat="1" x14ac:dyDescent="0.3">
      <c r="A9" s="3">
        <v>7</v>
      </c>
      <c r="B9" s="3">
        <f>INDEX('market(商品)'!L:L,MATCH(C9,'market(商品)'!A:A,0))</f>
        <v>1</v>
      </c>
      <c r="C9" s="27">
        <v>56130107</v>
      </c>
      <c r="D9" s="27" t="s">
        <v>596</v>
      </c>
      <c r="E9" s="27" t="s">
        <v>594</v>
      </c>
      <c r="F9" s="3" t="s">
        <v>105</v>
      </c>
      <c r="G9" s="3"/>
      <c r="H9" s="3">
        <v>100</v>
      </c>
      <c r="I9" s="3">
        <f t="shared" si="0"/>
        <v>100</v>
      </c>
      <c r="J9" s="7"/>
      <c r="K9" s="17"/>
    </row>
    <row r="10" spans="1:19" s="2" customFormat="1" x14ac:dyDescent="0.3">
      <c r="A10" s="3">
        <v>8</v>
      </c>
      <c r="B10" s="3">
        <f>INDEX('market(商品)'!L:L,MATCH(C10,'market(商品)'!A:A,0))</f>
        <v>1</v>
      </c>
      <c r="C10" s="27">
        <v>56130108</v>
      </c>
      <c r="D10" s="27" t="s">
        <v>597</v>
      </c>
      <c r="E10" s="27" t="s">
        <v>594</v>
      </c>
      <c r="F10" s="3" t="s">
        <v>105</v>
      </c>
      <c r="G10" s="3"/>
      <c r="H10" s="3">
        <v>100</v>
      </c>
      <c r="I10" s="3">
        <f t="shared" si="0"/>
        <v>100</v>
      </c>
      <c r="J10" s="7"/>
      <c r="K10" s="17"/>
    </row>
    <row r="11" spans="1:19" s="2" customFormat="1" x14ac:dyDescent="0.3">
      <c r="A11" s="3">
        <v>9</v>
      </c>
      <c r="B11" s="3">
        <f>INDEX('market(商品)'!L:L,MATCH(C11,'market(商品)'!A:A,0))</f>
        <v>1</v>
      </c>
      <c r="C11" s="27">
        <v>56130109</v>
      </c>
      <c r="D11" s="27" t="s">
        <v>67</v>
      </c>
      <c r="E11" s="27" t="s">
        <v>598</v>
      </c>
      <c r="F11" s="3" t="s">
        <v>105</v>
      </c>
      <c r="G11" s="3"/>
      <c r="H11" s="3">
        <v>100</v>
      </c>
      <c r="I11" s="3">
        <f t="shared" ref="I11:I18" si="1">H11</f>
        <v>100</v>
      </c>
      <c r="J11" s="17"/>
      <c r="K11" s="17"/>
    </row>
    <row r="12" spans="1:19" s="2" customFormat="1" x14ac:dyDescent="0.3">
      <c r="A12" s="3">
        <v>10</v>
      </c>
      <c r="B12" s="3">
        <f>INDEX('market(商品)'!L:L,MATCH(C12,'market(商品)'!A:A,0))</f>
        <v>1</v>
      </c>
      <c r="C12" s="27">
        <v>56130110</v>
      </c>
      <c r="D12" s="27" t="s">
        <v>68</v>
      </c>
      <c r="E12" s="27" t="s">
        <v>598</v>
      </c>
      <c r="F12" s="3" t="s">
        <v>105</v>
      </c>
      <c r="G12" s="3"/>
      <c r="H12" s="3">
        <v>100</v>
      </c>
      <c r="I12" s="3">
        <f t="shared" si="1"/>
        <v>100</v>
      </c>
      <c r="J12" s="17"/>
      <c r="K12" s="17"/>
    </row>
    <row r="13" spans="1:19" s="2" customFormat="1" x14ac:dyDescent="0.3">
      <c r="A13" s="3">
        <v>11</v>
      </c>
      <c r="B13" s="3">
        <f>INDEX('market(商品)'!L:L,MATCH(C13,'market(商品)'!A:A,0))</f>
        <v>1</v>
      </c>
      <c r="C13" s="27">
        <v>56130111</v>
      </c>
      <c r="D13" s="27" t="s">
        <v>69</v>
      </c>
      <c r="E13" s="27" t="s">
        <v>598</v>
      </c>
      <c r="F13" s="3" t="s">
        <v>105</v>
      </c>
      <c r="G13" s="3"/>
      <c r="H13" s="3">
        <v>100</v>
      </c>
      <c r="I13" s="3">
        <f t="shared" si="1"/>
        <v>100</v>
      </c>
      <c r="J13" s="17"/>
      <c r="K13" s="17"/>
    </row>
    <row r="14" spans="1:19" s="2" customFormat="1" x14ac:dyDescent="0.3">
      <c r="A14" s="3">
        <v>12</v>
      </c>
      <c r="B14" s="3">
        <f>INDEX('market(商品)'!L:L,MATCH(C14,'market(商品)'!A:A,0))</f>
        <v>1</v>
      </c>
      <c r="C14" s="27">
        <v>56130112</v>
      </c>
      <c r="D14" s="27" t="s">
        <v>70</v>
      </c>
      <c r="E14" s="27" t="s">
        <v>598</v>
      </c>
      <c r="F14" s="3" t="s">
        <v>105</v>
      </c>
      <c r="G14" s="3"/>
      <c r="H14" s="3">
        <v>100</v>
      </c>
      <c r="I14" s="3">
        <f t="shared" si="1"/>
        <v>100</v>
      </c>
      <c r="J14" s="17"/>
      <c r="K14" s="17"/>
    </row>
    <row r="15" spans="1:19" s="2" customFormat="1" x14ac:dyDescent="0.3">
      <c r="A15" s="3">
        <v>13</v>
      </c>
      <c r="B15" s="3">
        <f>INDEX('market(商品)'!L:L,MATCH(C15,'market(商品)'!A:A,0))</f>
        <v>1</v>
      </c>
      <c r="C15" s="27">
        <v>56130113</v>
      </c>
      <c r="D15" s="3" t="s">
        <v>96</v>
      </c>
      <c r="E15" s="3" t="s">
        <v>96</v>
      </c>
      <c r="F15" s="3" t="s">
        <v>105</v>
      </c>
      <c r="G15" s="3"/>
      <c r="H15" s="3">
        <v>100</v>
      </c>
      <c r="I15" s="3">
        <f t="shared" si="1"/>
        <v>100</v>
      </c>
      <c r="J15" s="17"/>
      <c r="K15" s="17"/>
    </row>
    <row r="16" spans="1:19" s="2" customFormat="1" x14ac:dyDescent="0.3">
      <c r="A16" s="3">
        <v>14</v>
      </c>
      <c r="B16" s="3">
        <f>INDEX('market(商品)'!L:L,MATCH(C16,'market(商品)'!A:A,0))</f>
        <v>1</v>
      </c>
      <c r="C16" s="27">
        <v>56130114</v>
      </c>
      <c r="D16" s="3" t="s">
        <v>97</v>
      </c>
      <c r="E16" s="3" t="s">
        <v>97</v>
      </c>
      <c r="F16" s="3" t="s">
        <v>105</v>
      </c>
      <c r="G16" s="3"/>
      <c r="H16" s="3">
        <v>100</v>
      </c>
      <c r="I16" s="3">
        <f t="shared" si="1"/>
        <v>100</v>
      </c>
      <c r="J16" s="17"/>
      <c r="K16" s="17"/>
      <c r="O16" s="27"/>
      <c r="P16" s="3"/>
      <c r="Q16" s="3"/>
    </row>
    <row r="17" spans="1:17" s="2" customFormat="1" x14ac:dyDescent="0.3">
      <c r="A17" s="3">
        <v>15</v>
      </c>
      <c r="B17" s="3">
        <f>INDEX('market(商品)'!L:L,MATCH(C17,'market(商品)'!A:A,0))</f>
        <v>1</v>
      </c>
      <c r="C17" s="27">
        <v>56130115</v>
      </c>
      <c r="D17" s="3" t="s">
        <v>126</v>
      </c>
      <c r="E17" s="3" t="s">
        <v>126</v>
      </c>
      <c r="F17" s="3" t="s">
        <v>105</v>
      </c>
      <c r="G17" s="3"/>
      <c r="H17" s="3">
        <v>100</v>
      </c>
      <c r="I17" s="3">
        <f t="shared" si="1"/>
        <v>100</v>
      </c>
      <c r="J17" s="17"/>
      <c r="K17" s="17"/>
      <c r="O17" s="27"/>
      <c r="P17" s="3"/>
      <c r="Q17" s="3"/>
    </row>
    <row r="18" spans="1:17" s="2" customFormat="1" x14ac:dyDescent="0.3">
      <c r="A18" s="3">
        <v>16</v>
      </c>
      <c r="B18" s="3">
        <f>INDEX('market(商品)'!L:L,MATCH(C18,'market(商品)'!A:A,0))</f>
        <v>1</v>
      </c>
      <c r="C18" s="27">
        <v>56130116</v>
      </c>
      <c r="D18" s="3" t="s">
        <v>104</v>
      </c>
      <c r="E18" s="3" t="s">
        <v>104</v>
      </c>
      <c r="F18" s="3" t="s">
        <v>105</v>
      </c>
      <c r="G18" s="3"/>
      <c r="H18" s="3">
        <v>100</v>
      </c>
      <c r="I18" s="3">
        <f t="shared" si="1"/>
        <v>100</v>
      </c>
      <c r="J18" s="17"/>
      <c r="K18" s="17"/>
      <c r="O18" s="27"/>
      <c r="P18" s="3"/>
      <c r="Q18" s="3"/>
    </row>
    <row r="19" spans="1:17" s="2" customFormat="1" x14ac:dyDescent="0.3">
      <c r="A19" s="17"/>
      <c r="B19" s="18"/>
      <c r="C19" s="18"/>
      <c r="D19" s="18"/>
      <c r="E19" s="18"/>
      <c r="F19" s="18"/>
      <c r="G19" s="18"/>
      <c r="H19" s="18"/>
      <c r="I19" s="17"/>
      <c r="J19" s="17"/>
      <c r="K19" s="17"/>
      <c r="O19" s="27"/>
      <c r="P19" s="3"/>
      <c r="Q19" s="3"/>
    </row>
    <row r="20" spans="1:17" s="2" customFormat="1" x14ac:dyDescent="0.3">
      <c r="A20" s="17"/>
      <c r="B20" s="18"/>
      <c r="C20" s="18"/>
      <c r="D20" s="18"/>
      <c r="E20" s="18"/>
      <c r="F20" s="18"/>
      <c r="G20" s="18"/>
      <c r="H20" s="18"/>
      <c r="I20" s="17"/>
      <c r="J20" s="17"/>
      <c r="K20" s="17"/>
      <c r="O20" s="27"/>
      <c r="P20" s="27"/>
      <c r="Q20" s="27"/>
    </row>
    <row r="21" spans="1:17" s="2" customFormat="1" x14ac:dyDescent="0.3">
      <c r="A21" s="17"/>
      <c r="B21" s="18"/>
      <c r="C21" s="18"/>
      <c r="D21" s="18"/>
      <c r="E21" s="18"/>
      <c r="F21" s="18"/>
      <c r="G21" s="18"/>
      <c r="H21" s="18"/>
      <c r="I21" s="17"/>
      <c r="J21" s="17"/>
      <c r="K21" s="17"/>
      <c r="O21" s="27"/>
      <c r="P21" s="27"/>
      <c r="Q21" s="27"/>
    </row>
    <row r="22" spans="1:17" s="2" customFormat="1" x14ac:dyDescent="0.3">
      <c r="A22" s="17"/>
      <c r="B22" s="18"/>
      <c r="C22" s="18"/>
      <c r="D22" s="18"/>
      <c r="E22" s="18"/>
      <c r="F22" s="18"/>
      <c r="G22" s="18"/>
      <c r="H22" s="18"/>
      <c r="I22" s="17"/>
      <c r="J22" s="17"/>
      <c r="K22" s="17"/>
      <c r="O22" s="27"/>
      <c r="P22" s="27"/>
      <c r="Q22" s="27"/>
    </row>
    <row r="23" spans="1:17" s="2" customFormat="1" x14ac:dyDescent="0.3">
      <c r="A23" s="17"/>
      <c r="B23" s="18"/>
      <c r="C23" s="18"/>
      <c r="D23" s="18"/>
      <c r="E23" s="18"/>
      <c r="F23" s="18"/>
      <c r="G23" s="18"/>
      <c r="H23" s="18"/>
      <c r="I23" s="17"/>
      <c r="J23" s="17"/>
      <c r="K23" s="17"/>
      <c r="O23" s="27"/>
      <c r="P23" s="27"/>
      <c r="Q23" s="27"/>
    </row>
    <row r="24" spans="1:17" s="2" customFormat="1" x14ac:dyDescent="0.3">
      <c r="A24" s="17"/>
      <c r="B24" s="18"/>
      <c r="C24" s="18"/>
      <c r="D24" s="18"/>
      <c r="E24" s="18"/>
      <c r="F24" s="18"/>
      <c r="G24" s="18"/>
      <c r="H24" s="18"/>
      <c r="I24" s="17"/>
      <c r="J24" s="17"/>
      <c r="K24" s="17"/>
      <c r="O24" s="27"/>
      <c r="P24" s="27"/>
      <c r="Q24" s="27"/>
    </row>
    <row r="25" spans="1:17" s="2" customFormat="1" x14ac:dyDescent="0.3">
      <c r="A25" s="17"/>
      <c r="B25" s="18"/>
      <c r="C25" s="18"/>
      <c r="D25" s="18"/>
      <c r="E25" s="18"/>
      <c r="F25" s="18"/>
      <c r="G25" s="18"/>
      <c r="H25" s="18"/>
      <c r="I25" s="17"/>
      <c r="J25" s="17"/>
      <c r="K25" s="17"/>
      <c r="O25" s="27"/>
      <c r="P25" s="27"/>
      <c r="Q25" s="27"/>
    </row>
    <row r="26" spans="1:17" s="2" customFormat="1" x14ac:dyDescent="0.3">
      <c r="A26" s="17"/>
      <c r="B26" s="18"/>
      <c r="C26" s="18"/>
      <c r="D26" s="18"/>
      <c r="E26" s="18"/>
      <c r="F26" s="18"/>
      <c r="G26" s="18"/>
      <c r="H26" s="18"/>
      <c r="I26" s="17"/>
      <c r="J26" s="17"/>
      <c r="K26" s="17"/>
      <c r="O26" s="27"/>
      <c r="P26" s="27"/>
      <c r="Q26" s="27"/>
    </row>
    <row r="27" spans="1:17" s="2" customFormat="1" x14ac:dyDescent="0.3">
      <c r="A27" s="17"/>
      <c r="B27" s="18"/>
      <c r="C27" s="18"/>
      <c r="D27" s="18"/>
      <c r="E27" s="18"/>
      <c r="F27" s="18"/>
      <c r="G27" s="18"/>
      <c r="H27" s="18"/>
      <c r="I27" s="17"/>
      <c r="J27" s="17"/>
      <c r="K27" s="17"/>
      <c r="O27" s="27"/>
      <c r="P27" s="27"/>
      <c r="Q27" s="27"/>
    </row>
    <row r="28" spans="1:17" s="2" customFormat="1" x14ac:dyDescent="0.3">
      <c r="A28" s="17"/>
      <c r="B28" s="18"/>
      <c r="C28" s="18"/>
      <c r="D28" s="18"/>
      <c r="E28" s="18"/>
      <c r="F28" s="18"/>
      <c r="G28" s="18"/>
      <c r="H28" s="18"/>
      <c r="I28" s="17"/>
      <c r="J28" s="17"/>
      <c r="K28" s="17"/>
      <c r="O28" s="27"/>
      <c r="P28" s="3"/>
      <c r="Q28" s="3"/>
    </row>
    <row r="29" spans="1:17" s="2" customFormat="1" x14ac:dyDescent="0.3">
      <c r="A29" s="17"/>
      <c r="B29" s="18"/>
      <c r="C29" s="18"/>
      <c r="D29" s="18"/>
      <c r="E29" s="18"/>
      <c r="F29" s="18"/>
      <c r="G29" s="18"/>
      <c r="H29" s="18"/>
      <c r="I29" s="17"/>
      <c r="J29" s="17"/>
      <c r="K29" s="17"/>
      <c r="O29" s="27"/>
      <c r="P29" s="3"/>
      <c r="Q29" s="3"/>
    </row>
    <row r="30" spans="1:17" s="2" customFormat="1" x14ac:dyDescent="0.3">
      <c r="A30" s="17"/>
      <c r="B30" s="18"/>
      <c r="C30" s="18"/>
      <c r="D30" s="18"/>
      <c r="E30" s="18"/>
      <c r="F30" s="18"/>
      <c r="G30" s="18"/>
      <c r="H30" s="18"/>
      <c r="I30" s="17"/>
      <c r="J30" s="17"/>
      <c r="K30" s="17"/>
      <c r="O30" s="27"/>
      <c r="P30" s="3"/>
      <c r="Q30" s="3"/>
    </row>
    <row r="31" spans="1:17" s="2" customFormat="1" x14ac:dyDescent="0.3">
      <c r="A31" s="17"/>
      <c r="B31" s="18"/>
      <c r="C31" s="18"/>
      <c r="D31" s="18"/>
      <c r="E31" s="18"/>
      <c r="F31" s="18"/>
      <c r="G31" s="18"/>
      <c r="H31" s="18"/>
      <c r="I31" s="17"/>
      <c r="J31" s="17"/>
      <c r="K31" s="17"/>
      <c r="O31" s="27"/>
      <c r="P31" s="3"/>
      <c r="Q31" s="3"/>
    </row>
    <row r="32" spans="1:17" s="2" customFormat="1" x14ac:dyDescent="0.3">
      <c r="A32" s="17"/>
      <c r="B32" s="18"/>
      <c r="C32" s="18"/>
      <c r="D32" s="18"/>
      <c r="E32" s="18"/>
      <c r="F32" s="18"/>
      <c r="G32" s="18"/>
      <c r="H32" s="18"/>
      <c r="I32" s="17"/>
      <c r="J32" s="17"/>
      <c r="K32" s="17"/>
    </row>
    <row r="33" spans="1:11" s="2" customFormat="1" x14ac:dyDescent="0.3">
      <c r="A33" s="17"/>
      <c r="B33" s="18"/>
      <c r="C33" s="18"/>
      <c r="D33" s="18"/>
      <c r="E33" s="18"/>
      <c r="F33" s="18"/>
      <c r="G33" s="18"/>
      <c r="H33" s="18"/>
      <c r="I33" s="17"/>
      <c r="J33" s="17"/>
      <c r="K33" s="17"/>
    </row>
    <row r="34" spans="1:11" s="2" customFormat="1" x14ac:dyDescent="0.3">
      <c r="A34" s="17"/>
      <c r="B34" s="18"/>
      <c r="C34" s="18"/>
      <c r="D34" s="18"/>
      <c r="E34" s="18"/>
      <c r="F34" s="18"/>
      <c r="G34" s="18"/>
      <c r="H34" s="18"/>
      <c r="I34" s="17"/>
      <c r="J34" s="17"/>
      <c r="K34" s="17"/>
    </row>
    <row r="35" spans="1:11" s="2" customFormat="1" x14ac:dyDescent="0.3">
      <c r="A35" s="17"/>
      <c r="B35" s="18"/>
      <c r="C35" s="18"/>
      <c r="D35" s="18"/>
      <c r="E35" s="18"/>
      <c r="F35" s="18"/>
      <c r="G35" s="18"/>
      <c r="H35" s="18"/>
      <c r="I35" s="17"/>
      <c r="J35" s="17"/>
      <c r="K35" s="17"/>
    </row>
    <row r="36" spans="1:11" s="2" customFormat="1" x14ac:dyDescent="0.3">
      <c r="A36" s="17"/>
      <c r="B36" s="18"/>
      <c r="C36" s="18"/>
      <c r="D36" s="18"/>
      <c r="E36" s="18"/>
      <c r="F36" s="18"/>
      <c r="G36" s="18"/>
      <c r="H36" s="18"/>
      <c r="I36" s="17"/>
      <c r="J36" s="17"/>
      <c r="K36" s="17"/>
    </row>
    <row r="37" spans="1:11" s="2" customFormat="1" x14ac:dyDescent="0.3">
      <c r="A37" s="17"/>
      <c r="B37" s="18"/>
      <c r="C37" s="18"/>
      <c r="D37" s="18"/>
      <c r="E37" s="18"/>
      <c r="F37" s="18"/>
      <c r="G37" s="18"/>
      <c r="H37" s="18"/>
      <c r="I37" s="17"/>
      <c r="J37" s="17"/>
      <c r="K37" s="17"/>
    </row>
    <row r="38" spans="1:11" s="2" customFormat="1" x14ac:dyDescent="0.3">
      <c r="A38" s="17"/>
      <c r="B38" s="18"/>
      <c r="C38" s="18"/>
      <c r="D38" s="18"/>
      <c r="E38" s="18"/>
      <c r="F38" s="18"/>
      <c r="G38" s="18"/>
      <c r="H38" s="18"/>
      <c r="I38" s="17"/>
      <c r="J38" s="17"/>
      <c r="K38" s="17"/>
    </row>
    <row r="39" spans="1:11" s="2" customFormat="1" x14ac:dyDescent="0.3">
      <c r="A39" s="17"/>
      <c r="B39" s="18"/>
      <c r="C39" s="18"/>
      <c r="D39" s="18"/>
      <c r="E39" s="18"/>
      <c r="F39" s="18"/>
      <c r="G39" s="18"/>
      <c r="H39" s="18"/>
      <c r="I39" s="17"/>
      <c r="J39" s="17"/>
      <c r="K39" s="17"/>
    </row>
    <row r="40" spans="1:11" s="2" customFormat="1" x14ac:dyDescent="0.3">
      <c r="A40" s="17"/>
      <c r="B40" s="18"/>
      <c r="C40" s="18"/>
      <c r="D40" s="18"/>
      <c r="E40" s="18"/>
      <c r="F40" s="18"/>
      <c r="G40" s="18"/>
      <c r="H40" s="18"/>
      <c r="I40" s="17"/>
      <c r="J40" s="17"/>
      <c r="K40" s="17"/>
    </row>
    <row r="41" spans="1:11" s="2" customFormat="1" x14ac:dyDescent="0.3">
      <c r="A41" s="17"/>
      <c r="B41" s="18"/>
      <c r="C41" s="18"/>
      <c r="D41" s="18"/>
      <c r="E41" s="18"/>
      <c r="F41" s="18"/>
      <c r="G41" s="18"/>
      <c r="H41" s="18"/>
      <c r="I41" s="17"/>
      <c r="J41" s="17"/>
      <c r="K41" s="17"/>
    </row>
    <row r="42" spans="1:11" s="2" customFormat="1" x14ac:dyDescent="0.3">
      <c r="A42" s="17"/>
      <c r="B42" s="18"/>
      <c r="C42" s="18"/>
      <c r="D42" s="18"/>
      <c r="E42" s="18"/>
      <c r="F42" s="18"/>
      <c r="G42" s="18"/>
      <c r="H42" s="18"/>
      <c r="I42" s="17"/>
      <c r="J42" s="17"/>
      <c r="K42" s="17"/>
    </row>
    <row r="43" spans="1:11" s="2" customFormat="1" x14ac:dyDescent="0.3">
      <c r="A43" s="17"/>
      <c r="B43" s="18"/>
      <c r="C43" s="18"/>
      <c r="D43" s="18"/>
      <c r="E43" s="18"/>
      <c r="F43" s="18"/>
      <c r="G43" s="18"/>
      <c r="H43" s="18"/>
      <c r="I43" s="17"/>
      <c r="J43" s="17"/>
      <c r="K43" s="17"/>
    </row>
    <row r="44" spans="1:11" s="2" customFormat="1" x14ac:dyDescent="0.3">
      <c r="A44" s="17"/>
      <c r="B44" s="18"/>
      <c r="C44" s="18"/>
      <c r="D44" s="18"/>
      <c r="E44" s="18"/>
      <c r="F44" s="18"/>
      <c r="G44" s="18"/>
      <c r="H44" s="18"/>
      <c r="I44" s="17"/>
      <c r="J44" s="17"/>
      <c r="K44" s="17"/>
    </row>
    <row r="45" spans="1:11" s="2" customFormat="1" x14ac:dyDescent="0.3">
      <c r="A45" s="17"/>
      <c r="B45" s="18"/>
      <c r="C45" s="18"/>
      <c r="D45" s="18"/>
      <c r="E45" s="18"/>
      <c r="F45" s="18"/>
      <c r="G45" s="18"/>
      <c r="H45" s="18"/>
      <c r="I45" s="17"/>
      <c r="J45" s="17"/>
      <c r="K45" s="17"/>
    </row>
    <row r="46" spans="1:11" s="2" customFormat="1" x14ac:dyDescent="0.3">
      <c r="A46" s="17"/>
      <c r="B46" s="18"/>
      <c r="C46" s="18"/>
      <c r="D46" s="18"/>
      <c r="E46" s="18"/>
      <c r="F46" s="18"/>
      <c r="G46" s="18"/>
      <c r="H46" s="18"/>
      <c r="I46" s="17"/>
      <c r="J46" s="17"/>
      <c r="K46" s="17"/>
    </row>
    <row r="47" spans="1:11" s="2" customFormat="1" x14ac:dyDescent="0.3">
      <c r="A47" s="17"/>
      <c r="B47" s="18"/>
      <c r="C47" s="18"/>
      <c r="D47" s="18"/>
      <c r="E47" s="18"/>
      <c r="F47" s="18"/>
      <c r="G47" s="18"/>
      <c r="H47" s="18"/>
      <c r="I47" s="17"/>
      <c r="J47" s="17"/>
      <c r="K47" s="17"/>
    </row>
    <row r="48" spans="1:11" s="2" customFormat="1" x14ac:dyDescent="0.3">
      <c r="A48" s="17"/>
      <c r="B48" s="18"/>
      <c r="C48" s="18"/>
      <c r="D48" s="18"/>
      <c r="E48" s="18"/>
      <c r="F48" s="18"/>
      <c r="G48" s="18"/>
      <c r="H48" s="18"/>
      <c r="I48" s="17"/>
      <c r="J48" s="17"/>
      <c r="K48" s="17"/>
    </row>
    <row r="49" spans="1:11" s="2" customFormat="1" x14ac:dyDescent="0.3">
      <c r="A49" s="17"/>
      <c r="B49" s="18"/>
      <c r="C49" s="18"/>
      <c r="D49" s="18"/>
      <c r="E49" s="18"/>
      <c r="F49" s="18"/>
      <c r="G49" s="18"/>
      <c r="H49" s="18"/>
      <c r="I49" s="17"/>
      <c r="J49" s="17"/>
      <c r="K49" s="17"/>
    </row>
    <row r="50" spans="1:11" s="2" customFormat="1" x14ac:dyDescent="0.3">
      <c r="A50" s="17"/>
      <c r="B50" s="18"/>
      <c r="C50" s="18"/>
      <c r="D50" s="18"/>
      <c r="E50" s="18"/>
      <c r="F50" s="18"/>
      <c r="G50" s="18"/>
      <c r="H50" s="18"/>
      <c r="I50" s="17"/>
      <c r="J50" s="17"/>
      <c r="K50" s="17"/>
    </row>
    <row r="51" spans="1:11" s="2" customFormat="1" x14ac:dyDescent="0.3">
      <c r="A51" s="17"/>
      <c r="B51" s="18"/>
      <c r="C51" s="18"/>
      <c r="D51" s="18"/>
      <c r="E51" s="18"/>
      <c r="F51" s="18"/>
      <c r="G51" s="18"/>
      <c r="H51" s="18"/>
      <c r="I51" s="17"/>
      <c r="J51" s="17"/>
      <c r="K51" s="17"/>
    </row>
    <row r="52" spans="1:11" s="2" customFormat="1" x14ac:dyDescent="0.3">
      <c r="A52" s="17"/>
      <c r="B52" s="18"/>
      <c r="C52" s="18"/>
      <c r="D52" s="18"/>
      <c r="E52" s="18"/>
      <c r="F52" s="18"/>
      <c r="G52" s="18"/>
      <c r="H52" s="18"/>
      <c r="I52" s="17"/>
      <c r="J52" s="17"/>
      <c r="K52" s="17"/>
    </row>
    <row r="53" spans="1:11" s="2" customFormat="1" x14ac:dyDescent="0.3">
      <c r="A53" s="17"/>
      <c r="B53" s="18"/>
      <c r="C53" s="18"/>
      <c r="D53" s="18"/>
      <c r="E53" s="18"/>
      <c r="F53" s="18"/>
      <c r="G53" s="18"/>
      <c r="H53" s="18"/>
      <c r="I53" s="17"/>
      <c r="J53" s="17"/>
      <c r="K53" s="17"/>
    </row>
    <row r="54" spans="1:11" s="2" customFormat="1" x14ac:dyDescent="0.3">
      <c r="A54" s="17"/>
      <c r="B54" s="18"/>
      <c r="C54" s="18"/>
      <c r="D54" s="18"/>
      <c r="E54" s="18"/>
      <c r="F54" s="18"/>
      <c r="G54" s="18"/>
      <c r="H54" s="18"/>
      <c r="I54" s="17"/>
      <c r="J54" s="17"/>
      <c r="K54" s="17"/>
    </row>
    <row r="55" spans="1:11" s="2" customFormat="1" x14ac:dyDescent="0.3">
      <c r="A55" s="17"/>
      <c r="B55" s="18"/>
      <c r="C55" s="18"/>
      <c r="D55" s="18"/>
      <c r="E55" s="18"/>
      <c r="F55" s="18"/>
      <c r="G55" s="18"/>
      <c r="H55" s="18"/>
      <c r="I55" s="17"/>
      <c r="J55" s="17"/>
      <c r="K55" s="17"/>
    </row>
    <row r="56" spans="1:11" s="2" customFormat="1" x14ac:dyDescent="0.3">
      <c r="A56" s="17"/>
      <c r="B56" s="18"/>
      <c r="C56" s="18"/>
      <c r="D56" s="18"/>
      <c r="E56" s="18"/>
      <c r="F56" s="18"/>
      <c r="G56" s="18"/>
      <c r="H56" s="18"/>
      <c r="I56" s="17"/>
      <c r="J56" s="17"/>
      <c r="K56" s="17"/>
    </row>
    <row r="57" spans="1:11" s="2" customFormat="1" x14ac:dyDescent="0.3">
      <c r="A57" s="17"/>
      <c r="B57" s="18"/>
      <c r="C57" s="18"/>
      <c r="D57" s="18"/>
      <c r="E57" s="18"/>
      <c r="F57" s="18"/>
      <c r="G57" s="18"/>
      <c r="H57" s="18"/>
      <c r="I57" s="17"/>
      <c r="J57" s="17"/>
      <c r="K57" s="17"/>
    </row>
    <row r="58" spans="1:11" s="2" customFormat="1" x14ac:dyDescent="0.3">
      <c r="A58" s="17"/>
      <c r="B58" s="18"/>
      <c r="C58" s="18"/>
      <c r="D58" s="18"/>
      <c r="E58" s="18"/>
      <c r="F58" s="18"/>
      <c r="G58" s="18"/>
      <c r="H58" s="18"/>
      <c r="I58" s="17"/>
      <c r="J58" s="17"/>
      <c r="K58" s="17"/>
    </row>
    <row r="59" spans="1:11" s="2" customFormat="1" x14ac:dyDescent="0.3">
      <c r="A59" s="17"/>
      <c r="B59" s="18"/>
      <c r="C59" s="18"/>
      <c r="D59" s="18"/>
      <c r="E59" s="18"/>
      <c r="F59" s="18"/>
      <c r="G59" s="18"/>
      <c r="H59" s="18"/>
      <c r="I59" s="17"/>
      <c r="J59" s="17"/>
      <c r="K59" s="17"/>
    </row>
    <row r="60" spans="1:11" s="2" customFormat="1" x14ac:dyDescent="0.3">
      <c r="A60" s="17"/>
      <c r="B60" s="18"/>
      <c r="C60" s="18"/>
      <c r="D60" s="18"/>
      <c r="E60" s="18"/>
      <c r="F60" s="18"/>
      <c r="G60" s="18"/>
      <c r="H60" s="18"/>
      <c r="I60" s="17"/>
      <c r="J60" s="17"/>
      <c r="K60" s="17"/>
    </row>
    <row r="61" spans="1:11" s="2" customFormat="1" x14ac:dyDescent="0.3">
      <c r="A61" s="17"/>
      <c r="B61" s="18"/>
      <c r="C61" s="18"/>
      <c r="D61" s="18"/>
      <c r="E61" s="18"/>
      <c r="F61" s="18"/>
      <c r="G61" s="18"/>
      <c r="H61" s="18"/>
      <c r="I61" s="17"/>
      <c r="J61" s="17"/>
      <c r="K61" s="17"/>
    </row>
    <row r="62" spans="1:11" s="2" customFormat="1" x14ac:dyDescent="0.3">
      <c r="A62" s="17"/>
      <c r="B62" s="18"/>
      <c r="C62" s="18"/>
      <c r="D62" s="18"/>
      <c r="E62" s="18"/>
      <c r="F62" s="18"/>
      <c r="G62" s="18"/>
      <c r="H62" s="18"/>
      <c r="I62" s="17"/>
      <c r="J62" s="17"/>
      <c r="K62" s="17"/>
    </row>
    <row r="63" spans="1:11" s="2" customFormat="1" x14ac:dyDescent="0.3">
      <c r="A63" s="17"/>
      <c r="B63" s="18"/>
      <c r="C63" s="18"/>
      <c r="D63" s="18"/>
      <c r="E63" s="18"/>
      <c r="F63" s="18"/>
      <c r="G63" s="18"/>
      <c r="H63" s="18"/>
      <c r="I63" s="17"/>
      <c r="J63" s="17"/>
      <c r="K63" s="17"/>
    </row>
    <row r="64" spans="1:11" s="2" customFormat="1" x14ac:dyDescent="0.3">
      <c r="A64" s="17"/>
      <c r="B64" s="18"/>
      <c r="C64" s="18"/>
      <c r="D64" s="18"/>
      <c r="E64" s="18"/>
      <c r="F64" s="18"/>
      <c r="G64" s="18"/>
      <c r="H64" s="18"/>
      <c r="I64" s="17"/>
      <c r="J64" s="17"/>
      <c r="K64" s="17"/>
    </row>
    <row r="65" spans="1:11" s="2" customFormat="1" x14ac:dyDescent="0.3">
      <c r="A65" s="17"/>
      <c r="B65" s="18"/>
      <c r="C65" s="18"/>
      <c r="D65" s="18"/>
      <c r="E65" s="18"/>
      <c r="F65" s="18"/>
      <c r="G65" s="18"/>
      <c r="H65" s="18"/>
      <c r="I65" s="17"/>
      <c r="J65" s="17"/>
      <c r="K65" s="17"/>
    </row>
    <row r="66" spans="1:11" s="2" customFormat="1" x14ac:dyDescent="0.3">
      <c r="A66" s="17"/>
      <c r="B66" s="18"/>
      <c r="C66" s="18"/>
      <c r="D66" s="18"/>
      <c r="E66" s="18"/>
      <c r="F66" s="18"/>
      <c r="G66" s="18"/>
      <c r="H66" s="18"/>
      <c r="I66" s="17"/>
      <c r="J66" s="17"/>
      <c r="K66" s="17"/>
    </row>
    <row r="67" spans="1:11" s="2" customFormat="1" x14ac:dyDescent="0.3">
      <c r="A67" s="17"/>
      <c r="B67" s="18"/>
      <c r="C67" s="18"/>
      <c r="D67" s="18"/>
      <c r="E67" s="18"/>
      <c r="F67" s="18"/>
      <c r="G67" s="18"/>
      <c r="H67" s="18"/>
      <c r="I67" s="17"/>
      <c r="J67" s="17"/>
      <c r="K67" s="17"/>
    </row>
    <row r="68" spans="1:11" s="2" customFormat="1" x14ac:dyDescent="0.3">
      <c r="A68" s="17"/>
      <c r="B68" s="18"/>
      <c r="C68" s="18"/>
      <c r="D68" s="18"/>
      <c r="E68" s="18"/>
      <c r="F68" s="18"/>
      <c r="G68" s="18"/>
      <c r="H68" s="18"/>
      <c r="I68" s="17"/>
      <c r="J68" s="17"/>
      <c r="K68" s="17"/>
    </row>
    <row r="69" spans="1:11" s="2" customFormat="1" x14ac:dyDescent="0.3">
      <c r="A69" s="17"/>
      <c r="B69" s="18"/>
      <c r="C69" s="18"/>
      <c r="D69" s="18"/>
      <c r="E69" s="18"/>
      <c r="F69" s="18"/>
      <c r="G69" s="18"/>
      <c r="H69" s="18"/>
      <c r="I69" s="17"/>
      <c r="J69" s="17"/>
      <c r="K69" s="17"/>
    </row>
    <row r="70" spans="1:11" s="2" customFormat="1" x14ac:dyDescent="0.3">
      <c r="A70" s="17"/>
      <c r="B70" s="18"/>
      <c r="C70" s="18"/>
      <c r="D70" s="18"/>
      <c r="E70" s="18"/>
      <c r="F70" s="18"/>
      <c r="G70" s="18"/>
      <c r="H70" s="18"/>
      <c r="I70" s="17"/>
      <c r="J70" s="17"/>
      <c r="K70" s="17"/>
    </row>
    <row r="71" spans="1:11" s="2" customFormat="1" x14ac:dyDescent="0.3">
      <c r="A71" s="17"/>
      <c r="B71" s="18"/>
      <c r="C71" s="18"/>
      <c r="D71" s="18"/>
      <c r="E71" s="18"/>
      <c r="F71" s="18"/>
      <c r="G71" s="18"/>
      <c r="H71" s="18"/>
      <c r="I71" s="17"/>
      <c r="J71" s="17"/>
      <c r="K71" s="17"/>
    </row>
    <row r="72" spans="1:11" s="2" customFormat="1" x14ac:dyDescent="0.3">
      <c r="A72" s="17"/>
      <c r="B72" s="18"/>
      <c r="C72" s="18"/>
      <c r="D72" s="18"/>
      <c r="E72" s="18"/>
      <c r="F72" s="18"/>
      <c r="G72" s="18"/>
      <c r="H72" s="18"/>
      <c r="I72" s="17"/>
      <c r="J72" s="17"/>
      <c r="K72" s="17"/>
    </row>
    <row r="73" spans="1:11" s="2" customFormat="1" x14ac:dyDescent="0.3">
      <c r="A73" s="17"/>
      <c r="B73" s="18"/>
      <c r="C73" s="18"/>
      <c r="D73" s="18"/>
      <c r="E73" s="18"/>
      <c r="F73" s="18"/>
      <c r="G73" s="18"/>
      <c r="H73" s="18"/>
      <c r="I73" s="17"/>
      <c r="J73" s="17"/>
      <c r="K73" s="17"/>
    </row>
    <row r="74" spans="1:11" s="2" customFormat="1" x14ac:dyDescent="0.3">
      <c r="A74" s="17"/>
      <c r="B74" s="18"/>
      <c r="C74" s="18"/>
      <c r="D74" s="18"/>
      <c r="E74" s="18"/>
      <c r="F74" s="18"/>
      <c r="G74" s="18"/>
      <c r="H74" s="18"/>
      <c r="I74" s="17"/>
      <c r="J74" s="17"/>
      <c r="K74" s="17"/>
    </row>
    <row r="75" spans="1:11" s="2" customFormat="1" x14ac:dyDescent="0.3">
      <c r="A75" s="17"/>
      <c r="B75" s="18"/>
      <c r="C75" s="18"/>
      <c r="D75" s="18"/>
      <c r="E75" s="18"/>
      <c r="F75" s="18"/>
      <c r="G75" s="18"/>
      <c r="H75" s="18"/>
      <c r="I75" s="17"/>
      <c r="J75" s="17"/>
      <c r="K75" s="17"/>
    </row>
    <row r="76" spans="1:11" s="2" customFormat="1" x14ac:dyDescent="0.3">
      <c r="A76" s="17"/>
      <c r="B76" s="18"/>
      <c r="C76" s="18"/>
      <c r="D76" s="18"/>
      <c r="E76" s="18"/>
      <c r="F76" s="18"/>
      <c r="G76" s="18"/>
      <c r="H76" s="18"/>
      <c r="I76" s="17"/>
      <c r="J76" s="17"/>
      <c r="K76" s="17"/>
    </row>
    <row r="77" spans="1:11" s="2" customFormat="1" x14ac:dyDescent="0.3">
      <c r="A77" s="17"/>
      <c r="B77" s="18"/>
      <c r="C77" s="18"/>
      <c r="D77" s="18"/>
      <c r="E77" s="18"/>
      <c r="F77" s="18"/>
      <c r="G77" s="18"/>
      <c r="H77" s="18"/>
      <c r="I77" s="17"/>
      <c r="J77" s="17"/>
      <c r="K77" s="17"/>
    </row>
    <row r="78" spans="1:11" s="2" customFormat="1" x14ac:dyDescent="0.3">
      <c r="A78" s="17"/>
      <c r="B78" s="18"/>
      <c r="C78" s="18"/>
      <c r="D78" s="18"/>
      <c r="E78" s="18"/>
      <c r="F78" s="18"/>
      <c r="G78" s="18"/>
      <c r="H78" s="18"/>
      <c r="I78" s="17"/>
      <c r="J78" s="17"/>
      <c r="K78" s="17"/>
    </row>
    <row r="79" spans="1:11" s="2" customFormat="1" x14ac:dyDescent="0.3">
      <c r="A79" s="17"/>
      <c r="B79" s="18"/>
      <c r="C79" s="18"/>
      <c r="D79" s="18"/>
      <c r="E79" s="18"/>
      <c r="F79" s="18"/>
      <c r="G79" s="18"/>
      <c r="H79" s="18"/>
      <c r="I79" s="17"/>
      <c r="J79" s="17"/>
      <c r="K79" s="17"/>
    </row>
    <row r="80" spans="1:11" s="2" customFormat="1" x14ac:dyDescent="0.3">
      <c r="A80" s="17"/>
      <c r="B80" s="18"/>
      <c r="C80" s="18"/>
      <c r="D80" s="18"/>
      <c r="E80" s="18"/>
      <c r="F80" s="18"/>
      <c r="G80" s="18"/>
      <c r="H80" s="18"/>
      <c r="I80" s="17"/>
      <c r="J80" s="17"/>
      <c r="K80" s="17"/>
    </row>
    <row r="81" spans="1:11" s="2" customFormat="1" x14ac:dyDescent="0.3">
      <c r="A81" s="17"/>
      <c r="B81" s="18"/>
      <c r="C81" s="18"/>
      <c r="D81" s="18"/>
      <c r="E81" s="18"/>
      <c r="F81" s="18"/>
      <c r="G81" s="18"/>
      <c r="H81" s="18"/>
      <c r="I81" s="17"/>
      <c r="J81" s="17"/>
      <c r="K81" s="17"/>
    </row>
    <row r="82" spans="1:11" s="2" customFormat="1" x14ac:dyDescent="0.3">
      <c r="A82" s="17"/>
      <c r="B82" s="18"/>
      <c r="C82" s="18"/>
      <c r="D82" s="18"/>
      <c r="E82" s="18"/>
      <c r="F82" s="18"/>
      <c r="G82" s="18"/>
      <c r="H82" s="18"/>
      <c r="I82" s="17"/>
      <c r="J82" s="17"/>
      <c r="K82" s="17"/>
    </row>
    <row r="83" spans="1:11" s="2" customFormat="1" x14ac:dyDescent="0.3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7"/>
    </row>
    <row r="84" spans="1:11" s="2" customFormat="1" x14ac:dyDescent="0.3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7"/>
    </row>
    <row r="85" spans="1:11" s="2" customFormat="1" x14ac:dyDescent="0.3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7"/>
    </row>
    <row r="86" spans="1:11" s="2" customFormat="1" x14ac:dyDescent="0.3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7"/>
    </row>
    <row r="87" spans="1:11" s="2" customFormat="1" x14ac:dyDescent="0.3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7"/>
    </row>
    <row r="88" spans="1:11" s="2" customFormat="1" x14ac:dyDescent="0.3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7"/>
    </row>
    <row r="89" spans="1:11" s="2" customFormat="1" x14ac:dyDescent="0.3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7"/>
    </row>
    <row r="90" spans="1:11" s="2" customFormat="1" x14ac:dyDescent="0.3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7"/>
    </row>
    <row r="91" spans="1:11" s="2" customFormat="1" x14ac:dyDescent="0.3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7"/>
    </row>
    <row r="92" spans="1:11" s="2" customFormat="1" x14ac:dyDescent="0.3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7"/>
    </row>
    <row r="93" spans="1:11" s="2" customFormat="1" x14ac:dyDescent="0.3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7"/>
    </row>
    <row r="94" spans="1:11" s="2" customFormat="1" x14ac:dyDescent="0.3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7"/>
    </row>
    <row r="95" spans="1:11" s="2" customFormat="1" x14ac:dyDescent="0.3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7"/>
    </row>
    <row r="96" spans="1:11" s="2" customFormat="1" x14ac:dyDescent="0.3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7"/>
    </row>
    <row r="97" spans="1:11" s="2" customFormat="1" x14ac:dyDescent="0.3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7"/>
    </row>
    <row r="98" spans="1:11" s="2" customFormat="1" x14ac:dyDescent="0.3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7"/>
    </row>
    <row r="99" spans="1:11" s="2" customFormat="1" x14ac:dyDescent="0.3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7"/>
    </row>
    <row r="100" spans="1:11" s="2" customFormat="1" x14ac:dyDescent="0.3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7"/>
    </row>
    <row r="101" spans="1:11" s="2" customFormat="1" x14ac:dyDescent="0.3">
      <c r="A101" s="17"/>
      <c r="B101" s="18"/>
      <c r="C101" s="18"/>
      <c r="D101" s="18"/>
      <c r="E101" s="18"/>
      <c r="F101" s="18"/>
      <c r="G101" s="18"/>
      <c r="H101" s="18"/>
      <c r="I101" s="18"/>
      <c r="J101" s="18"/>
      <c r="K101" s="17"/>
    </row>
    <row r="102" spans="1:11" s="2" customFormat="1" x14ac:dyDescent="0.3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7"/>
    </row>
    <row r="103" spans="1:11" s="2" customFormat="1" x14ac:dyDescent="0.3">
      <c r="A103" s="17"/>
      <c r="B103" s="18"/>
      <c r="C103" s="18"/>
      <c r="D103" s="18"/>
      <c r="E103" s="18"/>
      <c r="F103" s="18"/>
      <c r="G103" s="18"/>
      <c r="H103" s="18"/>
      <c r="I103" s="18"/>
      <c r="J103" s="18"/>
      <c r="K103" s="17"/>
    </row>
    <row r="104" spans="1:11" s="2" customFormat="1" x14ac:dyDescent="0.3">
      <c r="A104" s="17"/>
      <c r="B104" s="18"/>
      <c r="C104" s="18"/>
      <c r="D104" s="18"/>
      <c r="E104" s="18"/>
      <c r="F104" s="18"/>
      <c r="G104" s="18"/>
      <c r="H104" s="18"/>
      <c r="I104" s="18"/>
      <c r="J104" s="18"/>
      <c r="K104" s="17"/>
    </row>
    <row r="105" spans="1:11" s="2" customFormat="1" x14ac:dyDescent="0.3">
      <c r="A105" s="17"/>
      <c r="B105" s="18"/>
      <c r="C105" s="18"/>
      <c r="D105" s="18"/>
      <c r="E105" s="18"/>
      <c r="F105" s="18"/>
      <c r="G105" s="18"/>
      <c r="H105" s="18"/>
      <c r="I105" s="18"/>
      <c r="J105" s="18"/>
      <c r="K105" s="17"/>
    </row>
    <row r="106" spans="1:11" s="2" customFormat="1" x14ac:dyDescent="0.3">
      <c r="A106" s="17"/>
      <c r="B106" s="18"/>
      <c r="C106" s="18"/>
      <c r="D106" s="18"/>
      <c r="E106" s="18"/>
      <c r="F106" s="18"/>
      <c r="G106" s="18"/>
      <c r="H106" s="18"/>
      <c r="I106" s="18"/>
      <c r="J106" s="18"/>
      <c r="K106" s="17"/>
    </row>
    <row r="107" spans="1:11" s="2" customFormat="1" x14ac:dyDescent="0.3">
      <c r="A107" s="17"/>
      <c r="B107" s="18"/>
      <c r="C107" s="18"/>
      <c r="D107" s="18"/>
      <c r="E107" s="18"/>
      <c r="F107" s="18"/>
      <c r="G107" s="18"/>
      <c r="H107" s="18"/>
      <c r="I107" s="18"/>
      <c r="J107" s="18"/>
      <c r="K107" s="17"/>
    </row>
    <row r="108" spans="1:11" s="2" customFormat="1" x14ac:dyDescent="0.3">
      <c r="A108" s="17"/>
      <c r="B108" s="18"/>
      <c r="C108" s="18"/>
      <c r="D108" s="18"/>
      <c r="E108" s="18"/>
      <c r="F108" s="18"/>
      <c r="G108" s="18"/>
      <c r="H108" s="18"/>
      <c r="I108" s="18"/>
      <c r="J108" s="18"/>
      <c r="K108" s="17"/>
    </row>
    <row r="109" spans="1:11" s="2" customFormat="1" x14ac:dyDescent="0.3">
      <c r="A109" s="17"/>
      <c r="B109" s="18"/>
      <c r="C109" s="18"/>
      <c r="D109" s="18"/>
      <c r="E109" s="18"/>
      <c r="F109" s="18"/>
      <c r="G109" s="18"/>
      <c r="H109" s="18"/>
      <c r="I109" s="18"/>
      <c r="J109" s="18"/>
      <c r="K109" s="17"/>
    </row>
    <row r="110" spans="1:11" s="2" customFormat="1" x14ac:dyDescent="0.3">
      <c r="A110" s="17"/>
      <c r="B110" s="18"/>
      <c r="C110" s="18"/>
      <c r="D110" s="18"/>
      <c r="E110" s="18"/>
      <c r="F110" s="18"/>
      <c r="G110" s="18"/>
      <c r="H110" s="18"/>
      <c r="I110" s="18"/>
      <c r="J110" s="18"/>
      <c r="K110" s="17"/>
    </row>
    <row r="111" spans="1:11" s="2" customFormat="1" x14ac:dyDescent="0.3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7"/>
    </row>
    <row r="112" spans="1:11" s="2" customFormat="1" x14ac:dyDescent="0.3">
      <c r="A112" s="17"/>
      <c r="B112" s="18"/>
      <c r="C112" s="18"/>
      <c r="D112" s="18"/>
      <c r="E112" s="18"/>
      <c r="F112" s="18"/>
      <c r="G112" s="18"/>
      <c r="H112" s="18"/>
      <c r="I112" s="18"/>
      <c r="J112" s="18"/>
      <c r="K112" s="17"/>
    </row>
    <row r="113" spans="1:11" s="2" customFormat="1" x14ac:dyDescent="0.3">
      <c r="A113" s="17"/>
      <c r="B113" s="18"/>
      <c r="C113" s="18"/>
      <c r="D113" s="18"/>
      <c r="E113" s="18"/>
      <c r="F113" s="18"/>
      <c r="G113" s="18"/>
      <c r="H113" s="18"/>
      <c r="I113" s="18"/>
      <c r="J113" s="18"/>
      <c r="K113" s="17"/>
    </row>
    <row r="114" spans="1:11" s="2" customFormat="1" x14ac:dyDescent="0.3">
      <c r="A114" s="17"/>
      <c r="B114" s="18"/>
      <c r="C114" s="18"/>
      <c r="D114" s="18"/>
      <c r="E114" s="18"/>
      <c r="F114" s="18"/>
      <c r="G114" s="18"/>
      <c r="H114" s="18"/>
      <c r="I114" s="18"/>
      <c r="J114" s="18"/>
      <c r="K114" s="17"/>
    </row>
    <row r="115" spans="1:11" s="2" customFormat="1" x14ac:dyDescent="0.3">
      <c r="A115" s="17"/>
      <c r="B115" s="18"/>
      <c r="C115" s="18"/>
      <c r="D115" s="18"/>
      <c r="E115" s="18"/>
      <c r="F115" s="18"/>
      <c r="G115" s="18"/>
      <c r="H115" s="18"/>
      <c r="I115" s="18"/>
      <c r="J115" s="18"/>
      <c r="K115" s="17"/>
    </row>
    <row r="116" spans="1:11" s="2" customFormat="1" x14ac:dyDescent="0.3">
      <c r="A116" s="17"/>
      <c r="B116" s="18"/>
      <c r="C116" s="18"/>
      <c r="D116" s="18"/>
      <c r="E116" s="18"/>
      <c r="F116" s="18"/>
      <c r="G116" s="18"/>
      <c r="H116" s="18"/>
      <c r="I116" s="18"/>
      <c r="J116" s="18"/>
      <c r="K116" s="17"/>
    </row>
    <row r="117" spans="1:11" s="2" customFormat="1" x14ac:dyDescent="0.3">
      <c r="A117" s="17"/>
      <c r="B117" s="18"/>
      <c r="C117" s="18"/>
      <c r="D117" s="18"/>
      <c r="E117" s="18"/>
      <c r="F117" s="18"/>
      <c r="G117" s="18"/>
      <c r="H117" s="18"/>
      <c r="I117" s="18"/>
      <c r="J117" s="18"/>
      <c r="K117" s="17"/>
    </row>
    <row r="118" spans="1:11" s="2" customFormat="1" x14ac:dyDescent="0.3">
      <c r="A118" s="17"/>
      <c r="B118" s="18"/>
      <c r="C118" s="18"/>
      <c r="D118" s="18"/>
      <c r="E118" s="18"/>
      <c r="F118" s="18"/>
      <c r="G118" s="18"/>
      <c r="H118" s="18"/>
      <c r="I118" s="18"/>
      <c r="J118" s="18"/>
      <c r="K118" s="17"/>
    </row>
    <row r="119" spans="1:11" s="2" customFormat="1" x14ac:dyDescent="0.3">
      <c r="A119" s="17"/>
      <c r="B119" s="18"/>
      <c r="C119" s="18"/>
      <c r="D119" s="18"/>
      <c r="E119" s="18"/>
      <c r="F119" s="18"/>
      <c r="G119" s="18"/>
      <c r="H119" s="18"/>
      <c r="I119" s="18"/>
      <c r="J119" s="18"/>
      <c r="K119" s="17"/>
    </row>
    <row r="120" spans="1:11" s="2" customFormat="1" x14ac:dyDescent="0.3">
      <c r="A120" s="17"/>
      <c r="B120" s="18"/>
      <c r="C120" s="18"/>
      <c r="D120" s="18"/>
      <c r="E120" s="18"/>
      <c r="F120" s="18"/>
      <c r="G120" s="18"/>
      <c r="H120" s="18"/>
      <c r="I120" s="18"/>
      <c r="J120" s="18"/>
      <c r="K120" s="17"/>
    </row>
    <row r="121" spans="1:11" s="2" customFormat="1" x14ac:dyDescent="0.3">
      <c r="A121" s="17"/>
      <c r="B121" s="18"/>
      <c r="C121" s="18"/>
      <c r="D121" s="18"/>
      <c r="E121" s="18"/>
      <c r="F121" s="18"/>
      <c r="G121" s="18"/>
      <c r="H121" s="18"/>
      <c r="I121" s="18"/>
      <c r="J121" s="18"/>
      <c r="K121" s="17"/>
    </row>
    <row r="122" spans="1:11" s="2" customFormat="1" x14ac:dyDescent="0.3">
      <c r="A122" s="17"/>
      <c r="B122" s="18"/>
      <c r="C122" s="18"/>
      <c r="D122" s="18"/>
      <c r="E122" s="18"/>
      <c r="F122" s="18"/>
      <c r="G122" s="18"/>
      <c r="H122" s="18"/>
      <c r="I122" s="18"/>
      <c r="J122" s="18"/>
      <c r="K122" s="17"/>
    </row>
    <row r="123" spans="1:11" s="2" customFormat="1" x14ac:dyDescent="0.3">
      <c r="A123" s="17"/>
      <c r="B123" s="18"/>
      <c r="C123" s="18"/>
      <c r="D123" s="18"/>
      <c r="E123" s="18"/>
      <c r="F123" s="18"/>
      <c r="G123" s="18"/>
      <c r="H123" s="18"/>
      <c r="I123" s="18"/>
      <c r="J123" s="18"/>
      <c r="K123" s="17"/>
    </row>
    <row r="124" spans="1:11" s="2" customFormat="1" x14ac:dyDescent="0.3">
      <c r="A124" s="17"/>
      <c r="B124" s="18"/>
      <c r="C124" s="18"/>
      <c r="D124" s="18"/>
      <c r="E124" s="18"/>
      <c r="F124" s="18"/>
      <c r="G124" s="18"/>
      <c r="H124" s="18"/>
      <c r="I124" s="18"/>
      <c r="J124" s="18"/>
      <c r="K124" s="17"/>
    </row>
    <row r="125" spans="1:11" s="2" customFormat="1" x14ac:dyDescent="0.3">
      <c r="A125" s="17"/>
      <c r="B125" s="18"/>
      <c r="C125" s="18"/>
      <c r="D125" s="18"/>
      <c r="E125" s="18"/>
      <c r="F125" s="18"/>
      <c r="G125" s="18"/>
      <c r="H125" s="18"/>
      <c r="I125" s="18"/>
      <c r="J125" s="18"/>
      <c r="K125" s="17"/>
    </row>
    <row r="126" spans="1:11" s="2" customFormat="1" x14ac:dyDescent="0.3">
      <c r="A126" s="17"/>
      <c r="B126" s="18"/>
      <c r="C126" s="18"/>
      <c r="D126" s="18"/>
      <c r="E126" s="18"/>
      <c r="F126" s="18"/>
      <c r="G126" s="18"/>
      <c r="H126" s="18"/>
      <c r="I126" s="18"/>
      <c r="J126" s="18"/>
      <c r="K126" s="17"/>
    </row>
    <row r="127" spans="1:11" s="2" customFormat="1" x14ac:dyDescent="0.3">
      <c r="A127" s="17"/>
      <c r="B127" s="18"/>
      <c r="C127" s="18"/>
      <c r="D127" s="18"/>
      <c r="E127" s="18"/>
      <c r="F127" s="18"/>
      <c r="G127" s="18"/>
      <c r="H127" s="18"/>
      <c r="I127" s="18"/>
      <c r="J127" s="18"/>
      <c r="K127" s="17"/>
    </row>
    <row r="128" spans="1:11" s="2" customFormat="1" x14ac:dyDescent="0.3">
      <c r="A128" s="17"/>
      <c r="B128" s="18"/>
      <c r="C128" s="18"/>
      <c r="D128" s="18"/>
      <c r="E128" s="18"/>
      <c r="F128" s="18"/>
      <c r="G128" s="18"/>
      <c r="H128" s="18"/>
      <c r="I128" s="18"/>
      <c r="J128" s="18"/>
      <c r="K128" s="17"/>
    </row>
    <row r="129" spans="1:11" s="2" customFormat="1" x14ac:dyDescent="0.3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7"/>
    </row>
    <row r="130" spans="1:11" s="2" customFormat="1" x14ac:dyDescent="0.3">
      <c r="A130" s="17"/>
      <c r="B130" s="18"/>
      <c r="C130" s="18"/>
      <c r="D130" s="18"/>
      <c r="E130" s="18"/>
      <c r="F130" s="18"/>
      <c r="G130" s="18"/>
      <c r="H130" s="18"/>
      <c r="I130" s="18"/>
      <c r="J130" s="18"/>
      <c r="K130" s="17"/>
    </row>
    <row r="131" spans="1:11" s="2" customFormat="1" x14ac:dyDescent="0.3">
      <c r="A131" s="17"/>
      <c r="B131" s="18"/>
      <c r="C131" s="18"/>
      <c r="D131" s="18"/>
      <c r="E131" s="18"/>
      <c r="F131" s="18"/>
      <c r="G131" s="18"/>
      <c r="H131" s="18"/>
      <c r="I131" s="18"/>
      <c r="J131" s="18"/>
      <c r="K131" s="17"/>
    </row>
    <row r="132" spans="1:11" s="2" customFormat="1" x14ac:dyDescent="0.3">
      <c r="A132" s="17"/>
      <c r="B132" s="18"/>
      <c r="C132" s="18"/>
      <c r="D132" s="18"/>
      <c r="E132" s="18"/>
      <c r="F132" s="18"/>
      <c r="G132" s="18"/>
      <c r="H132" s="18"/>
      <c r="I132" s="18"/>
      <c r="J132" s="18"/>
      <c r="K132" s="17"/>
    </row>
    <row r="133" spans="1:11" s="2" customFormat="1" x14ac:dyDescent="0.3">
      <c r="A133" s="17"/>
      <c r="B133" s="18"/>
      <c r="C133" s="18"/>
      <c r="D133" s="18"/>
      <c r="E133" s="18"/>
      <c r="F133" s="18"/>
      <c r="G133" s="18"/>
      <c r="H133" s="18"/>
      <c r="I133" s="18"/>
      <c r="J133" s="18"/>
      <c r="K133" s="17"/>
    </row>
    <row r="134" spans="1:11" s="2" customFormat="1" x14ac:dyDescent="0.3">
      <c r="A134" s="17"/>
      <c r="B134" s="18"/>
      <c r="C134" s="18"/>
      <c r="D134" s="18"/>
      <c r="E134" s="18"/>
      <c r="F134" s="18"/>
      <c r="G134" s="18"/>
      <c r="H134" s="18"/>
      <c r="I134" s="18"/>
      <c r="J134" s="18"/>
      <c r="K134" s="17"/>
    </row>
    <row r="135" spans="1:11" s="2" customFormat="1" x14ac:dyDescent="0.3">
      <c r="A135" s="17"/>
      <c r="B135" s="18"/>
      <c r="C135" s="18"/>
      <c r="D135" s="18"/>
      <c r="E135" s="18"/>
      <c r="F135" s="18"/>
      <c r="G135" s="18"/>
      <c r="H135" s="18"/>
      <c r="I135" s="18"/>
      <c r="J135" s="18"/>
      <c r="K135" s="17"/>
    </row>
    <row r="136" spans="1:11" s="2" customFormat="1" x14ac:dyDescent="0.3">
      <c r="A136" s="17"/>
      <c r="B136" s="18"/>
      <c r="C136" s="18"/>
      <c r="D136" s="18"/>
      <c r="E136" s="18"/>
      <c r="F136" s="18"/>
      <c r="G136" s="18"/>
      <c r="H136" s="18"/>
      <c r="I136" s="18"/>
      <c r="J136" s="18"/>
      <c r="K136" s="17"/>
    </row>
    <row r="137" spans="1:11" s="2" customFormat="1" x14ac:dyDescent="0.3">
      <c r="A137" s="17"/>
      <c r="B137" s="18"/>
      <c r="C137" s="18"/>
      <c r="D137" s="18"/>
      <c r="E137" s="18"/>
      <c r="F137" s="18"/>
      <c r="G137" s="18"/>
      <c r="H137" s="18"/>
      <c r="I137" s="18"/>
      <c r="J137" s="18"/>
      <c r="K137" s="17"/>
    </row>
    <row r="138" spans="1:11" s="2" customFormat="1" x14ac:dyDescent="0.3">
      <c r="A138" s="17"/>
      <c r="B138" s="18"/>
      <c r="C138" s="18"/>
      <c r="D138" s="18"/>
      <c r="E138" s="18"/>
      <c r="F138" s="18"/>
      <c r="G138" s="18"/>
      <c r="H138" s="18"/>
      <c r="I138" s="18"/>
      <c r="J138" s="18"/>
      <c r="K138" s="17"/>
    </row>
    <row r="139" spans="1:11" s="2" customFormat="1" x14ac:dyDescent="0.3">
      <c r="A139" s="17"/>
      <c r="B139" s="18"/>
      <c r="C139" s="18"/>
      <c r="D139" s="18"/>
      <c r="E139" s="18"/>
      <c r="F139" s="18"/>
      <c r="G139" s="18"/>
      <c r="H139" s="18"/>
      <c r="I139" s="17"/>
      <c r="J139" s="18"/>
      <c r="K139" s="17"/>
    </row>
    <row r="140" spans="1:11" s="2" customFormat="1" x14ac:dyDescent="0.3">
      <c r="A140" s="17"/>
      <c r="B140" s="18"/>
      <c r="C140" s="18"/>
      <c r="D140" s="18"/>
      <c r="E140" s="18"/>
      <c r="F140" s="18"/>
      <c r="G140" s="18"/>
      <c r="H140" s="18"/>
      <c r="I140" s="17"/>
      <c r="J140" s="18"/>
      <c r="K140" s="17"/>
    </row>
    <row r="141" spans="1:11" s="2" customFormat="1" x14ac:dyDescent="0.3">
      <c r="A141" s="17"/>
      <c r="B141" s="18"/>
      <c r="C141" s="18"/>
      <c r="D141" s="18"/>
      <c r="E141" s="18"/>
      <c r="F141" s="18"/>
      <c r="G141" s="18"/>
      <c r="H141" s="18"/>
      <c r="I141" s="17"/>
      <c r="J141" s="18"/>
      <c r="K141" s="17"/>
    </row>
    <row r="142" spans="1:11" s="2" customFormat="1" x14ac:dyDescent="0.3">
      <c r="A142" s="17"/>
      <c r="B142" s="18"/>
      <c r="C142" s="18"/>
      <c r="D142" s="18"/>
      <c r="E142" s="18"/>
      <c r="F142" s="18"/>
      <c r="G142" s="18"/>
      <c r="H142" s="18"/>
      <c r="I142" s="17"/>
      <c r="J142" s="18"/>
      <c r="K142" s="17"/>
    </row>
    <row r="143" spans="1:11" s="2" customFormat="1" x14ac:dyDescent="0.3">
      <c r="A143" s="17"/>
      <c r="B143" s="18"/>
      <c r="C143" s="18"/>
      <c r="D143" s="18"/>
      <c r="E143" s="18"/>
      <c r="F143" s="18"/>
      <c r="G143" s="18"/>
      <c r="H143" s="18"/>
      <c r="I143" s="17"/>
      <c r="J143" s="18"/>
      <c r="K143" s="17"/>
    </row>
    <row r="144" spans="1:11" s="2" customFormat="1" x14ac:dyDescent="0.3">
      <c r="A144" s="17"/>
      <c r="B144" s="18"/>
      <c r="C144" s="18"/>
      <c r="D144" s="18"/>
      <c r="E144" s="18"/>
      <c r="F144" s="18"/>
      <c r="G144" s="18"/>
      <c r="H144" s="18"/>
      <c r="I144" s="17"/>
      <c r="J144" s="18"/>
      <c r="K144" s="17"/>
    </row>
    <row r="145" spans="1:11" s="2" customFormat="1" x14ac:dyDescent="0.3">
      <c r="A145" s="17"/>
      <c r="B145" s="18"/>
      <c r="C145" s="18"/>
      <c r="D145" s="18"/>
      <c r="E145" s="18"/>
      <c r="F145" s="18"/>
      <c r="G145" s="18"/>
      <c r="H145" s="18"/>
      <c r="I145" s="17"/>
      <c r="J145" s="18"/>
      <c r="K145" s="17"/>
    </row>
    <row r="146" spans="1:11" s="2" customFormat="1" x14ac:dyDescent="0.3">
      <c r="A146" s="17"/>
      <c r="B146" s="18"/>
      <c r="C146" s="18"/>
      <c r="D146" s="18"/>
      <c r="E146" s="18"/>
      <c r="F146" s="18"/>
      <c r="G146" s="18"/>
      <c r="H146" s="18"/>
      <c r="I146" s="17"/>
      <c r="J146" s="18"/>
      <c r="K146" s="17"/>
    </row>
    <row r="147" spans="1:11" s="2" customFormat="1" x14ac:dyDescent="0.3">
      <c r="A147" s="17"/>
      <c r="B147" s="18"/>
      <c r="C147" s="18"/>
      <c r="D147" s="18"/>
      <c r="E147" s="18"/>
      <c r="F147" s="18"/>
      <c r="G147" s="18"/>
      <c r="H147" s="18"/>
      <c r="I147" s="17"/>
      <c r="J147" s="18"/>
      <c r="K147" s="17"/>
    </row>
    <row r="148" spans="1:11" s="2" customFormat="1" x14ac:dyDescent="0.3">
      <c r="A148" s="17"/>
      <c r="B148" s="18"/>
      <c r="C148" s="18"/>
      <c r="D148" s="18"/>
      <c r="E148" s="18"/>
      <c r="F148" s="18"/>
      <c r="G148" s="18"/>
      <c r="H148" s="18"/>
      <c r="I148" s="17"/>
      <c r="J148" s="18"/>
      <c r="K148" s="17"/>
    </row>
    <row r="149" spans="1:11" s="2" customFormat="1" x14ac:dyDescent="0.3">
      <c r="A149" s="17"/>
      <c r="B149" s="18"/>
      <c r="C149" s="18"/>
      <c r="D149" s="18"/>
      <c r="E149" s="18"/>
      <c r="F149" s="18"/>
      <c r="G149" s="18"/>
      <c r="H149" s="18"/>
      <c r="I149" s="17"/>
      <c r="J149" s="18"/>
      <c r="K149" s="17"/>
    </row>
    <row r="150" spans="1:11" s="2" customFormat="1" x14ac:dyDescent="0.3">
      <c r="A150" s="17"/>
      <c r="B150" s="18"/>
      <c r="C150" s="18"/>
      <c r="D150" s="18"/>
      <c r="E150" s="18"/>
      <c r="F150" s="18"/>
      <c r="G150" s="18"/>
      <c r="H150" s="18"/>
      <c r="I150" s="17"/>
      <c r="J150" s="18"/>
      <c r="K150" s="17"/>
    </row>
    <row r="151" spans="1:11" s="2" customFormat="1" x14ac:dyDescent="0.3">
      <c r="A151" s="17"/>
      <c r="B151" s="18"/>
      <c r="C151" s="18"/>
      <c r="D151" s="18"/>
      <c r="E151" s="18"/>
      <c r="F151" s="18"/>
      <c r="G151" s="18"/>
      <c r="H151" s="18"/>
      <c r="I151" s="17"/>
      <c r="J151" s="18"/>
      <c r="K151" s="17"/>
    </row>
    <row r="152" spans="1:11" s="2" customFormat="1" x14ac:dyDescent="0.3">
      <c r="A152" s="17"/>
      <c r="B152" s="18"/>
      <c r="C152" s="18"/>
      <c r="D152" s="18"/>
      <c r="E152" s="18"/>
      <c r="F152" s="18"/>
      <c r="G152" s="18"/>
      <c r="H152" s="18"/>
      <c r="I152" s="17"/>
      <c r="J152" s="18"/>
      <c r="K152" s="17"/>
    </row>
    <row r="153" spans="1:11" s="2" customFormat="1" x14ac:dyDescent="0.3">
      <c r="A153" s="17"/>
      <c r="B153" s="18"/>
      <c r="C153" s="18"/>
      <c r="D153" s="18"/>
      <c r="E153" s="18"/>
      <c r="F153" s="18"/>
      <c r="G153" s="18"/>
      <c r="H153" s="18"/>
      <c r="I153" s="17"/>
      <c r="J153" s="18"/>
      <c r="K153" s="17"/>
    </row>
    <row r="154" spans="1:11" s="2" customFormat="1" x14ac:dyDescent="0.3">
      <c r="A154" s="17"/>
      <c r="B154" s="18"/>
      <c r="C154" s="18"/>
      <c r="D154" s="18"/>
      <c r="E154" s="18"/>
      <c r="F154" s="18"/>
      <c r="G154" s="18"/>
      <c r="H154" s="18"/>
      <c r="I154" s="17"/>
      <c r="J154" s="18"/>
      <c r="K154" s="17"/>
    </row>
    <row r="155" spans="1:11" s="2" customFormat="1" x14ac:dyDescent="0.3">
      <c r="A155" s="17"/>
      <c r="B155" s="18"/>
      <c r="C155" s="18"/>
      <c r="D155" s="18"/>
      <c r="E155" s="18"/>
      <c r="F155" s="18"/>
      <c r="G155" s="18"/>
      <c r="H155" s="18"/>
      <c r="I155" s="17"/>
      <c r="J155" s="18"/>
      <c r="K155" s="17"/>
    </row>
    <row r="156" spans="1:11" s="2" customFormat="1" x14ac:dyDescent="0.3">
      <c r="A156" s="17"/>
      <c r="B156" s="18"/>
      <c r="C156" s="18"/>
      <c r="D156" s="18"/>
      <c r="E156" s="18"/>
      <c r="F156" s="18"/>
      <c r="G156" s="18"/>
      <c r="H156" s="18"/>
      <c r="I156" s="17"/>
      <c r="J156" s="18"/>
      <c r="K156" s="17"/>
    </row>
    <row r="157" spans="1:11" s="2" customFormat="1" x14ac:dyDescent="0.3">
      <c r="A157" s="17"/>
      <c r="B157" s="18"/>
      <c r="C157" s="18"/>
      <c r="D157" s="18"/>
      <c r="E157" s="18"/>
      <c r="F157" s="18"/>
      <c r="G157" s="18"/>
      <c r="H157" s="18"/>
      <c r="I157" s="17"/>
      <c r="J157" s="18"/>
      <c r="K157" s="17"/>
    </row>
    <row r="158" spans="1:11" s="2" customFormat="1" x14ac:dyDescent="0.3">
      <c r="A158" s="17"/>
      <c r="B158" s="18"/>
      <c r="C158" s="18"/>
      <c r="D158" s="18"/>
      <c r="E158" s="18"/>
      <c r="F158" s="18"/>
      <c r="G158" s="18"/>
      <c r="H158" s="18"/>
      <c r="I158" s="17"/>
      <c r="J158" s="18"/>
      <c r="K158" s="17"/>
    </row>
    <row r="159" spans="1:11" s="2" customFormat="1" x14ac:dyDescent="0.3">
      <c r="A159" s="17"/>
      <c r="B159" s="18"/>
      <c r="C159" s="18"/>
      <c r="D159" s="18"/>
      <c r="E159" s="18"/>
      <c r="F159" s="18"/>
      <c r="G159" s="18"/>
      <c r="H159" s="18"/>
      <c r="I159" s="17"/>
      <c r="J159" s="18"/>
      <c r="K159" s="17"/>
    </row>
    <row r="160" spans="1:11" s="2" customFormat="1" x14ac:dyDescent="0.3">
      <c r="A160" s="17"/>
      <c r="B160" s="18"/>
      <c r="C160" s="18"/>
      <c r="D160" s="18"/>
      <c r="E160" s="18"/>
      <c r="F160" s="18"/>
      <c r="G160" s="18"/>
      <c r="H160" s="18"/>
      <c r="I160" s="17"/>
      <c r="J160" s="18"/>
      <c r="K160" s="17"/>
    </row>
    <row r="161" spans="1:11" s="2" customFormat="1" x14ac:dyDescent="0.3">
      <c r="A161" s="17"/>
      <c r="B161" s="18"/>
      <c r="C161" s="18"/>
      <c r="D161" s="18"/>
      <c r="E161" s="18"/>
      <c r="F161" s="18"/>
      <c r="G161" s="18"/>
      <c r="H161" s="18"/>
      <c r="I161" s="17"/>
      <c r="J161" s="18"/>
      <c r="K161" s="17"/>
    </row>
    <row r="162" spans="1:11" s="2" customFormat="1" x14ac:dyDescent="0.3">
      <c r="A162" s="17"/>
      <c r="B162" s="18"/>
      <c r="C162" s="18"/>
      <c r="D162" s="18"/>
      <c r="E162" s="18"/>
      <c r="F162" s="18"/>
      <c r="G162" s="18"/>
      <c r="H162" s="18"/>
      <c r="I162" s="17"/>
      <c r="J162" s="18"/>
      <c r="K162" s="17"/>
    </row>
    <row r="163" spans="1:11" s="2" customFormat="1" x14ac:dyDescent="0.3">
      <c r="A163" s="17"/>
      <c r="B163" s="18"/>
      <c r="C163" s="18"/>
      <c r="D163" s="18"/>
      <c r="E163" s="18"/>
      <c r="F163" s="18"/>
      <c r="G163" s="18"/>
      <c r="H163" s="18"/>
      <c r="I163" s="18"/>
      <c r="J163" s="18"/>
      <c r="K163" s="17"/>
    </row>
    <row r="164" spans="1:11" s="2" customFormat="1" x14ac:dyDescent="0.3">
      <c r="A164" s="17"/>
      <c r="B164" s="18"/>
      <c r="C164" s="18"/>
      <c r="D164" s="18"/>
      <c r="E164" s="18"/>
      <c r="F164" s="18"/>
      <c r="G164" s="18"/>
      <c r="H164" s="18"/>
      <c r="I164" s="18"/>
      <c r="J164" s="18"/>
      <c r="K164" s="17"/>
    </row>
    <row r="165" spans="1:11" s="2" customFormat="1" x14ac:dyDescent="0.3">
      <c r="A165" s="17"/>
      <c r="B165" s="18"/>
      <c r="C165" s="18"/>
      <c r="D165" s="18"/>
      <c r="E165" s="18"/>
      <c r="F165" s="18"/>
      <c r="G165" s="18"/>
      <c r="H165" s="18"/>
      <c r="I165" s="18"/>
      <c r="J165" s="18"/>
      <c r="K165" s="17"/>
    </row>
    <row r="166" spans="1:11" s="2" customFormat="1" x14ac:dyDescent="0.3">
      <c r="A166" s="17"/>
      <c r="B166" s="18"/>
      <c r="C166" s="18"/>
      <c r="D166" s="18"/>
      <c r="E166" s="18"/>
      <c r="F166" s="18"/>
      <c r="G166" s="18"/>
      <c r="H166" s="18"/>
      <c r="I166" s="18"/>
      <c r="J166" s="18"/>
      <c r="K166" s="17"/>
    </row>
    <row r="167" spans="1:11" s="2" customFormat="1" x14ac:dyDescent="0.3">
      <c r="A167" s="17"/>
      <c r="B167" s="18"/>
      <c r="C167" s="18"/>
      <c r="D167" s="18"/>
      <c r="E167" s="18"/>
      <c r="F167" s="18"/>
      <c r="G167" s="18"/>
      <c r="H167" s="18"/>
      <c r="I167" s="18"/>
      <c r="J167" s="18"/>
      <c r="K167" s="17"/>
    </row>
    <row r="168" spans="1:11" s="2" customFormat="1" x14ac:dyDescent="0.3">
      <c r="A168" s="17"/>
      <c r="B168" s="18"/>
      <c r="C168" s="18"/>
      <c r="D168" s="18"/>
      <c r="E168" s="18"/>
      <c r="F168" s="18"/>
      <c r="G168" s="18"/>
      <c r="H168" s="18"/>
      <c r="I168" s="18"/>
      <c r="J168" s="18"/>
      <c r="K168" s="17"/>
    </row>
    <row r="169" spans="1:11" s="2" customFormat="1" x14ac:dyDescent="0.3">
      <c r="A169" s="17"/>
      <c r="B169" s="18"/>
      <c r="C169" s="18"/>
      <c r="D169" s="18"/>
      <c r="E169" s="18"/>
      <c r="F169" s="18"/>
      <c r="G169" s="18"/>
      <c r="H169" s="18"/>
      <c r="I169" s="18"/>
      <c r="J169" s="18"/>
      <c r="K169" s="17"/>
    </row>
    <row r="170" spans="1:11" s="2" customFormat="1" x14ac:dyDescent="0.3">
      <c r="A170" s="17"/>
      <c r="B170" s="18"/>
      <c r="C170" s="18"/>
      <c r="D170" s="18"/>
      <c r="E170" s="18"/>
      <c r="F170" s="18"/>
      <c r="G170" s="18"/>
      <c r="H170" s="18"/>
      <c r="I170" s="18"/>
      <c r="J170" s="18"/>
      <c r="K170" s="17"/>
    </row>
    <row r="171" spans="1:11" s="2" customFormat="1" x14ac:dyDescent="0.3">
      <c r="A171" s="17"/>
      <c r="B171" s="18"/>
      <c r="C171" s="18"/>
      <c r="D171" s="18"/>
      <c r="E171" s="18"/>
      <c r="F171" s="18"/>
      <c r="G171" s="18"/>
      <c r="H171" s="18"/>
      <c r="I171" s="18"/>
      <c r="J171" s="18"/>
      <c r="K171" s="17"/>
    </row>
    <row r="172" spans="1:11" s="2" customFormat="1" x14ac:dyDescent="0.3">
      <c r="A172" s="17"/>
      <c r="B172" s="18"/>
      <c r="C172" s="18"/>
      <c r="D172" s="18"/>
      <c r="E172" s="18"/>
      <c r="F172" s="18"/>
      <c r="G172" s="18"/>
      <c r="H172" s="18"/>
      <c r="I172" s="18"/>
      <c r="J172" s="18"/>
      <c r="K172" s="17"/>
    </row>
    <row r="173" spans="1:11" s="2" customFormat="1" x14ac:dyDescent="0.3">
      <c r="A173" s="17"/>
      <c r="B173" s="18"/>
      <c r="C173" s="18"/>
      <c r="D173" s="18"/>
      <c r="E173" s="18"/>
      <c r="F173" s="18"/>
      <c r="G173" s="18"/>
      <c r="H173" s="18"/>
      <c r="I173" s="18"/>
      <c r="J173" s="18"/>
      <c r="K173" s="17"/>
    </row>
    <row r="174" spans="1:11" s="2" customFormat="1" x14ac:dyDescent="0.3">
      <c r="A174" s="17"/>
      <c r="B174" s="18"/>
      <c r="C174" s="18"/>
      <c r="D174" s="18"/>
      <c r="E174" s="18"/>
      <c r="F174" s="18"/>
      <c r="G174" s="18"/>
      <c r="H174" s="18"/>
      <c r="I174" s="18"/>
      <c r="J174" s="18"/>
      <c r="K174" s="17"/>
    </row>
    <row r="175" spans="1:11" s="2" customFormat="1" x14ac:dyDescent="0.3">
      <c r="A175" s="17"/>
      <c r="B175" s="18"/>
      <c r="C175" s="18"/>
      <c r="D175" s="18"/>
      <c r="E175" s="18"/>
      <c r="F175" s="18"/>
      <c r="G175" s="18"/>
      <c r="H175" s="18"/>
      <c r="I175" s="18"/>
      <c r="J175" s="18"/>
      <c r="K175" s="17"/>
    </row>
    <row r="176" spans="1:11" x14ac:dyDescent="0.3">
      <c r="A176" s="17"/>
      <c r="B176" s="18"/>
      <c r="C176" s="18"/>
      <c r="D176" s="18"/>
      <c r="E176" s="18"/>
      <c r="F176" s="18"/>
      <c r="G176" s="18"/>
      <c r="H176" s="18"/>
      <c r="I176" s="18"/>
      <c r="J176" s="18"/>
      <c r="K176" s="17"/>
    </row>
    <row r="177" spans="1:11" x14ac:dyDescent="0.3">
      <c r="A177" s="17"/>
      <c r="B177" s="18"/>
      <c r="C177" s="18"/>
      <c r="D177" s="18"/>
      <c r="E177" s="18"/>
      <c r="F177" s="18"/>
      <c r="G177" s="18"/>
      <c r="H177" s="18"/>
      <c r="I177" s="18"/>
      <c r="J177" s="18"/>
      <c r="K177" s="17"/>
    </row>
    <row r="178" spans="1:11" x14ac:dyDescent="0.3">
      <c r="A178" s="17"/>
      <c r="B178" s="18"/>
      <c r="C178" s="18"/>
      <c r="D178" s="18"/>
      <c r="E178" s="18"/>
      <c r="F178" s="18"/>
      <c r="G178" s="18"/>
      <c r="H178" s="18"/>
      <c r="I178" s="18"/>
      <c r="J178" s="18"/>
      <c r="K178" s="17"/>
    </row>
    <row r="179" spans="1:11" x14ac:dyDescent="0.3">
      <c r="A179" s="17"/>
      <c r="B179" s="18"/>
      <c r="C179" s="18"/>
      <c r="D179" s="18"/>
      <c r="E179" s="18"/>
      <c r="F179" s="18"/>
      <c r="G179" s="18"/>
      <c r="H179" s="18"/>
      <c r="I179" s="18"/>
      <c r="J179" s="18"/>
      <c r="K179" s="17"/>
    </row>
    <row r="180" spans="1:11" x14ac:dyDescent="0.3">
      <c r="A180" s="17"/>
      <c r="B180" s="18"/>
      <c r="C180" s="18"/>
      <c r="D180" s="18"/>
      <c r="E180" s="18"/>
      <c r="F180" s="18"/>
      <c r="G180" s="18"/>
      <c r="H180" s="18"/>
      <c r="I180" s="18"/>
      <c r="J180" s="18"/>
      <c r="K180" s="17"/>
    </row>
    <row r="181" spans="1:11" x14ac:dyDescent="0.3">
      <c r="A181" s="17"/>
      <c r="B181" s="18"/>
      <c r="C181" s="18"/>
      <c r="D181" s="18"/>
      <c r="E181" s="18"/>
      <c r="F181" s="18"/>
      <c r="G181" s="18"/>
      <c r="H181" s="18"/>
      <c r="I181" s="18"/>
      <c r="J181" s="18"/>
      <c r="K181" s="17"/>
    </row>
    <row r="182" spans="1:11" x14ac:dyDescent="0.3">
      <c r="A182" s="17"/>
      <c r="B182" s="18"/>
      <c r="C182" s="18"/>
      <c r="D182" s="18"/>
      <c r="E182" s="18"/>
      <c r="F182" s="18"/>
      <c r="G182" s="18"/>
      <c r="H182" s="18"/>
      <c r="I182" s="18"/>
      <c r="J182" s="18"/>
      <c r="K182" s="17"/>
    </row>
    <row r="183" spans="1:11" x14ac:dyDescent="0.3">
      <c r="A183" s="17"/>
      <c r="B183" s="18"/>
      <c r="C183" s="18"/>
      <c r="D183" s="18"/>
      <c r="E183" s="18"/>
      <c r="F183" s="18"/>
      <c r="G183" s="18"/>
      <c r="H183" s="18"/>
      <c r="I183" s="18"/>
      <c r="J183" s="18"/>
      <c r="K183" s="17"/>
    </row>
    <row r="184" spans="1:11" x14ac:dyDescent="0.3">
      <c r="A184" s="17"/>
      <c r="B184" s="18"/>
      <c r="C184" s="18"/>
      <c r="D184" s="18"/>
      <c r="E184" s="18"/>
      <c r="F184" s="18"/>
      <c r="G184" s="18"/>
      <c r="H184" s="18"/>
      <c r="I184" s="18"/>
      <c r="J184" s="18"/>
      <c r="K184" s="17"/>
    </row>
    <row r="185" spans="1:11" x14ac:dyDescent="0.3">
      <c r="A185" s="17"/>
      <c r="B185" s="18"/>
      <c r="C185" s="18"/>
      <c r="D185" s="18"/>
      <c r="E185" s="18"/>
      <c r="F185" s="18"/>
      <c r="G185" s="18"/>
      <c r="H185" s="18"/>
      <c r="I185" s="18"/>
      <c r="J185" s="18"/>
      <c r="K185" s="17"/>
    </row>
    <row r="186" spans="1:11" x14ac:dyDescent="0.3">
      <c r="A186" s="17"/>
      <c r="B186" s="18"/>
      <c r="C186" s="18"/>
      <c r="D186" s="18"/>
      <c r="E186" s="18"/>
      <c r="F186" s="18"/>
      <c r="G186" s="18"/>
      <c r="H186" s="18"/>
      <c r="I186" s="18"/>
      <c r="J186" s="18"/>
      <c r="K186" s="17"/>
    </row>
    <row r="187" spans="1:11" x14ac:dyDescent="0.3">
      <c r="A187" s="17"/>
      <c r="B187" s="18"/>
      <c r="C187" s="18"/>
      <c r="D187" s="18"/>
      <c r="E187" s="18"/>
      <c r="F187" s="18"/>
      <c r="G187" s="18"/>
      <c r="H187" s="18"/>
      <c r="I187" s="18"/>
      <c r="J187" s="18"/>
      <c r="K187" s="17"/>
    </row>
    <row r="188" spans="1:11" x14ac:dyDescent="0.3">
      <c r="A188" s="17"/>
      <c r="B188" s="18"/>
      <c r="C188" s="18"/>
      <c r="D188" s="18"/>
      <c r="E188" s="18"/>
      <c r="F188" s="18"/>
      <c r="G188" s="18"/>
      <c r="H188" s="18"/>
      <c r="I188" s="18"/>
      <c r="J188" s="18"/>
      <c r="K188" s="17"/>
    </row>
    <row r="189" spans="1:11" x14ac:dyDescent="0.3">
      <c r="A189" s="17"/>
      <c r="B189" s="18"/>
      <c r="C189" s="18"/>
      <c r="D189" s="18"/>
      <c r="E189" s="18"/>
      <c r="F189" s="18"/>
      <c r="G189" s="18"/>
      <c r="H189" s="18"/>
      <c r="I189" s="18"/>
      <c r="J189" s="18"/>
      <c r="K189" s="17"/>
    </row>
    <row r="190" spans="1:11" x14ac:dyDescent="0.3">
      <c r="A190" s="17"/>
      <c r="B190" s="18"/>
      <c r="C190" s="18"/>
      <c r="D190" s="18"/>
      <c r="E190" s="18"/>
      <c r="F190" s="18"/>
      <c r="G190" s="18"/>
      <c r="H190" s="18"/>
      <c r="I190" s="18"/>
      <c r="J190" s="18"/>
      <c r="K190" s="17"/>
    </row>
    <row r="191" spans="1:11" x14ac:dyDescent="0.3">
      <c r="A191" s="17"/>
      <c r="B191" s="18"/>
      <c r="C191" s="18"/>
      <c r="D191" s="18"/>
      <c r="E191" s="18"/>
      <c r="F191" s="18"/>
      <c r="G191" s="18"/>
      <c r="H191" s="18"/>
      <c r="I191" s="18"/>
      <c r="J191" s="18"/>
      <c r="K191" s="17"/>
    </row>
    <row r="192" spans="1:11" x14ac:dyDescent="0.3">
      <c r="A192" s="17"/>
      <c r="B192" s="18"/>
      <c r="C192" s="18"/>
      <c r="D192" s="18"/>
      <c r="E192" s="18"/>
      <c r="F192" s="18"/>
      <c r="G192" s="18"/>
      <c r="H192" s="18"/>
      <c r="I192" s="18"/>
      <c r="J192" s="18"/>
      <c r="K192" s="17"/>
    </row>
    <row r="193" spans="1:11" x14ac:dyDescent="0.3">
      <c r="A193" s="17"/>
      <c r="B193" s="18"/>
      <c r="C193" s="18"/>
      <c r="D193" s="18"/>
      <c r="E193" s="18"/>
      <c r="F193" s="18"/>
      <c r="G193" s="18"/>
      <c r="H193" s="18"/>
      <c r="I193" s="18"/>
      <c r="J193" s="18"/>
      <c r="K193" s="17"/>
    </row>
    <row r="194" spans="1:11" x14ac:dyDescent="0.3">
      <c r="A194" s="17"/>
      <c r="B194" s="18"/>
      <c r="C194" s="18"/>
      <c r="D194" s="18"/>
      <c r="E194" s="18"/>
      <c r="F194" s="18"/>
      <c r="G194" s="18"/>
      <c r="H194" s="18"/>
      <c r="I194" s="18"/>
      <c r="J194" s="18"/>
      <c r="K194" s="17"/>
    </row>
    <row r="195" spans="1:11" x14ac:dyDescent="0.3">
      <c r="A195" s="17"/>
      <c r="B195" s="18"/>
      <c r="C195" s="18"/>
      <c r="D195" s="18"/>
      <c r="E195" s="18"/>
      <c r="F195" s="18"/>
      <c r="G195" s="18"/>
      <c r="H195" s="18"/>
      <c r="I195" s="18"/>
      <c r="J195" s="18"/>
      <c r="K195" s="17"/>
    </row>
    <row r="196" spans="1:11" x14ac:dyDescent="0.3">
      <c r="A196" s="17"/>
      <c r="B196" s="18"/>
      <c r="C196" s="18"/>
      <c r="D196" s="18"/>
      <c r="E196" s="18"/>
      <c r="F196" s="18"/>
      <c r="G196" s="18"/>
      <c r="H196" s="18"/>
      <c r="I196" s="18"/>
      <c r="J196" s="18"/>
      <c r="K196" s="17"/>
    </row>
    <row r="197" spans="1:11" x14ac:dyDescent="0.3">
      <c r="A197" s="17"/>
      <c r="B197" s="18"/>
      <c r="C197" s="18"/>
      <c r="D197" s="18"/>
      <c r="E197" s="18"/>
      <c r="F197" s="18"/>
      <c r="G197" s="18"/>
      <c r="H197" s="18"/>
      <c r="I197" s="18"/>
      <c r="J197" s="18"/>
      <c r="K197" s="17"/>
    </row>
    <row r="198" spans="1:11" x14ac:dyDescent="0.3">
      <c r="A198" s="17"/>
      <c r="B198" s="18"/>
      <c r="C198" s="18"/>
      <c r="D198" s="18"/>
      <c r="E198" s="18"/>
      <c r="F198" s="18"/>
      <c r="G198" s="18"/>
      <c r="H198" s="18"/>
      <c r="I198" s="18"/>
      <c r="J198" s="18"/>
      <c r="K198" s="17"/>
    </row>
    <row r="199" spans="1:11" x14ac:dyDescent="0.3">
      <c r="A199" s="17"/>
      <c r="B199" s="18"/>
      <c r="C199" s="18"/>
      <c r="D199" s="18"/>
      <c r="E199" s="18"/>
      <c r="F199" s="18"/>
      <c r="G199" s="18"/>
      <c r="H199" s="18"/>
      <c r="I199" s="18"/>
      <c r="J199" s="18"/>
      <c r="K199" s="17"/>
    </row>
    <row r="200" spans="1:11" x14ac:dyDescent="0.3">
      <c r="A200" s="17"/>
      <c r="B200" s="18"/>
      <c r="C200" s="18"/>
      <c r="D200" s="18"/>
      <c r="E200" s="18"/>
      <c r="F200" s="18"/>
      <c r="G200" s="18"/>
      <c r="H200" s="18"/>
      <c r="I200" s="18"/>
      <c r="J200" s="18"/>
      <c r="K200" s="17"/>
    </row>
    <row r="201" spans="1:11" x14ac:dyDescent="0.3">
      <c r="A201" s="17"/>
      <c r="B201" s="18"/>
      <c r="C201" s="18"/>
      <c r="D201" s="18"/>
      <c r="E201" s="18"/>
      <c r="F201" s="18"/>
      <c r="G201" s="18"/>
      <c r="H201" s="18"/>
      <c r="I201" s="18"/>
      <c r="J201" s="18"/>
      <c r="K201" s="17"/>
    </row>
    <row r="202" spans="1:11" x14ac:dyDescent="0.3">
      <c r="A202" s="17"/>
      <c r="B202" s="18"/>
      <c r="C202" s="18"/>
      <c r="D202" s="18"/>
      <c r="E202" s="18"/>
      <c r="F202" s="18"/>
      <c r="G202" s="18"/>
      <c r="H202" s="18"/>
      <c r="I202" s="18"/>
      <c r="J202" s="18"/>
      <c r="K202" s="17"/>
    </row>
    <row r="203" spans="1:11" x14ac:dyDescent="0.3">
      <c r="A203" s="17"/>
      <c r="B203" s="18"/>
      <c r="C203" s="18"/>
      <c r="D203" s="18"/>
      <c r="E203" s="18"/>
      <c r="F203" s="18"/>
      <c r="G203" s="18"/>
      <c r="H203" s="18"/>
      <c r="I203" s="18"/>
      <c r="J203" s="18"/>
      <c r="K203" s="17"/>
    </row>
    <row r="204" spans="1:11" x14ac:dyDescent="0.3">
      <c r="A204" s="17"/>
      <c r="B204" s="18"/>
      <c r="C204" s="18"/>
      <c r="D204" s="18"/>
      <c r="E204" s="18"/>
      <c r="F204" s="18"/>
      <c r="G204" s="18"/>
      <c r="H204" s="18"/>
      <c r="I204" s="18"/>
      <c r="J204" s="18"/>
      <c r="K204" s="17"/>
    </row>
    <row r="205" spans="1:11" x14ac:dyDescent="0.3">
      <c r="A205" s="17"/>
      <c r="B205" s="18"/>
      <c r="C205" s="18"/>
      <c r="D205" s="18"/>
      <c r="E205" s="18"/>
      <c r="F205" s="18"/>
      <c r="G205" s="18"/>
      <c r="H205" s="18"/>
      <c r="I205" s="18"/>
      <c r="J205" s="18"/>
      <c r="K205" s="17"/>
    </row>
    <row r="206" spans="1:11" x14ac:dyDescent="0.3">
      <c r="A206" s="17"/>
      <c r="B206" s="18"/>
      <c r="C206" s="18"/>
      <c r="D206" s="18"/>
      <c r="E206" s="18"/>
      <c r="F206" s="18"/>
      <c r="G206" s="18"/>
      <c r="H206" s="18"/>
      <c r="I206" s="18"/>
      <c r="J206" s="18"/>
      <c r="K206" s="17"/>
    </row>
    <row r="207" spans="1:11" x14ac:dyDescent="0.3">
      <c r="A207" s="17"/>
      <c r="B207" s="18"/>
      <c r="C207" s="18"/>
      <c r="D207" s="18"/>
      <c r="E207" s="18"/>
      <c r="F207" s="18"/>
      <c r="G207" s="18"/>
      <c r="H207" s="18"/>
      <c r="I207" s="18"/>
      <c r="J207" s="18"/>
      <c r="K207" s="17"/>
    </row>
    <row r="208" spans="1:11" x14ac:dyDescent="0.3">
      <c r="A208" s="17"/>
      <c r="B208" s="18"/>
      <c r="C208" s="18"/>
      <c r="D208" s="18"/>
      <c r="E208" s="18"/>
      <c r="F208" s="18"/>
      <c r="G208" s="18"/>
      <c r="H208" s="18"/>
      <c r="I208" s="18"/>
      <c r="J208" s="18"/>
      <c r="K208" s="17"/>
    </row>
    <row r="209" spans="1:11" x14ac:dyDescent="0.3">
      <c r="A209" s="17"/>
      <c r="B209" s="18"/>
      <c r="C209" s="18"/>
      <c r="D209" s="18"/>
      <c r="E209" s="18"/>
      <c r="F209" s="18"/>
      <c r="G209" s="18"/>
      <c r="H209" s="18"/>
      <c r="I209" s="18"/>
      <c r="J209" s="18"/>
      <c r="K209" s="17"/>
    </row>
    <row r="210" spans="1:11" x14ac:dyDescent="0.3">
      <c r="A210" s="17"/>
      <c r="B210" s="18"/>
      <c r="C210" s="18"/>
      <c r="D210" s="18"/>
      <c r="E210" s="18"/>
      <c r="F210" s="18"/>
      <c r="G210" s="18"/>
      <c r="H210" s="18"/>
      <c r="I210" s="18"/>
      <c r="J210" s="18"/>
      <c r="K210" s="17"/>
    </row>
    <row r="211" spans="1:11" x14ac:dyDescent="0.3">
      <c r="A211" s="17"/>
      <c r="B211" s="18"/>
      <c r="C211" s="18"/>
      <c r="D211" s="18"/>
      <c r="E211" s="18"/>
      <c r="F211" s="18"/>
      <c r="G211" s="18"/>
      <c r="H211" s="18"/>
      <c r="I211" s="18"/>
      <c r="J211" s="18"/>
      <c r="K211" s="17"/>
    </row>
    <row r="212" spans="1:11" x14ac:dyDescent="0.3">
      <c r="A212" s="17"/>
      <c r="B212" s="18"/>
      <c r="C212" s="18"/>
      <c r="D212" s="18"/>
      <c r="E212" s="18"/>
      <c r="F212" s="18"/>
      <c r="G212" s="18"/>
      <c r="H212" s="18"/>
      <c r="I212" s="18"/>
      <c r="J212" s="18"/>
      <c r="K212" s="17"/>
    </row>
    <row r="213" spans="1:11" x14ac:dyDescent="0.3">
      <c r="A213" s="17"/>
      <c r="B213" s="18"/>
      <c r="C213" s="18"/>
      <c r="D213" s="18"/>
      <c r="E213" s="18"/>
      <c r="F213" s="18"/>
      <c r="G213" s="18"/>
      <c r="H213" s="18"/>
      <c r="I213" s="18"/>
      <c r="J213" s="18"/>
      <c r="K213" s="17"/>
    </row>
    <row r="214" spans="1:11" x14ac:dyDescent="0.3">
      <c r="A214" s="17"/>
      <c r="B214" s="18"/>
      <c r="C214" s="18"/>
      <c r="D214" s="18"/>
      <c r="E214" s="18"/>
      <c r="F214" s="18"/>
      <c r="G214" s="18"/>
      <c r="H214" s="18"/>
      <c r="I214" s="18"/>
      <c r="J214" s="18"/>
      <c r="K214" s="17"/>
    </row>
    <row r="215" spans="1:11" x14ac:dyDescent="0.3">
      <c r="A215" s="17"/>
      <c r="B215" s="18"/>
      <c r="C215" s="18"/>
      <c r="D215" s="18"/>
      <c r="E215" s="18"/>
      <c r="F215" s="18"/>
      <c r="G215" s="18"/>
      <c r="H215" s="18"/>
      <c r="I215" s="18"/>
      <c r="J215" s="18"/>
      <c r="K215" s="17"/>
    </row>
    <row r="216" spans="1:11" x14ac:dyDescent="0.3">
      <c r="A216" s="17"/>
      <c r="B216" s="18"/>
      <c r="C216" s="18"/>
      <c r="D216" s="18"/>
      <c r="E216" s="18"/>
      <c r="F216" s="18"/>
      <c r="G216" s="18"/>
      <c r="H216" s="18"/>
      <c r="I216" s="18"/>
      <c r="J216" s="18"/>
      <c r="K216" s="17"/>
    </row>
    <row r="217" spans="1:11" x14ac:dyDescent="0.3">
      <c r="A217" s="17"/>
      <c r="B217" s="18"/>
      <c r="C217" s="18"/>
      <c r="D217" s="18"/>
      <c r="E217" s="18"/>
      <c r="F217" s="18"/>
      <c r="G217" s="18"/>
      <c r="H217" s="18"/>
      <c r="I217" s="18"/>
      <c r="J217" s="18"/>
      <c r="K217" s="17"/>
    </row>
    <row r="218" spans="1:11" x14ac:dyDescent="0.3">
      <c r="A218" s="17"/>
      <c r="B218" s="18"/>
      <c r="C218" s="18"/>
      <c r="D218" s="18"/>
      <c r="E218" s="18"/>
      <c r="F218" s="18"/>
      <c r="G218" s="18"/>
      <c r="H218" s="18"/>
      <c r="I218" s="18"/>
      <c r="J218" s="18"/>
      <c r="K218" s="17"/>
    </row>
    <row r="219" spans="1:11" x14ac:dyDescent="0.3">
      <c r="A219" s="17"/>
      <c r="B219" s="18"/>
      <c r="C219" s="18"/>
      <c r="D219" s="18"/>
      <c r="E219" s="18"/>
      <c r="F219" s="18"/>
      <c r="G219" s="18"/>
      <c r="H219" s="18"/>
      <c r="I219" s="17"/>
      <c r="J219" s="18"/>
      <c r="K219" s="17"/>
    </row>
    <row r="220" spans="1:11" x14ac:dyDescent="0.3">
      <c r="A220" s="17"/>
      <c r="B220" s="18"/>
      <c r="C220" s="18"/>
      <c r="D220" s="18"/>
      <c r="E220" s="18"/>
      <c r="F220" s="18"/>
      <c r="G220" s="18"/>
      <c r="H220" s="18"/>
      <c r="I220" s="17"/>
      <c r="J220" s="18"/>
      <c r="K220" s="17"/>
    </row>
    <row r="221" spans="1:11" x14ac:dyDescent="0.3">
      <c r="A221" s="17"/>
      <c r="B221" s="18"/>
      <c r="C221" s="18"/>
      <c r="D221" s="18"/>
      <c r="E221" s="18"/>
      <c r="F221" s="18"/>
      <c r="G221" s="18"/>
      <c r="H221" s="18"/>
      <c r="I221" s="17"/>
      <c r="J221" s="18"/>
      <c r="K221" s="17"/>
    </row>
    <row r="222" spans="1:11" x14ac:dyDescent="0.3">
      <c r="A222" s="17"/>
      <c r="B222" s="18"/>
      <c r="C222" s="18"/>
      <c r="D222" s="18"/>
      <c r="E222" s="18"/>
      <c r="F222" s="18"/>
      <c r="G222" s="18"/>
      <c r="H222" s="18"/>
      <c r="I222" s="17"/>
      <c r="J222" s="18"/>
      <c r="K222" s="17"/>
    </row>
    <row r="223" spans="1:11" x14ac:dyDescent="0.3">
      <c r="A223" s="17"/>
      <c r="B223" s="18"/>
      <c r="C223" s="18"/>
      <c r="D223" s="18"/>
      <c r="E223" s="18"/>
      <c r="F223" s="18"/>
      <c r="G223" s="18"/>
      <c r="H223" s="18"/>
      <c r="I223" s="17"/>
      <c r="J223" s="18"/>
      <c r="K223" s="17"/>
    </row>
    <row r="224" spans="1:11" x14ac:dyDescent="0.3">
      <c r="A224" s="17"/>
      <c r="B224" s="18"/>
      <c r="C224" s="18"/>
      <c r="D224" s="18"/>
      <c r="E224" s="18"/>
      <c r="F224" s="18"/>
      <c r="G224" s="18"/>
      <c r="H224" s="18"/>
      <c r="I224" s="17"/>
      <c r="J224" s="18"/>
      <c r="K224" s="17"/>
    </row>
    <row r="225" spans="1:11" x14ac:dyDescent="0.3">
      <c r="A225" s="17"/>
      <c r="B225" s="18"/>
      <c r="C225" s="18"/>
      <c r="D225" s="18"/>
      <c r="E225" s="18"/>
      <c r="F225" s="18"/>
      <c r="G225" s="18"/>
      <c r="H225" s="18"/>
      <c r="I225" s="17"/>
      <c r="J225" s="18"/>
      <c r="K225" s="17"/>
    </row>
    <row r="226" spans="1:11" x14ac:dyDescent="0.3">
      <c r="A226" s="17"/>
      <c r="B226" s="18"/>
      <c r="C226" s="18"/>
      <c r="D226" s="18"/>
      <c r="E226" s="18"/>
      <c r="F226" s="18"/>
      <c r="G226" s="18"/>
      <c r="H226" s="18"/>
      <c r="I226" s="17"/>
      <c r="J226" s="18"/>
      <c r="K226" s="17"/>
    </row>
    <row r="227" spans="1:11" x14ac:dyDescent="0.3">
      <c r="A227" s="17"/>
      <c r="B227" s="18"/>
      <c r="C227" s="18"/>
      <c r="D227" s="18"/>
      <c r="E227" s="18"/>
      <c r="F227" s="18"/>
      <c r="G227" s="18"/>
      <c r="H227" s="18"/>
      <c r="I227" s="17"/>
      <c r="J227" s="18"/>
      <c r="K227" s="17"/>
    </row>
    <row r="228" spans="1:11" x14ac:dyDescent="0.3">
      <c r="A228" s="17"/>
      <c r="B228" s="18"/>
      <c r="C228" s="18"/>
      <c r="D228" s="18"/>
      <c r="E228" s="18"/>
      <c r="F228" s="18"/>
      <c r="G228" s="18"/>
      <c r="H228" s="18"/>
      <c r="I228" s="17"/>
      <c r="J228" s="18"/>
      <c r="K228" s="17"/>
    </row>
    <row r="229" spans="1:11" x14ac:dyDescent="0.3">
      <c r="A229" s="17"/>
      <c r="B229" s="18"/>
      <c r="C229" s="18"/>
      <c r="D229" s="18"/>
      <c r="E229" s="18"/>
      <c r="F229" s="18"/>
      <c r="G229" s="18"/>
      <c r="H229" s="18"/>
      <c r="I229" s="17"/>
      <c r="J229" s="18"/>
      <c r="K229" s="17"/>
    </row>
    <row r="230" spans="1:11" x14ac:dyDescent="0.3">
      <c r="A230" s="17"/>
      <c r="B230" s="18"/>
      <c r="C230" s="18"/>
      <c r="D230" s="18"/>
      <c r="E230" s="18"/>
      <c r="F230" s="18"/>
      <c r="G230" s="18"/>
      <c r="H230" s="18"/>
      <c r="I230" s="17"/>
      <c r="J230" s="18"/>
      <c r="K230" s="17"/>
    </row>
    <row r="231" spans="1:11" x14ac:dyDescent="0.3">
      <c r="A231" s="17"/>
      <c r="B231" s="18"/>
      <c r="C231" s="18"/>
      <c r="D231" s="18"/>
      <c r="E231" s="18"/>
      <c r="F231" s="18"/>
      <c r="G231" s="18"/>
      <c r="H231" s="18"/>
      <c r="I231" s="17"/>
      <c r="J231" s="18"/>
      <c r="K231" s="17"/>
    </row>
    <row r="232" spans="1:11" x14ac:dyDescent="0.3">
      <c r="A232" s="17"/>
      <c r="B232" s="18"/>
      <c r="C232" s="18"/>
      <c r="D232" s="18"/>
      <c r="E232" s="18"/>
      <c r="F232" s="18"/>
      <c r="G232" s="18"/>
      <c r="H232" s="18"/>
      <c r="I232" s="17"/>
      <c r="J232" s="18"/>
      <c r="K232" s="17"/>
    </row>
    <row r="233" spans="1:11" x14ac:dyDescent="0.3">
      <c r="A233" s="17"/>
      <c r="B233" s="18"/>
      <c r="C233" s="18"/>
      <c r="D233" s="18"/>
      <c r="E233" s="18"/>
      <c r="F233" s="18"/>
      <c r="G233" s="18"/>
      <c r="H233" s="18"/>
      <c r="I233" s="17"/>
      <c r="J233" s="18"/>
      <c r="K233" s="17"/>
    </row>
    <row r="234" spans="1:11" x14ac:dyDescent="0.3">
      <c r="A234" s="17"/>
      <c r="B234" s="18"/>
      <c r="C234" s="18"/>
      <c r="D234" s="18"/>
      <c r="E234" s="18"/>
      <c r="F234" s="18"/>
      <c r="G234" s="18"/>
      <c r="H234" s="18"/>
      <c r="I234" s="17"/>
      <c r="J234" s="18"/>
      <c r="K234" s="17"/>
    </row>
    <row r="235" spans="1:11" x14ac:dyDescent="0.3">
      <c r="A235" s="17"/>
      <c r="B235" s="18"/>
      <c r="C235" s="18"/>
      <c r="D235" s="18"/>
      <c r="E235" s="18"/>
      <c r="F235" s="18"/>
      <c r="G235" s="18"/>
      <c r="H235" s="18"/>
      <c r="I235" s="17"/>
      <c r="J235" s="18"/>
      <c r="K235" s="17"/>
    </row>
    <row r="236" spans="1:11" x14ac:dyDescent="0.3">
      <c r="A236" s="17"/>
      <c r="B236" s="18"/>
      <c r="C236" s="18"/>
      <c r="D236" s="18"/>
      <c r="E236" s="18"/>
      <c r="F236" s="18"/>
      <c r="G236" s="18"/>
      <c r="H236" s="18"/>
      <c r="I236" s="17"/>
      <c r="J236" s="18"/>
      <c r="K236" s="17"/>
    </row>
    <row r="237" spans="1:11" x14ac:dyDescent="0.3">
      <c r="A237" s="17"/>
      <c r="B237" s="18"/>
      <c r="C237" s="18"/>
      <c r="D237" s="18"/>
      <c r="E237" s="18"/>
      <c r="F237" s="18"/>
      <c r="G237" s="18"/>
      <c r="H237" s="18"/>
      <c r="I237" s="17"/>
      <c r="J237" s="18"/>
      <c r="K237" s="17"/>
    </row>
    <row r="238" spans="1:11" x14ac:dyDescent="0.3">
      <c r="A238" s="17"/>
      <c r="B238" s="18"/>
      <c r="C238" s="18"/>
      <c r="D238" s="18"/>
      <c r="E238" s="18"/>
      <c r="F238" s="18"/>
      <c r="G238" s="18"/>
      <c r="H238" s="18"/>
      <c r="I238" s="17"/>
      <c r="J238" s="18"/>
      <c r="K238" s="17"/>
    </row>
    <row r="239" spans="1:11" x14ac:dyDescent="0.3">
      <c r="A239" s="17"/>
      <c r="B239" s="18"/>
      <c r="C239" s="18"/>
      <c r="D239" s="18"/>
      <c r="E239" s="18"/>
      <c r="F239" s="18"/>
      <c r="G239" s="18"/>
      <c r="H239" s="18"/>
      <c r="I239" s="17"/>
      <c r="J239" s="18"/>
      <c r="K239" s="17"/>
    </row>
    <row r="240" spans="1:11" x14ac:dyDescent="0.3">
      <c r="A240" s="17"/>
      <c r="B240" s="18"/>
      <c r="C240" s="18"/>
      <c r="D240" s="18"/>
      <c r="E240" s="18"/>
      <c r="F240" s="18"/>
      <c r="G240" s="18"/>
      <c r="H240" s="18"/>
      <c r="I240" s="17"/>
      <c r="J240" s="18"/>
      <c r="K240" s="17"/>
    </row>
    <row r="241" spans="1:11" x14ac:dyDescent="0.3">
      <c r="A241" s="17"/>
      <c r="B241" s="18"/>
      <c r="C241" s="18"/>
      <c r="D241" s="18"/>
      <c r="E241" s="18"/>
      <c r="F241" s="18"/>
      <c r="G241" s="18"/>
      <c r="H241" s="18"/>
      <c r="I241" s="17"/>
      <c r="J241" s="18"/>
      <c r="K241" s="17"/>
    </row>
    <row r="242" spans="1:11" x14ac:dyDescent="0.3">
      <c r="A242" s="17"/>
      <c r="B242" s="18"/>
      <c r="C242" s="18"/>
      <c r="D242" s="18"/>
      <c r="E242" s="18"/>
      <c r="F242" s="18"/>
      <c r="G242" s="18"/>
      <c r="H242" s="18"/>
      <c r="I242" s="17"/>
      <c r="J242" s="18"/>
      <c r="K242" s="17"/>
    </row>
    <row r="243" spans="1:11" x14ac:dyDescent="0.3">
      <c r="A243" s="17"/>
      <c r="B243" s="18"/>
      <c r="C243" s="18"/>
      <c r="D243" s="18"/>
      <c r="E243" s="18"/>
      <c r="F243" s="18"/>
      <c r="G243" s="18"/>
      <c r="H243" s="18"/>
      <c r="I243" s="18"/>
      <c r="J243" s="18"/>
      <c r="K243" s="17"/>
    </row>
    <row r="244" spans="1:11" x14ac:dyDescent="0.3">
      <c r="A244" s="17"/>
      <c r="B244" s="18"/>
      <c r="C244" s="18"/>
      <c r="D244" s="18"/>
      <c r="E244" s="18"/>
      <c r="F244" s="18"/>
      <c r="G244" s="18"/>
      <c r="H244" s="18"/>
      <c r="I244" s="18"/>
      <c r="J244" s="18"/>
      <c r="K244" s="17"/>
    </row>
    <row r="245" spans="1:11" x14ac:dyDescent="0.3">
      <c r="A245" s="17"/>
      <c r="B245" s="18"/>
      <c r="C245" s="18"/>
      <c r="D245" s="18"/>
      <c r="E245" s="18"/>
      <c r="F245" s="18"/>
      <c r="G245" s="18"/>
      <c r="H245" s="18"/>
      <c r="I245" s="18"/>
      <c r="J245" s="18"/>
      <c r="K245" s="17"/>
    </row>
    <row r="246" spans="1:11" x14ac:dyDescent="0.3">
      <c r="A246" s="17"/>
      <c r="B246" s="18"/>
      <c r="C246" s="18"/>
      <c r="D246" s="18"/>
      <c r="E246" s="18"/>
      <c r="F246" s="18"/>
      <c r="G246" s="18"/>
      <c r="H246" s="18"/>
      <c r="I246" s="18"/>
      <c r="J246" s="18"/>
      <c r="K246" s="17"/>
    </row>
    <row r="247" spans="1:11" x14ac:dyDescent="0.3">
      <c r="A247" s="17"/>
      <c r="B247" s="18"/>
      <c r="C247" s="18"/>
      <c r="D247" s="18"/>
      <c r="E247" s="18"/>
      <c r="F247" s="18"/>
      <c r="G247" s="18"/>
      <c r="H247" s="18"/>
      <c r="I247" s="18"/>
      <c r="J247" s="18"/>
      <c r="K247" s="17"/>
    </row>
    <row r="248" spans="1:11" x14ac:dyDescent="0.3">
      <c r="A248" s="17"/>
      <c r="B248" s="18"/>
      <c r="C248" s="18"/>
      <c r="D248" s="18"/>
      <c r="E248" s="18"/>
      <c r="F248" s="18"/>
      <c r="G248" s="18"/>
      <c r="H248" s="18"/>
      <c r="I248" s="18"/>
      <c r="J248" s="18"/>
      <c r="K248" s="17"/>
    </row>
    <row r="249" spans="1:11" x14ac:dyDescent="0.3">
      <c r="A249" s="17"/>
      <c r="B249" s="18"/>
      <c r="C249" s="18"/>
      <c r="D249" s="18"/>
      <c r="E249" s="18"/>
      <c r="F249" s="18"/>
      <c r="G249" s="18"/>
      <c r="H249" s="18"/>
      <c r="I249" s="18"/>
      <c r="J249" s="18"/>
      <c r="K249" s="17"/>
    </row>
    <row r="250" spans="1:11" x14ac:dyDescent="0.3">
      <c r="A250" s="17"/>
      <c r="B250" s="18"/>
      <c r="C250" s="18"/>
      <c r="D250" s="18"/>
      <c r="E250" s="18"/>
      <c r="F250" s="18"/>
      <c r="G250" s="18"/>
      <c r="H250" s="18"/>
      <c r="I250" s="18"/>
      <c r="J250" s="18"/>
      <c r="K250" s="17"/>
    </row>
    <row r="251" spans="1:11" x14ac:dyDescent="0.3">
      <c r="A251" s="17"/>
      <c r="B251" s="18"/>
      <c r="C251" s="18"/>
      <c r="D251" s="18"/>
      <c r="E251" s="18"/>
      <c r="F251" s="18"/>
      <c r="G251" s="18"/>
      <c r="H251" s="18"/>
      <c r="I251" s="18"/>
      <c r="J251" s="18"/>
      <c r="K251" s="17"/>
    </row>
    <row r="252" spans="1:11" x14ac:dyDescent="0.3">
      <c r="A252" s="17"/>
      <c r="B252" s="18"/>
      <c r="C252" s="18"/>
      <c r="D252" s="18"/>
      <c r="E252" s="18"/>
      <c r="F252" s="18"/>
      <c r="G252" s="18"/>
      <c r="H252" s="18"/>
      <c r="I252" s="18"/>
      <c r="J252" s="18"/>
      <c r="K252" s="17"/>
    </row>
    <row r="253" spans="1:11" x14ac:dyDescent="0.3">
      <c r="A253" s="17"/>
      <c r="B253" s="18"/>
      <c r="C253" s="18"/>
      <c r="D253" s="18"/>
      <c r="E253" s="18"/>
      <c r="F253" s="18"/>
      <c r="G253" s="18"/>
      <c r="H253" s="18"/>
      <c r="I253" s="18"/>
      <c r="J253" s="18"/>
      <c r="K253" s="17"/>
    </row>
    <row r="254" spans="1:11" x14ac:dyDescent="0.3">
      <c r="A254" s="17"/>
      <c r="B254" s="18"/>
      <c r="C254" s="18"/>
      <c r="D254" s="18"/>
      <c r="E254" s="18"/>
      <c r="F254" s="18"/>
      <c r="G254" s="18"/>
      <c r="H254" s="18"/>
      <c r="I254" s="18"/>
      <c r="J254" s="18"/>
      <c r="K254" s="17"/>
    </row>
    <row r="255" spans="1:11" x14ac:dyDescent="0.3">
      <c r="A255" s="17"/>
      <c r="B255" s="18"/>
      <c r="C255" s="18"/>
      <c r="D255" s="18"/>
      <c r="E255" s="18"/>
      <c r="F255" s="18"/>
      <c r="G255" s="18"/>
      <c r="H255" s="18"/>
      <c r="I255" s="18"/>
      <c r="J255" s="18"/>
      <c r="K255" s="17"/>
    </row>
    <row r="256" spans="1:11" x14ac:dyDescent="0.3">
      <c r="A256" s="17"/>
      <c r="B256" s="18"/>
      <c r="C256" s="18"/>
      <c r="D256" s="18"/>
      <c r="E256" s="18"/>
      <c r="F256" s="18"/>
      <c r="G256" s="18"/>
      <c r="H256" s="18"/>
      <c r="I256" s="18"/>
      <c r="J256" s="18"/>
      <c r="K256" s="17"/>
    </row>
    <row r="257" spans="1:11" x14ac:dyDescent="0.3">
      <c r="A257" s="17"/>
      <c r="B257" s="18"/>
      <c r="C257" s="18"/>
      <c r="D257" s="18"/>
      <c r="E257" s="18"/>
      <c r="F257" s="18"/>
      <c r="G257" s="18"/>
      <c r="H257" s="18"/>
      <c r="I257" s="18"/>
      <c r="J257" s="18"/>
      <c r="K257" s="17"/>
    </row>
    <row r="258" spans="1:11" x14ac:dyDescent="0.3">
      <c r="A258" s="17"/>
      <c r="B258" s="18"/>
      <c r="C258" s="18"/>
      <c r="D258" s="18"/>
      <c r="E258" s="18"/>
      <c r="F258" s="18"/>
      <c r="G258" s="18"/>
      <c r="H258" s="18"/>
      <c r="I258" s="18"/>
      <c r="J258" s="18"/>
      <c r="K258" s="17"/>
    </row>
    <row r="259" spans="1:11" x14ac:dyDescent="0.3">
      <c r="A259" s="17"/>
      <c r="B259" s="18"/>
      <c r="C259" s="18"/>
      <c r="D259" s="18"/>
      <c r="E259" s="18"/>
      <c r="F259" s="18"/>
      <c r="G259" s="18"/>
      <c r="H259" s="18"/>
      <c r="I259" s="18"/>
      <c r="J259" s="18"/>
      <c r="K259" s="17"/>
    </row>
    <row r="260" spans="1:11" x14ac:dyDescent="0.3">
      <c r="A260" s="17"/>
      <c r="B260" s="18"/>
      <c r="C260" s="18"/>
      <c r="D260" s="18"/>
      <c r="E260" s="18"/>
      <c r="F260" s="18"/>
      <c r="G260" s="18"/>
      <c r="H260" s="18"/>
      <c r="I260" s="18"/>
      <c r="J260" s="18"/>
      <c r="K260" s="17"/>
    </row>
    <row r="261" spans="1:11" x14ac:dyDescent="0.3">
      <c r="A261" s="17"/>
      <c r="B261" s="18"/>
      <c r="C261" s="18"/>
      <c r="D261" s="18"/>
      <c r="E261" s="18"/>
      <c r="F261" s="18"/>
      <c r="G261" s="18"/>
      <c r="H261" s="18"/>
      <c r="I261" s="18"/>
      <c r="J261" s="18"/>
      <c r="K261" s="17"/>
    </row>
    <row r="262" spans="1:11" x14ac:dyDescent="0.3">
      <c r="A262" s="17"/>
      <c r="B262" s="18"/>
      <c r="C262" s="18"/>
      <c r="D262" s="18"/>
      <c r="E262" s="18"/>
      <c r="F262" s="18"/>
      <c r="G262" s="18"/>
      <c r="H262" s="18"/>
      <c r="I262" s="18"/>
      <c r="J262" s="18"/>
      <c r="K262" s="17"/>
    </row>
    <row r="263" spans="1:11" x14ac:dyDescent="0.3">
      <c r="A263" s="17"/>
      <c r="B263" s="18"/>
      <c r="C263" s="18"/>
      <c r="D263" s="18"/>
      <c r="E263" s="18"/>
      <c r="F263" s="18"/>
      <c r="G263" s="18"/>
      <c r="H263" s="18"/>
      <c r="I263" s="18"/>
      <c r="J263" s="18"/>
      <c r="K263" s="17"/>
    </row>
    <row r="264" spans="1:11" x14ac:dyDescent="0.3">
      <c r="A264" s="17"/>
      <c r="B264" s="18"/>
      <c r="C264" s="18"/>
      <c r="D264" s="18"/>
      <c r="E264" s="18"/>
      <c r="F264" s="18"/>
      <c r="G264" s="18"/>
      <c r="H264" s="18"/>
      <c r="I264" s="18"/>
      <c r="J264" s="18"/>
      <c r="K264" s="17"/>
    </row>
    <row r="265" spans="1:11" x14ac:dyDescent="0.3">
      <c r="A265" s="17"/>
      <c r="B265" s="18"/>
      <c r="C265" s="18"/>
      <c r="D265" s="18"/>
      <c r="E265" s="18"/>
      <c r="F265" s="18"/>
      <c r="G265" s="18"/>
      <c r="H265" s="18"/>
      <c r="I265" s="18"/>
      <c r="J265" s="18"/>
      <c r="K265" s="17"/>
    </row>
    <row r="266" spans="1:11" x14ac:dyDescent="0.3">
      <c r="A266" s="17"/>
      <c r="B266" s="18"/>
      <c r="C266" s="18"/>
      <c r="D266" s="18"/>
      <c r="E266" s="18"/>
      <c r="F266" s="18"/>
      <c r="G266" s="18"/>
      <c r="H266" s="18"/>
      <c r="I266" s="18"/>
      <c r="J266" s="18"/>
      <c r="K266" s="17"/>
    </row>
    <row r="267" spans="1:11" x14ac:dyDescent="0.3">
      <c r="A267" s="17"/>
      <c r="B267" s="18"/>
      <c r="C267" s="18"/>
      <c r="D267" s="18"/>
      <c r="E267" s="18"/>
      <c r="F267" s="18"/>
      <c r="G267" s="18"/>
      <c r="H267" s="18"/>
      <c r="I267" s="18"/>
      <c r="J267" s="18"/>
      <c r="K267" s="17"/>
    </row>
    <row r="268" spans="1:11" x14ac:dyDescent="0.3">
      <c r="A268" s="17"/>
      <c r="B268" s="18"/>
      <c r="C268" s="18"/>
      <c r="D268" s="18"/>
      <c r="E268" s="18"/>
      <c r="F268" s="18"/>
      <c r="G268" s="18"/>
      <c r="H268" s="18"/>
      <c r="I268" s="18"/>
      <c r="J268" s="18"/>
      <c r="K268" s="17"/>
    </row>
    <row r="269" spans="1:11" x14ac:dyDescent="0.3">
      <c r="A269" s="17"/>
      <c r="B269" s="18"/>
      <c r="C269" s="18"/>
      <c r="D269" s="18"/>
      <c r="E269" s="18"/>
      <c r="F269" s="18"/>
      <c r="G269" s="18"/>
      <c r="H269" s="18"/>
      <c r="I269" s="18"/>
      <c r="J269" s="18"/>
      <c r="K269" s="17"/>
    </row>
    <row r="270" spans="1:11" x14ac:dyDescent="0.3">
      <c r="A270" s="17"/>
      <c r="B270" s="18"/>
      <c r="C270" s="18"/>
      <c r="D270" s="18"/>
      <c r="E270" s="18"/>
      <c r="F270" s="18"/>
      <c r="G270" s="18"/>
      <c r="H270" s="18"/>
      <c r="I270" s="18"/>
      <c r="J270" s="18"/>
      <c r="K270" s="17"/>
    </row>
    <row r="271" spans="1:11" x14ac:dyDescent="0.3">
      <c r="A271" s="17"/>
      <c r="B271" s="18"/>
      <c r="C271" s="18"/>
      <c r="D271" s="18"/>
      <c r="E271" s="18"/>
      <c r="F271" s="18"/>
      <c r="G271" s="18"/>
      <c r="H271" s="18"/>
      <c r="I271" s="18"/>
      <c r="J271" s="18"/>
      <c r="K271" s="17"/>
    </row>
    <row r="272" spans="1:11" x14ac:dyDescent="0.3">
      <c r="A272" s="17"/>
      <c r="B272" s="18"/>
      <c r="C272" s="18"/>
      <c r="D272" s="18"/>
      <c r="E272" s="18"/>
      <c r="F272" s="18"/>
      <c r="G272" s="18"/>
      <c r="H272" s="18"/>
      <c r="I272" s="18"/>
      <c r="J272" s="18"/>
      <c r="K272" s="17"/>
    </row>
    <row r="273" spans="1:11" x14ac:dyDescent="0.3">
      <c r="A273" s="17"/>
      <c r="B273" s="18"/>
      <c r="C273" s="18"/>
      <c r="D273" s="18"/>
      <c r="E273" s="18"/>
      <c r="F273" s="18"/>
      <c r="G273" s="18"/>
      <c r="H273" s="18"/>
      <c r="I273" s="18"/>
      <c r="J273" s="18"/>
      <c r="K273" s="17"/>
    </row>
    <row r="274" spans="1:11" x14ac:dyDescent="0.3">
      <c r="A274" s="17"/>
      <c r="B274" s="18"/>
      <c r="C274" s="18"/>
      <c r="D274" s="18"/>
      <c r="E274" s="18"/>
      <c r="F274" s="18"/>
      <c r="G274" s="18"/>
      <c r="H274" s="18"/>
      <c r="I274" s="18"/>
      <c r="J274" s="18"/>
      <c r="K274" s="17"/>
    </row>
    <row r="275" spans="1:11" x14ac:dyDescent="0.3">
      <c r="A275" s="17"/>
      <c r="B275" s="18"/>
      <c r="C275" s="18"/>
      <c r="D275" s="18"/>
      <c r="E275" s="18"/>
      <c r="F275" s="18"/>
      <c r="G275" s="18"/>
      <c r="H275" s="18"/>
      <c r="I275" s="18"/>
      <c r="J275" s="18"/>
      <c r="K275" s="17"/>
    </row>
    <row r="276" spans="1:11" x14ac:dyDescent="0.3">
      <c r="A276" s="17"/>
      <c r="B276" s="18"/>
      <c r="C276" s="18"/>
      <c r="D276" s="18"/>
      <c r="E276" s="18"/>
      <c r="F276" s="18"/>
      <c r="G276" s="18"/>
      <c r="H276" s="18"/>
      <c r="I276" s="18"/>
      <c r="J276" s="18"/>
      <c r="K276" s="17"/>
    </row>
    <row r="277" spans="1:11" x14ac:dyDescent="0.3">
      <c r="A277" s="17"/>
      <c r="B277" s="18"/>
      <c r="C277" s="18"/>
      <c r="D277" s="18"/>
      <c r="E277" s="18"/>
      <c r="F277" s="18"/>
      <c r="G277" s="18"/>
      <c r="H277" s="18"/>
      <c r="I277" s="18"/>
      <c r="J277" s="18"/>
      <c r="K277" s="17"/>
    </row>
    <row r="278" spans="1:11" x14ac:dyDescent="0.3">
      <c r="A278" s="17"/>
      <c r="B278" s="18"/>
      <c r="C278" s="18"/>
      <c r="D278" s="18"/>
      <c r="E278" s="18"/>
      <c r="F278" s="18"/>
      <c r="G278" s="18"/>
      <c r="H278" s="18"/>
      <c r="I278" s="18"/>
      <c r="J278" s="18"/>
      <c r="K278" s="17"/>
    </row>
    <row r="279" spans="1:11" x14ac:dyDescent="0.3">
      <c r="A279" s="17"/>
      <c r="B279" s="18"/>
      <c r="C279" s="18"/>
      <c r="D279" s="18"/>
      <c r="E279" s="18"/>
      <c r="F279" s="18"/>
      <c r="G279" s="18"/>
      <c r="H279" s="18"/>
      <c r="I279" s="18"/>
      <c r="J279" s="18"/>
      <c r="K279" s="17"/>
    </row>
    <row r="280" spans="1:11" x14ac:dyDescent="0.3">
      <c r="A280" s="17"/>
      <c r="B280" s="18"/>
      <c r="C280" s="18"/>
      <c r="D280" s="18"/>
      <c r="E280" s="18"/>
      <c r="F280" s="18"/>
      <c r="G280" s="18"/>
      <c r="H280" s="18"/>
      <c r="I280" s="18"/>
      <c r="J280" s="18"/>
      <c r="K280" s="17"/>
    </row>
    <row r="281" spans="1:11" x14ac:dyDescent="0.3">
      <c r="A281" s="17"/>
      <c r="B281" s="18"/>
      <c r="C281" s="18"/>
      <c r="D281" s="18"/>
      <c r="E281" s="18"/>
      <c r="F281" s="18"/>
      <c r="G281" s="18"/>
      <c r="H281" s="18"/>
      <c r="I281" s="18"/>
      <c r="J281" s="18"/>
      <c r="K281" s="17"/>
    </row>
    <row r="282" spans="1:11" x14ac:dyDescent="0.3">
      <c r="A282" s="17"/>
      <c r="B282" s="18"/>
      <c r="C282" s="18"/>
      <c r="D282" s="18"/>
      <c r="E282" s="18"/>
      <c r="F282" s="18"/>
      <c r="G282" s="18"/>
      <c r="H282" s="18"/>
      <c r="I282" s="18"/>
      <c r="J282" s="18"/>
      <c r="K282" s="17"/>
    </row>
    <row r="283" spans="1:11" x14ac:dyDescent="0.3">
      <c r="A283" s="17"/>
      <c r="B283" s="18"/>
      <c r="C283" s="18"/>
      <c r="D283" s="18"/>
      <c r="E283" s="18"/>
      <c r="F283" s="18"/>
      <c r="G283" s="18"/>
      <c r="H283" s="18"/>
      <c r="I283" s="18"/>
      <c r="J283" s="18"/>
      <c r="K283" s="17"/>
    </row>
    <row r="284" spans="1:11" x14ac:dyDescent="0.3">
      <c r="A284" s="17"/>
      <c r="B284" s="18"/>
      <c r="C284" s="18"/>
      <c r="D284" s="18"/>
      <c r="E284" s="18"/>
      <c r="F284" s="18"/>
      <c r="G284" s="18"/>
      <c r="H284" s="18"/>
      <c r="I284" s="18"/>
      <c r="J284" s="18"/>
      <c r="K284" s="17"/>
    </row>
    <row r="285" spans="1:11" x14ac:dyDescent="0.3">
      <c r="A285" s="17"/>
      <c r="B285" s="18"/>
      <c r="C285" s="18"/>
      <c r="D285" s="18"/>
      <c r="E285" s="18"/>
      <c r="F285" s="18"/>
      <c r="G285" s="18"/>
      <c r="H285" s="18"/>
      <c r="I285" s="18"/>
      <c r="J285" s="18"/>
      <c r="K285" s="17"/>
    </row>
    <row r="286" spans="1:11" x14ac:dyDescent="0.3">
      <c r="A286" s="17"/>
      <c r="B286" s="18"/>
      <c r="C286" s="18"/>
      <c r="D286" s="18"/>
      <c r="E286" s="18"/>
      <c r="F286" s="18"/>
      <c r="G286" s="18"/>
      <c r="H286" s="18"/>
      <c r="I286" s="18"/>
      <c r="J286" s="18"/>
      <c r="K286" s="17"/>
    </row>
    <row r="287" spans="1:11" x14ac:dyDescent="0.3">
      <c r="A287" s="17"/>
      <c r="B287" s="18"/>
      <c r="C287" s="18"/>
      <c r="D287" s="18"/>
      <c r="E287" s="18"/>
      <c r="F287" s="18"/>
      <c r="G287" s="18"/>
      <c r="H287" s="18"/>
      <c r="I287" s="18"/>
      <c r="J287" s="18"/>
      <c r="K287" s="17"/>
    </row>
    <row r="288" spans="1:11" x14ac:dyDescent="0.3">
      <c r="A288" s="17"/>
      <c r="B288" s="18"/>
      <c r="C288" s="18"/>
      <c r="D288" s="18"/>
      <c r="E288" s="18"/>
      <c r="F288" s="18"/>
      <c r="G288" s="18"/>
      <c r="H288" s="18"/>
      <c r="I288" s="18"/>
      <c r="J288" s="18"/>
      <c r="K288" s="17"/>
    </row>
    <row r="289" spans="1:11" x14ac:dyDescent="0.3">
      <c r="A289" s="17"/>
      <c r="B289" s="18"/>
      <c r="C289" s="18"/>
      <c r="D289" s="18"/>
      <c r="E289" s="18"/>
      <c r="F289" s="18"/>
      <c r="G289" s="18"/>
      <c r="H289" s="18"/>
      <c r="I289" s="18"/>
      <c r="J289" s="18"/>
      <c r="K289" s="17"/>
    </row>
    <row r="290" spans="1:11" x14ac:dyDescent="0.3">
      <c r="A290" s="17"/>
      <c r="B290" s="18"/>
      <c r="C290" s="18"/>
      <c r="D290" s="18"/>
      <c r="E290" s="18"/>
      <c r="F290" s="18"/>
      <c r="G290" s="18"/>
      <c r="H290" s="18"/>
      <c r="I290" s="18"/>
      <c r="J290" s="18"/>
      <c r="K290" s="17"/>
    </row>
    <row r="291" spans="1:11" x14ac:dyDescent="0.3">
      <c r="A291" s="17"/>
      <c r="B291" s="18"/>
      <c r="C291" s="18"/>
      <c r="D291" s="18"/>
      <c r="E291" s="18"/>
      <c r="F291" s="18"/>
      <c r="G291" s="18"/>
      <c r="H291" s="18"/>
      <c r="I291" s="18"/>
      <c r="J291" s="18"/>
      <c r="K291" s="17"/>
    </row>
    <row r="292" spans="1:11" x14ac:dyDescent="0.3">
      <c r="A292" s="17"/>
      <c r="B292" s="18"/>
      <c r="C292" s="18"/>
      <c r="D292" s="18"/>
      <c r="E292" s="18"/>
      <c r="F292" s="18"/>
      <c r="G292" s="18"/>
      <c r="H292" s="18"/>
      <c r="I292" s="18"/>
      <c r="J292" s="18"/>
      <c r="K292" s="17"/>
    </row>
    <row r="293" spans="1:11" x14ac:dyDescent="0.3">
      <c r="A293" s="17"/>
      <c r="B293" s="18"/>
      <c r="C293" s="18"/>
      <c r="D293" s="18"/>
      <c r="E293" s="18"/>
      <c r="F293" s="18"/>
      <c r="G293" s="18"/>
      <c r="H293" s="18"/>
      <c r="I293" s="18"/>
      <c r="J293" s="18"/>
      <c r="K293" s="17"/>
    </row>
    <row r="294" spans="1:11" x14ac:dyDescent="0.3">
      <c r="A294" s="17"/>
      <c r="B294" s="18"/>
      <c r="C294" s="18"/>
      <c r="D294" s="18"/>
      <c r="E294" s="18"/>
      <c r="F294" s="18"/>
      <c r="G294" s="18"/>
      <c r="H294" s="18"/>
      <c r="I294" s="18"/>
      <c r="J294" s="18"/>
      <c r="K294" s="17"/>
    </row>
    <row r="295" spans="1:11" x14ac:dyDescent="0.3">
      <c r="A295" s="17"/>
      <c r="B295" s="18"/>
      <c r="C295" s="18"/>
      <c r="D295" s="18"/>
      <c r="E295" s="18"/>
      <c r="F295" s="18"/>
      <c r="G295" s="18"/>
      <c r="H295" s="18"/>
      <c r="I295" s="18"/>
      <c r="J295" s="18"/>
      <c r="K295" s="17"/>
    </row>
    <row r="296" spans="1:11" x14ac:dyDescent="0.3">
      <c r="A296" s="17"/>
      <c r="B296" s="18"/>
      <c r="C296" s="18"/>
      <c r="D296" s="18"/>
      <c r="E296" s="18"/>
      <c r="F296" s="18"/>
      <c r="G296" s="18"/>
      <c r="H296" s="18"/>
      <c r="I296" s="18"/>
      <c r="J296" s="18"/>
      <c r="K296" s="17"/>
    </row>
    <row r="297" spans="1:11" x14ac:dyDescent="0.3">
      <c r="A297" s="17"/>
      <c r="B297" s="18"/>
      <c r="C297" s="18"/>
      <c r="D297" s="18"/>
      <c r="E297" s="18"/>
      <c r="F297" s="18"/>
      <c r="G297" s="18"/>
      <c r="H297" s="18"/>
      <c r="I297" s="18"/>
      <c r="J297" s="18"/>
      <c r="K297" s="17"/>
    </row>
    <row r="298" spans="1:11" x14ac:dyDescent="0.3">
      <c r="A298" s="17"/>
      <c r="B298" s="18"/>
      <c r="C298" s="18"/>
      <c r="D298" s="18"/>
      <c r="E298" s="18"/>
      <c r="F298" s="18"/>
      <c r="G298" s="18"/>
      <c r="H298" s="18"/>
      <c r="I298" s="18"/>
      <c r="J298" s="18"/>
      <c r="K298" s="17"/>
    </row>
    <row r="299" spans="1:11" x14ac:dyDescent="0.3">
      <c r="A299" s="17"/>
      <c r="B299" s="18"/>
      <c r="C299" s="18"/>
      <c r="D299" s="18"/>
      <c r="E299" s="18"/>
      <c r="F299" s="18"/>
      <c r="G299" s="18"/>
      <c r="H299" s="18"/>
      <c r="I299" s="17"/>
      <c r="J299" s="18"/>
      <c r="K299" s="17"/>
    </row>
    <row r="300" spans="1:11" x14ac:dyDescent="0.3">
      <c r="A300" s="17"/>
      <c r="B300" s="18"/>
      <c r="C300" s="18"/>
      <c r="D300" s="18"/>
      <c r="E300" s="18"/>
      <c r="F300" s="18"/>
      <c r="G300" s="18"/>
      <c r="H300" s="18"/>
      <c r="I300" s="17"/>
      <c r="J300" s="18"/>
      <c r="K300" s="17"/>
    </row>
    <row r="301" spans="1:11" x14ac:dyDescent="0.3">
      <c r="A301" s="17"/>
      <c r="B301" s="18"/>
      <c r="C301" s="18"/>
      <c r="D301" s="18"/>
      <c r="E301" s="18"/>
      <c r="F301" s="18"/>
      <c r="G301" s="18"/>
      <c r="H301" s="18"/>
      <c r="I301" s="17"/>
      <c r="J301" s="18"/>
      <c r="K301" s="17"/>
    </row>
    <row r="302" spans="1:11" x14ac:dyDescent="0.3">
      <c r="A302" s="17"/>
      <c r="B302" s="18"/>
      <c r="C302" s="18"/>
      <c r="D302" s="18"/>
      <c r="E302" s="18"/>
      <c r="F302" s="18"/>
      <c r="G302" s="18"/>
      <c r="H302" s="18"/>
      <c r="I302" s="17"/>
      <c r="J302" s="18"/>
      <c r="K302" s="17"/>
    </row>
    <row r="303" spans="1:11" x14ac:dyDescent="0.3">
      <c r="A303" s="17"/>
      <c r="B303" s="18"/>
      <c r="C303" s="18"/>
      <c r="D303" s="18"/>
      <c r="E303" s="18"/>
      <c r="F303" s="18"/>
      <c r="G303" s="18"/>
      <c r="H303" s="18"/>
      <c r="I303" s="17"/>
      <c r="J303" s="18"/>
      <c r="K303" s="17"/>
    </row>
    <row r="304" spans="1:11" x14ac:dyDescent="0.3">
      <c r="A304" s="17"/>
      <c r="B304" s="18"/>
      <c r="C304" s="18"/>
      <c r="D304" s="18"/>
      <c r="E304" s="18"/>
      <c r="F304" s="18"/>
      <c r="G304" s="18"/>
      <c r="H304" s="18"/>
      <c r="I304" s="17"/>
      <c r="J304" s="18"/>
      <c r="K304" s="17"/>
    </row>
    <row r="305" spans="1:11" x14ac:dyDescent="0.3">
      <c r="A305" s="17"/>
      <c r="B305" s="18"/>
      <c r="C305" s="18"/>
      <c r="D305" s="18"/>
      <c r="E305" s="18"/>
      <c r="F305" s="18"/>
      <c r="G305" s="18"/>
      <c r="H305" s="18"/>
      <c r="I305" s="17"/>
      <c r="J305" s="18"/>
      <c r="K305" s="17"/>
    </row>
    <row r="306" spans="1:11" x14ac:dyDescent="0.3">
      <c r="A306" s="17"/>
      <c r="B306" s="18"/>
      <c r="C306" s="18"/>
      <c r="D306" s="18"/>
      <c r="E306" s="18"/>
      <c r="F306" s="18"/>
      <c r="G306" s="18"/>
      <c r="H306" s="18"/>
      <c r="I306" s="17"/>
      <c r="J306" s="18"/>
      <c r="K306" s="17"/>
    </row>
    <row r="307" spans="1:11" x14ac:dyDescent="0.3">
      <c r="A307" s="17"/>
      <c r="B307" s="18"/>
      <c r="C307" s="18"/>
      <c r="D307" s="18"/>
      <c r="E307" s="18"/>
      <c r="F307" s="18"/>
      <c r="G307" s="18"/>
      <c r="H307" s="18"/>
      <c r="I307" s="17"/>
      <c r="J307" s="18"/>
      <c r="K307" s="17"/>
    </row>
    <row r="308" spans="1:11" x14ac:dyDescent="0.3">
      <c r="A308" s="17"/>
      <c r="B308" s="18"/>
      <c r="C308" s="18"/>
      <c r="D308" s="18"/>
      <c r="E308" s="18"/>
      <c r="F308" s="18"/>
      <c r="G308" s="18"/>
      <c r="H308" s="18"/>
      <c r="I308" s="17"/>
      <c r="J308" s="18"/>
      <c r="K308" s="17"/>
    </row>
    <row r="309" spans="1:11" x14ac:dyDescent="0.3">
      <c r="A309" s="17"/>
      <c r="B309" s="18"/>
      <c r="C309" s="18"/>
      <c r="D309" s="18"/>
      <c r="E309" s="18"/>
      <c r="F309" s="18"/>
      <c r="G309" s="18"/>
      <c r="H309" s="18"/>
      <c r="I309" s="17"/>
      <c r="J309" s="18"/>
      <c r="K309" s="17"/>
    </row>
    <row r="310" spans="1:11" x14ac:dyDescent="0.3">
      <c r="A310" s="17"/>
      <c r="B310" s="18"/>
      <c r="C310" s="18"/>
      <c r="D310" s="18"/>
      <c r="E310" s="18"/>
      <c r="F310" s="18"/>
      <c r="G310" s="18"/>
      <c r="H310" s="18"/>
      <c r="I310" s="17"/>
      <c r="J310" s="18"/>
      <c r="K310" s="17"/>
    </row>
    <row r="311" spans="1:11" x14ac:dyDescent="0.3">
      <c r="A311" s="17"/>
      <c r="B311" s="18"/>
      <c r="C311" s="18"/>
      <c r="D311" s="18"/>
      <c r="E311" s="18"/>
      <c r="F311" s="18"/>
      <c r="G311" s="18"/>
      <c r="H311" s="18"/>
      <c r="I311" s="17"/>
      <c r="J311" s="18"/>
      <c r="K311" s="17"/>
    </row>
    <row r="312" spans="1:11" x14ac:dyDescent="0.3">
      <c r="A312" s="17"/>
      <c r="B312" s="18"/>
      <c r="C312" s="18"/>
      <c r="D312" s="18"/>
      <c r="E312" s="18"/>
      <c r="F312" s="18"/>
      <c r="G312" s="18"/>
      <c r="H312" s="18"/>
      <c r="I312" s="17"/>
      <c r="J312" s="18"/>
      <c r="K312" s="17"/>
    </row>
    <row r="313" spans="1:11" x14ac:dyDescent="0.3">
      <c r="A313" s="17"/>
      <c r="B313" s="18"/>
      <c r="C313" s="18"/>
      <c r="D313" s="18"/>
      <c r="E313" s="18"/>
      <c r="F313" s="18"/>
      <c r="G313" s="18"/>
      <c r="H313" s="18"/>
      <c r="I313" s="17"/>
      <c r="J313" s="18"/>
      <c r="K313" s="17"/>
    </row>
    <row r="314" spans="1:11" x14ac:dyDescent="0.3">
      <c r="A314" s="17"/>
      <c r="B314" s="18"/>
      <c r="C314" s="18"/>
      <c r="D314" s="18"/>
      <c r="E314" s="18"/>
      <c r="F314" s="18"/>
      <c r="G314" s="18"/>
      <c r="H314" s="18"/>
      <c r="I314" s="17"/>
      <c r="J314" s="18"/>
      <c r="K314" s="17"/>
    </row>
    <row r="315" spans="1:11" x14ac:dyDescent="0.3">
      <c r="A315" s="17"/>
      <c r="B315" s="18"/>
      <c r="C315" s="18"/>
      <c r="D315" s="18"/>
      <c r="E315" s="18"/>
      <c r="F315" s="18"/>
      <c r="G315" s="18"/>
      <c r="H315" s="18"/>
      <c r="I315" s="17"/>
      <c r="J315" s="18"/>
      <c r="K315" s="17"/>
    </row>
    <row r="316" spans="1:11" x14ac:dyDescent="0.3">
      <c r="A316" s="17"/>
      <c r="B316" s="18"/>
      <c r="C316" s="18"/>
      <c r="D316" s="18"/>
      <c r="E316" s="18"/>
      <c r="F316" s="18"/>
      <c r="G316" s="18"/>
      <c r="H316" s="18"/>
      <c r="I316" s="17"/>
      <c r="J316" s="18"/>
      <c r="K316" s="17"/>
    </row>
    <row r="317" spans="1:11" x14ac:dyDescent="0.3">
      <c r="A317" s="17"/>
      <c r="B317" s="18"/>
      <c r="C317" s="18"/>
      <c r="D317" s="18"/>
      <c r="E317" s="18"/>
      <c r="F317" s="18"/>
      <c r="G317" s="18"/>
      <c r="H317" s="18"/>
      <c r="I317" s="17"/>
      <c r="J317" s="18"/>
      <c r="K317" s="17"/>
    </row>
    <row r="318" spans="1:11" x14ac:dyDescent="0.3">
      <c r="A318" s="17"/>
      <c r="B318" s="18"/>
      <c r="C318" s="18"/>
      <c r="D318" s="18"/>
      <c r="E318" s="18"/>
      <c r="F318" s="18"/>
      <c r="G318" s="18"/>
      <c r="H318" s="18"/>
      <c r="I318" s="17"/>
      <c r="J318" s="18"/>
      <c r="K318" s="17"/>
    </row>
    <row r="319" spans="1:11" x14ac:dyDescent="0.3">
      <c r="A319" s="17"/>
      <c r="B319" s="18"/>
      <c r="C319" s="18"/>
      <c r="D319" s="18"/>
      <c r="E319" s="18"/>
      <c r="F319" s="18"/>
      <c r="G319" s="18"/>
      <c r="H319" s="18"/>
      <c r="I319" s="17"/>
      <c r="J319" s="18"/>
      <c r="K319" s="17"/>
    </row>
    <row r="320" spans="1:11" x14ac:dyDescent="0.3">
      <c r="A320" s="17"/>
      <c r="B320" s="18"/>
      <c r="C320" s="18"/>
      <c r="D320" s="18"/>
      <c r="E320" s="18"/>
      <c r="F320" s="18"/>
      <c r="G320" s="18"/>
      <c r="H320" s="18"/>
      <c r="I320" s="17"/>
      <c r="J320" s="18"/>
      <c r="K320" s="17"/>
    </row>
    <row r="321" spans="1:11" x14ac:dyDescent="0.3">
      <c r="A321" s="17"/>
      <c r="B321" s="18"/>
      <c r="C321" s="18"/>
      <c r="D321" s="18"/>
      <c r="E321" s="18"/>
      <c r="F321" s="18"/>
      <c r="G321" s="18"/>
      <c r="H321" s="18"/>
      <c r="I321" s="17"/>
      <c r="J321" s="18"/>
      <c r="K321" s="17"/>
    </row>
    <row r="322" spans="1:11" x14ac:dyDescent="0.3">
      <c r="A322" s="17"/>
      <c r="B322" s="18"/>
      <c r="C322" s="18"/>
      <c r="D322" s="18"/>
      <c r="E322" s="18"/>
      <c r="F322" s="18"/>
      <c r="G322" s="18"/>
      <c r="H322" s="18"/>
      <c r="I322" s="17"/>
      <c r="J322" s="18"/>
      <c r="K322" s="17"/>
    </row>
    <row r="323" spans="1:11" x14ac:dyDescent="0.3">
      <c r="A323" s="17"/>
      <c r="B323" s="18"/>
      <c r="C323" s="18"/>
      <c r="D323" s="18"/>
      <c r="E323" s="18"/>
      <c r="F323" s="18"/>
      <c r="G323" s="18"/>
      <c r="H323" s="18"/>
      <c r="I323" s="18"/>
      <c r="J323" s="18"/>
      <c r="K323" s="17"/>
    </row>
    <row r="324" spans="1:11" x14ac:dyDescent="0.3">
      <c r="A324" s="17"/>
      <c r="B324" s="18"/>
      <c r="C324" s="18"/>
      <c r="D324" s="18"/>
      <c r="E324" s="18"/>
      <c r="F324" s="18"/>
      <c r="G324" s="18"/>
      <c r="H324" s="18"/>
      <c r="I324" s="18"/>
      <c r="J324" s="18"/>
      <c r="K324" s="17"/>
    </row>
    <row r="325" spans="1:11" x14ac:dyDescent="0.3">
      <c r="A325" s="17"/>
      <c r="B325" s="18"/>
      <c r="C325" s="18"/>
      <c r="D325" s="18"/>
      <c r="E325" s="18"/>
      <c r="F325" s="18"/>
      <c r="G325" s="18"/>
      <c r="H325" s="18"/>
      <c r="I325" s="18"/>
      <c r="J325" s="18"/>
      <c r="K325" s="17"/>
    </row>
    <row r="326" spans="1:11" x14ac:dyDescent="0.3">
      <c r="A326" s="17"/>
      <c r="B326" s="18"/>
      <c r="C326" s="18"/>
      <c r="D326" s="18"/>
      <c r="E326" s="18"/>
      <c r="F326" s="18"/>
      <c r="G326" s="18"/>
      <c r="H326" s="18"/>
      <c r="I326" s="18"/>
      <c r="J326" s="18"/>
      <c r="K326" s="17"/>
    </row>
    <row r="327" spans="1:11" x14ac:dyDescent="0.3">
      <c r="A327" s="17"/>
      <c r="B327" s="18"/>
      <c r="C327" s="18"/>
      <c r="D327" s="18"/>
      <c r="E327" s="18"/>
      <c r="F327" s="18"/>
      <c r="G327" s="18"/>
      <c r="H327" s="18"/>
      <c r="I327" s="18"/>
      <c r="J327" s="18"/>
      <c r="K327" s="17"/>
    </row>
    <row r="328" spans="1:11" x14ac:dyDescent="0.3">
      <c r="A328" s="17"/>
      <c r="B328" s="18"/>
      <c r="C328" s="18"/>
      <c r="D328" s="18"/>
      <c r="E328" s="18"/>
      <c r="F328" s="18"/>
      <c r="G328" s="18"/>
      <c r="H328" s="18"/>
      <c r="I328" s="18"/>
      <c r="J328" s="18"/>
      <c r="K328" s="17"/>
    </row>
    <row r="329" spans="1:11" x14ac:dyDescent="0.3">
      <c r="A329" s="17"/>
      <c r="B329" s="18"/>
      <c r="C329" s="18"/>
      <c r="D329" s="18"/>
      <c r="E329" s="18"/>
      <c r="F329" s="18"/>
      <c r="G329" s="18"/>
      <c r="H329" s="18"/>
      <c r="I329" s="18"/>
      <c r="J329" s="18"/>
      <c r="K329" s="17"/>
    </row>
    <row r="330" spans="1:11" x14ac:dyDescent="0.3">
      <c r="A330" s="17"/>
      <c r="B330" s="18"/>
      <c r="C330" s="18"/>
      <c r="D330" s="18"/>
      <c r="E330" s="18"/>
      <c r="F330" s="18"/>
      <c r="G330" s="18"/>
      <c r="H330" s="18"/>
      <c r="I330" s="18"/>
      <c r="J330" s="18"/>
      <c r="K330" s="17"/>
    </row>
    <row r="331" spans="1:11" x14ac:dyDescent="0.3">
      <c r="A331" s="17"/>
      <c r="B331" s="18"/>
      <c r="C331" s="18"/>
      <c r="D331" s="18"/>
      <c r="E331" s="18"/>
      <c r="F331" s="18"/>
      <c r="G331" s="18"/>
      <c r="H331" s="18"/>
      <c r="I331" s="18"/>
      <c r="J331" s="18"/>
      <c r="K331" s="17"/>
    </row>
    <row r="332" spans="1:11" x14ac:dyDescent="0.3">
      <c r="A332" s="17"/>
      <c r="B332" s="18"/>
      <c r="C332" s="18"/>
      <c r="D332" s="18"/>
      <c r="E332" s="18"/>
      <c r="F332" s="18"/>
      <c r="G332" s="18"/>
      <c r="H332" s="18"/>
      <c r="I332" s="18"/>
      <c r="J332" s="18"/>
      <c r="K332" s="17"/>
    </row>
    <row r="333" spans="1:11" x14ac:dyDescent="0.3">
      <c r="A333" s="17"/>
      <c r="B333" s="18"/>
      <c r="C333" s="18"/>
      <c r="D333" s="18"/>
      <c r="E333" s="18"/>
      <c r="F333" s="18"/>
      <c r="G333" s="18"/>
      <c r="H333" s="18"/>
      <c r="I333" s="18"/>
      <c r="J333" s="18"/>
      <c r="K333" s="17"/>
    </row>
    <row r="334" spans="1:11" x14ac:dyDescent="0.3">
      <c r="A334" s="17"/>
      <c r="B334" s="18"/>
      <c r="C334" s="18"/>
      <c r="D334" s="18"/>
      <c r="E334" s="18"/>
      <c r="F334" s="18"/>
      <c r="G334" s="18"/>
      <c r="H334" s="18"/>
      <c r="I334" s="18"/>
      <c r="J334" s="18"/>
      <c r="K334" s="17"/>
    </row>
    <row r="335" spans="1:11" x14ac:dyDescent="0.3">
      <c r="A335" s="17"/>
      <c r="B335" s="18"/>
      <c r="C335" s="18"/>
      <c r="D335" s="18"/>
      <c r="E335" s="18"/>
      <c r="F335" s="18"/>
      <c r="G335" s="18"/>
      <c r="H335" s="18"/>
      <c r="I335" s="18"/>
      <c r="J335" s="18"/>
      <c r="K335" s="17"/>
    </row>
    <row r="336" spans="1:11" x14ac:dyDescent="0.3">
      <c r="A336" s="17"/>
      <c r="B336" s="18"/>
      <c r="C336" s="18"/>
      <c r="D336" s="18"/>
      <c r="E336" s="18"/>
      <c r="F336" s="18"/>
      <c r="G336" s="18"/>
      <c r="H336" s="18"/>
      <c r="I336" s="18"/>
      <c r="J336" s="18"/>
      <c r="K336" s="17"/>
    </row>
    <row r="337" spans="1:11" x14ac:dyDescent="0.3">
      <c r="A337" s="17"/>
      <c r="B337" s="18"/>
      <c r="C337" s="18"/>
      <c r="D337" s="18"/>
      <c r="E337" s="18"/>
      <c r="F337" s="18"/>
      <c r="G337" s="18"/>
      <c r="H337" s="18"/>
      <c r="I337" s="18"/>
      <c r="J337" s="18"/>
      <c r="K337" s="17"/>
    </row>
    <row r="338" spans="1:11" x14ac:dyDescent="0.3">
      <c r="A338" s="17"/>
      <c r="B338" s="18"/>
      <c r="C338" s="18"/>
      <c r="D338" s="18"/>
      <c r="E338" s="18"/>
      <c r="F338" s="18"/>
      <c r="G338" s="18"/>
      <c r="H338" s="18"/>
      <c r="I338" s="18"/>
      <c r="J338" s="18"/>
      <c r="K338" s="17"/>
    </row>
    <row r="339" spans="1:11" x14ac:dyDescent="0.3">
      <c r="A339" s="17"/>
      <c r="B339" s="18"/>
      <c r="C339" s="18"/>
      <c r="D339" s="18"/>
      <c r="E339" s="18"/>
      <c r="F339" s="18"/>
      <c r="G339" s="18"/>
      <c r="H339" s="18"/>
      <c r="I339" s="18"/>
      <c r="J339" s="18"/>
      <c r="K339" s="17"/>
    </row>
    <row r="340" spans="1:11" x14ac:dyDescent="0.3">
      <c r="A340" s="17"/>
      <c r="B340" s="18"/>
      <c r="C340" s="18"/>
      <c r="D340" s="18"/>
      <c r="E340" s="18"/>
      <c r="F340" s="18"/>
      <c r="G340" s="18"/>
      <c r="H340" s="18"/>
      <c r="I340" s="18"/>
      <c r="J340" s="18"/>
      <c r="K340" s="17"/>
    </row>
    <row r="341" spans="1:11" x14ac:dyDescent="0.3">
      <c r="A341" s="17"/>
      <c r="B341" s="18"/>
      <c r="C341" s="18"/>
      <c r="D341" s="18"/>
      <c r="E341" s="18"/>
      <c r="F341" s="18"/>
      <c r="G341" s="18"/>
      <c r="H341" s="18"/>
      <c r="I341" s="18"/>
      <c r="J341" s="18"/>
      <c r="K341" s="17"/>
    </row>
    <row r="342" spans="1:11" x14ac:dyDescent="0.3">
      <c r="A342" s="17"/>
      <c r="B342" s="18"/>
      <c r="C342" s="18"/>
      <c r="D342" s="18"/>
      <c r="E342" s="18"/>
      <c r="F342" s="18"/>
      <c r="G342" s="18"/>
      <c r="H342" s="18"/>
      <c r="I342" s="18"/>
      <c r="J342" s="18"/>
      <c r="K342" s="17"/>
    </row>
    <row r="343" spans="1:11" x14ac:dyDescent="0.3">
      <c r="A343" s="17"/>
      <c r="B343" s="18"/>
      <c r="C343" s="18"/>
      <c r="D343" s="18"/>
      <c r="E343" s="18"/>
      <c r="F343" s="18"/>
      <c r="G343" s="18"/>
      <c r="H343" s="18"/>
      <c r="I343" s="18"/>
      <c r="J343" s="18"/>
      <c r="K343" s="17"/>
    </row>
    <row r="344" spans="1:11" x14ac:dyDescent="0.3">
      <c r="A344" s="17"/>
      <c r="B344" s="18"/>
      <c r="C344" s="18"/>
      <c r="D344" s="18"/>
      <c r="E344" s="18"/>
      <c r="F344" s="18"/>
      <c r="G344" s="18"/>
      <c r="H344" s="18"/>
      <c r="I344" s="18"/>
      <c r="J344" s="18"/>
      <c r="K344" s="17"/>
    </row>
    <row r="345" spans="1:11" x14ac:dyDescent="0.3">
      <c r="A345" s="17"/>
      <c r="B345" s="18"/>
      <c r="C345" s="18"/>
      <c r="D345" s="18"/>
      <c r="E345" s="18"/>
      <c r="F345" s="18"/>
      <c r="G345" s="18"/>
      <c r="H345" s="18"/>
      <c r="I345" s="18"/>
      <c r="J345" s="18"/>
      <c r="K345" s="17"/>
    </row>
    <row r="346" spans="1:11" x14ac:dyDescent="0.3">
      <c r="A346" s="17"/>
      <c r="B346" s="18"/>
      <c r="C346" s="18"/>
      <c r="D346" s="18"/>
      <c r="E346" s="18"/>
      <c r="F346" s="18"/>
      <c r="G346" s="18"/>
      <c r="H346" s="18"/>
      <c r="I346" s="18"/>
      <c r="J346" s="18"/>
      <c r="K346" s="17"/>
    </row>
    <row r="347" spans="1:11" x14ac:dyDescent="0.3">
      <c r="A347" s="17"/>
      <c r="B347" s="18"/>
      <c r="C347" s="18"/>
      <c r="D347" s="18"/>
      <c r="E347" s="18"/>
      <c r="F347" s="18"/>
      <c r="G347" s="18"/>
      <c r="H347" s="18"/>
      <c r="I347" s="18"/>
      <c r="J347" s="18"/>
      <c r="K347" s="17"/>
    </row>
    <row r="348" spans="1:11" x14ac:dyDescent="0.3">
      <c r="A348" s="17"/>
      <c r="B348" s="18"/>
      <c r="C348" s="18"/>
      <c r="D348" s="18"/>
      <c r="E348" s="18"/>
      <c r="F348" s="18"/>
      <c r="G348" s="18"/>
      <c r="H348" s="18"/>
      <c r="I348" s="18"/>
      <c r="J348" s="18"/>
      <c r="K348" s="17"/>
    </row>
    <row r="349" spans="1:11" x14ac:dyDescent="0.3">
      <c r="A349" s="17"/>
      <c r="B349" s="18"/>
      <c r="C349" s="18"/>
      <c r="D349" s="18"/>
      <c r="E349" s="18"/>
      <c r="F349" s="18"/>
      <c r="G349" s="18"/>
      <c r="H349" s="18"/>
      <c r="I349" s="18"/>
      <c r="J349" s="18"/>
      <c r="K349" s="17"/>
    </row>
    <row r="350" spans="1:11" x14ac:dyDescent="0.3">
      <c r="A350" s="17"/>
      <c r="B350" s="18"/>
      <c r="C350" s="18"/>
      <c r="D350" s="18"/>
      <c r="E350" s="18"/>
      <c r="F350" s="18"/>
      <c r="G350" s="18"/>
      <c r="H350" s="18"/>
      <c r="I350" s="18"/>
      <c r="J350" s="18"/>
      <c r="K350" s="17"/>
    </row>
    <row r="351" spans="1:11" x14ac:dyDescent="0.3">
      <c r="A351" s="17"/>
      <c r="B351" s="18"/>
      <c r="C351" s="18"/>
      <c r="D351" s="18"/>
      <c r="E351" s="18"/>
      <c r="F351" s="18"/>
      <c r="G351" s="18"/>
      <c r="H351" s="18"/>
      <c r="I351" s="18"/>
      <c r="J351" s="18"/>
      <c r="K351" s="17"/>
    </row>
    <row r="352" spans="1:11" x14ac:dyDescent="0.3">
      <c r="A352" s="17"/>
      <c r="B352" s="18"/>
      <c r="C352" s="18"/>
      <c r="D352" s="18"/>
      <c r="E352" s="18"/>
      <c r="F352" s="18"/>
      <c r="G352" s="18"/>
      <c r="H352" s="18"/>
      <c r="I352" s="18"/>
      <c r="J352" s="18"/>
      <c r="K352" s="17"/>
    </row>
    <row r="353" spans="1:11" x14ac:dyDescent="0.3">
      <c r="A353" s="17"/>
      <c r="B353" s="18"/>
      <c r="C353" s="18"/>
      <c r="D353" s="18"/>
      <c r="E353" s="18"/>
      <c r="F353" s="18"/>
      <c r="G353" s="18"/>
      <c r="H353" s="18"/>
      <c r="I353" s="18"/>
      <c r="J353" s="18"/>
      <c r="K353" s="17"/>
    </row>
    <row r="354" spans="1:11" x14ac:dyDescent="0.3">
      <c r="A354" s="17"/>
      <c r="B354" s="18"/>
      <c r="C354" s="18"/>
      <c r="D354" s="18"/>
      <c r="E354" s="18"/>
      <c r="F354" s="18"/>
      <c r="G354" s="18"/>
      <c r="H354" s="18"/>
      <c r="I354" s="18"/>
      <c r="J354" s="18"/>
      <c r="K354" s="17"/>
    </row>
    <row r="355" spans="1:11" x14ac:dyDescent="0.3">
      <c r="A355" s="17"/>
      <c r="B355" s="18"/>
      <c r="C355" s="18"/>
      <c r="D355" s="18"/>
      <c r="E355" s="18"/>
      <c r="F355" s="18"/>
      <c r="G355" s="18"/>
      <c r="H355" s="18"/>
      <c r="I355" s="18"/>
      <c r="J355" s="18"/>
      <c r="K355" s="17"/>
    </row>
    <row r="356" spans="1:11" x14ac:dyDescent="0.3">
      <c r="A356" s="17"/>
      <c r="B356" s="18"/>
      <c r="C356" s="18"/>
      <c r="D356" s="18"/>
      <c r="E356" s="18"/>
      <c r="F356" s="18"/>
      <c r="G356" s="18"/>
      <c r="H356" s="18"/>
      <c r="I356" s="18"/>
      <c r="J356" s="18"/>
      <c r="K356" s="17"/>
    </row>
    <row r="357" spans="1:11" x14ac:dyDescent="0.3">
      <c r="A357" s="17"/>
      <c r="B357" s="18"/>
      <c r="C357" s="18"/>
      <c r="D357" s="18"/>
      <c r="E357" s="18"/>
      <c r="F357" s="18"/>
      <c r="G357" s="18"/>
      <c r="H357" s="18"/>
      <c r="I357" s="18"/>
      <c r="J357" s="18"/>
      <c r="K357" s="17"/>
    </row>
    <row r="358" spans="1:11" x14ac:dyDescent="0.3">
      <c r="A358" s="17"/>
      <c r="B358" s="18"/>
      <c r="C358" s="18"/>
      <c r="D358" s="18"/>
      <c r="E358" s="18"/>
      <c r="F358" s="18"/>
      <c r="G358" s="18"/>
      <c r="H358" s="18"/>
      <c r="I358" s="18"/>
      <c r="J358" s="18"/>
      <c r="K358" s="17"/>
    </row>
    <row r="359" spans="1:11" x14ac:dyDescent="0.3">
      <c r="A359" s="17"/>
      <c r="B359" s="18"/>
      <c r="C359" s="18"/>
      <c r="D359" s="18"/>
      <c r="E359" s="18"/>
      <c r="F359" s="18"/>
      <c r="G359" s="18"/>
      <c r="H359" s="18"/>
      <c r="I359" s="18"/>
      <c r="J359" s="18"/>
      <c r="K359" s="17"/>
    </row>
    <row r="360" spans="1:11" x14ac:dyDescent="0.3">
      <c r="A360" s="17"/>
      <c r="B360" s="18"/>
      <c r="C360" s="18"/>
      <c r="D360" s="18"/>
      <c r="E360" s="18"/>
      <c r="F360" s="18"/>
      <c r="G360" s="18"/>
      <c r="H360" s="18"/>
      <c r="I360" s="18"/>
      <c r="J360" s="18"/>
      <c r="K360" s="17"/>
    </row>
    <row r="361" spans="1:11" x14ac:dyDescent="0.3">
      <c r="A361" s="17"/>
      <c r="B361" s="18"/>
      <c r="C361" s="18"/>
      <c r="D361" s="18"/>
      <c r="E361" s="18"/>
      <c r="F361" s="18"/>
      <c r="G361" s="18"/>
      <c r="H361" s="18"/>
      <c r="I361" s="18"/>
      <c r="J361" s="18"/>
      <c r="K361" s="17"/>
    </row>
    <row r="362" spans="1:11" x14ac:dyDescent="0.3">
      <c r="A362" s="17"/>
      <c r="B362" s="18"/>
      <c r="C362" s="18"/>
      <c r="D362" s="18"/>
      <c r="E362" s="18"/>
      <c r="F362" s="18"/>
      <c r="G362" s="18"/>
      <c r="H362" s="18"/>
      <c r="I362" s="18"/>
      <c r="J362" s="18"/>
      <c r="K362" s="17"/>
    </row>
    <row r="363" spans="1:11" x14ac:dyDescent="0.3">
      <c r="A363" s="17"/>
      <c r="B363" s="18"/>
      <c r="C363" s="18"/>
      <c r="D363" s="18"/>
      <c r="E363" s="18"/>
      <c r="F363" s="18"/>
      <c r="G363" s="18"/>
      <c r="H363" s="18"/>
      <c r="I363" s="18"/>
      <c r="J363" s="18"/>
      <c r="K363" s="17"/>
    </row>
    <row r="364" spans="1:11" x14ac:dyDescent="0.3">
      <c r="A364" s="17"/>
      <c r="B364" s="18"/>
      <c r="C364" s="18"/>
      <c r="D364" s="18"/>
      <c r="E364" s="18"/>
      <c r="F364" s="18"/>
      <c r="G364" s="18"/>
      <c r="H364" s="18"/>
      <c r="I364" s="18"/>
      <c r="J364" s="18"/>
      <c r="K364" s="17"/>
    </row>
    <row r="365" spans="1:11" x14ac:dyDescent="0.3">
      <c r="A365" s="17"/>
      <c r="B365" s="18"/>
      <c r="C365" s="18"/>
      <c r="D365" s="18"/>
      <c r="E365" s="18"/>
      <c r="F365" s="18"/>
      <c r="G365" s="18"/>
      <c r="H365" s="18"/>
      <c r="I365" s="18"/>
      <c r="J365" s="18"/>
      <c r="K365" s="17"/>
    </row>
    <row r="366" spans="1:11" x14ac:dyDescent="0.3">
      <c r="A366" s="17"/>
      <c r="B366" s="18"/>
      <c r="C366" s="18"/>
      <c r="D366" s="18"/>
      <c r="E366" s="18"/>
      <c r="F366" s="18"/>
      <c r="G366" s="18"/>
      <c r="H366" s="18"/>
      <c r="I366" s="18"/>
      <c r="J366" s="18"/>
      <c r="K366" s="17"/>
    </row>
    <row r="367" spans="1:11" x14ac:dyDescent="0.3">
      <c r="A367" s="17"/>
      <c r="B367" s="18"/>
      <c r="C367" s="18"/>
      <c r="D367" s="18"/>
      <c r="E367" s="18"/>
      <c r="F367" s="18"/>
      <c r="G367" s="18"/>
      <c r="H367" s="18"/>
      <c r="I367" s="18"/>
      <c r="J367" s="18"/>
      <c r="K367" s="17"/>
    </row>
    <row r="368" spans="1:11" x14ac:dyDescent="0.3">
      <c r="A368" s="17"/>
      <c r="B368" s="18"/>
      <c r="C368" s="18"/>
      <c r="D368" s="18"/>
      <c r="E368" s="18"/>
      <c r="F368" s="18"/>
      <c r="G368" s="18"/>
      <c r="H368" s="18"/>
      <c r="I368" s="18"/>
      <c r="J368" s="18"/>
      <c r="K368" s="17"/>
    </row>
    <row r="369" spans="1:11" x14ac:dyDescent="0.3">
      <c r="A369" s="17"/>
      <c r="B369" s="18"/>
      <c r="C369" s="18"/>
      <c r="D369" s="18"/>
      <c r="E369" s="18"/>
      <c r="F369" s="18"/>
      <c r="G369" s="18"/>
      <c r="H369" s="18"/>
      <c r="I369" s="18"/>
      <c r="J369" s="18"/>
      <c r="K369" s="17"/>
    </row>
    <row r="370" spans="1:11" x14ac:dyDescent="0.3">
      <c r="A370" s="17"/>
      <c r="B370" s="18"/>
      <c r="C370" s="18"/>
      <c r="D370" s="18"/>
      <c r="E370" s="18"/>
      <c r="F370" s="18"/>
      <c r="G370" s="18"/>
      <c r="H370" s="18"/>
      <c r="I370" s="18"/>
      <c r="J370" s="18"/>
      <c r="K370" s="17"/>
    </row>
    <row r="371" spans="1:11" x14ac:dyDescent="0.3">
      <c r="A371" s="17"/>
      <c r="B371" s="18"/>
      <c r="C371" s="18"/>
      <c r="D371" s="18"/>
      <c r="E371" s="18"/>
      <c r="F371" s="18"/>
      <c r="G371" s="18"/>
      <c r="H371" s="18"/>
      <c r="I371" s="18"/>
      <c r="J371" s="18"/>
      <c r="K371" s="17"/>
    </row>
    <row r="372" spans="1:11" x14ac:dyDescent="0.3">
      <c r="A372" s="17"/>
      <c r="B372" s="18"/>
      <c r="C372" s="18"/>
      <c r="D372" s="18"/>
      <c r="E372" s="18"/>
      <c r="F372" s="18"/>
      <c r="G372" s="18"/>
      <c r="H372" s="18"/>
      <c r="I372" s="18"/>
      <c r="J372" s="18"/>
      <c r="K372" s="17"/>
    </row>
    <row r="373" spans="1:11" x14ac:dyDescent="0.3">
      <c r="A373" s="17"/>
      <c r="B373" s="18"/>
      <c r="C373" s="18"/>
      <c r="D373" s="18"/>
      <c r="E373" s="18"/>
      <c r="F373" s="18"/>
      <c r="G373" s="18"/>
      <c r="H373" s="18"/>
      <c r="I373" s="18"/>
      <c r="J373" s="18"/>
      <c r="K373" s="17"/>
    </row>
    <row r="374" spans="1:11" x14ac:dyDescent="0.3">
      <c r="A374" s="17"/>
      <c r="B374" s="18"/>
      <c r="C374" s="18"/>
      <c r="D374" s="18"/>
      <c r="E374" s="18"/>
      <c r="F374" s="18"/>
      <c r="G374" s="18"/>
      <c r="H374" s="18"/>
      <c r="I374" s="18"/>
      <c r="J374" s="18"/>
      <c r="K374" s="17"/>
    </row>
    <row r="375" spans="1:11" x14ac:dyDescent="0.3">
      <c r="A375" s="17"/>
      <c r="B375" s="18"/>
      <c r="C375" s="18"/>
      <c r="D375" s="18"/>
      <c r="E375" s="18"/>
      <c r="F375" s="18"/>
      <c r="G375" s="18"/>
      <c r="H375" s="18"/>
      <c r="I375" s="18"/>
      <c r="J375" s="18"/>
      <c r="K375" s="17"/>
    </row>
    <row r="376" spans="1:11" x14ac:dyDescent="0.3">
      <c r="A376" s="17"/>
      <c r="B376" s="18"/>
      <c r="C376" s="18"/>
      <c r="D376" s="18"/>
      <c r="E376" s="18"/>
      <c r="F376" s="18"/>
      <c r="G376" s="18"/>
      <c r="H376" s="18"/>
      <c r="I376" s="18"/>
      <c r="J376" s="18"/>
      <c r="K376" s="17"/>
    </row>
    <row r="377" spans="1:11" x14ac:dyDescent="0.3">
      <c r="A377" s="17"/>
      <c r="B377" s="18"/>
      <c r="C377" s="18"/>
      <c r="D377" s="18"/>
      <c r="E377" s="18"/>
      <c r="F377" s="18"/>
      <c r="G377" s="18"/>
      <c r="H377" s="18"/>
      <c r="I377" s="18"/>
      <c r="J377" s="18"/>
      <c r="K377" s="17"/>
    </row>
    <row r="378" spans="1:11" x14ac:dyDescent="0.3">
      <c r="A378" s="17"/>
      <c r="B378" s="18"/>
      <c r="C378" s="18"/>
      <c r="D378" s="18"/>
      <c r="E378" s="18"/>
      <c r="F378" s="18"/>
      <c r="G378" s="18"/>
      <c r="H378" s="18"/>
      <c r="I378" s="18"/>
      <c r="J378" s="18"/>
      <c r="K378" s="17"/>
    </row>
    <row r="379" spans="1:11" x14ac:dyDescent="0.3">
      <c r="A379" s="17"/>
      <c r="B379" s="18"/>
      <c r="C379" s="18"/>
      <c r="D379" s="18"/>
      <c r="E379" s="18"/>
      <c r="F379" s="18"/>
      <c r="G379" s="18"/>
      <c r="H379" s="18"/>
      <c r="I379" s="17"/>
      <c r="J379" s="18"/>
      <c r="K379" s="17"/>
    </row>
    <row r="380" spans="1:11" x14ac:dyDescent="0.3">
      <c r="A380" s="17"/>
      <c r="B380" s="18"/>
      <c r="C380" s="18"/>
      <c r="D380" s="18"/>
      <c r="E380" s="18"/>
      <c r="F380" s="18"/>
      <c r="G380" s="18"/>
      <c r="H380" s="18"/>
      <c r="I380" s="17"/>
      <c r="J380" s="18"/>
      <c r="K380" s="17"/>
    </row>
    <row r="381" spans="1:11" x14ac:dyDescent="0.3">
      <c r="A381" s="17"/>
      <c r="B381" s="18"/>
      <c r="C381" s="18"/>
      <c r="D381" s="18"/>
      <c r="E381" s="18"/>
      <c r="F381" s="18"/>
      <c r="G381" s="18"/>
      <c r="H381" s="18"/>
      <c r="I381" s="17"/>
      <c r="J381" s="18"/>
      <c r="K381" s="17"/>
    </row>
    <row r="382" spans="1:11" x14ac:dyDescent="0.3">
      <c r="A382" s="17"/>
      <c r="B382" s="18"/>
      <c r="C382" s="18"/>
      <c r="D382" s="18"/>
      <c r="E382" s="18"/>
      <c r="F382" s="18"/>
      <c r="G382" s="18"/>
      <c r="H382" s="18"/>
      <c r="I382" s="17"/>
      <c r="J382" s="18"/>
      <c r="K382" s="17"/>
    </row>
    <row r="383" spans="1:11" x14ac:dyDescent="0.3">
      <c r="A383" s="17"/>
      <c r="B383" s="18"/>
      <c r="C383" s="18"/>
      <c r="D383" s="18"/>
      <c r="E383" s="18"/>
      <c r="F383" s="18"/>
      <c r="G383" s="18"/>
      <c r="H383" s="18"/>
      <c r="I383" s="17"/>
      <c r="J383" s="18"/>
      <c r="K383" s="17"/>
    </row>
    <row r="384" spans="1:11" x14ac:dyDescent="0.3">
      <c r="A384" s="17"/>
      <c r="B384" s="18"/>
      <c r="C384" s="18"/>
      <c r="D384" s="18"/>
      <c r="E384" s="18"/>
      <c r="F384" s="18"/>
      <c r="G384" s="18"/>
      <c r="H384" s="18"/>
      <c r="I384" s="17"/>
      <c r="J384" s="18"/>
      <c r="K384" s="17"/>
    </row>
    <row r="385" spans="1:11" x14ac:dyDescent="0.3">
      <c r="A385" s="17"/>
      <c r="B385" s="18"/>
      <c r="C385" s="18"/>
      <c r="D385" s="18"/>
      <c r="E385" s="18"/>
      <c r="F385" s="18"/>
      <c r="G385" s="18"/>
      <c r="H385" s="18"/>
      <c r="I385" s="17"/>
      <c r="J385" s="18"/>
      <c r="K385" s="17"/>
    </row>
    <row r="386" spans="1:11" x14ac:dyDescent="0.3">
      <c r="A386" s="17"/>
      <c r="B386" s="18"/>
      <c r="C386" s="18"/>
      <c r="D386" s="18"/>
      <c r="E386" s="18"/>
      <c r="F386" s="18"/>
      <c r="G386" s="18"/>
      <c r="H386" s="18"/>
      <c r="I386" s="17"/>
      <c r="J386" s="18"/>
      <c r="K386" s="17"/>
    </row>
    <row r="387" spans="1:11" x14ac:dyDescent="0.3">
      <c r="A387" s="17"/>
      <c r="B387" s="18"/>
      <c r="C387" s="18"/>
      <c r="D387" s="18"/>
      <c r="E387" s="18"/>
      <c r="F387" s="18"/>
      <c r="G387" s="18"/>
      <c r="H387" s="18"/>
      <c r="I387" s="17"/>
      <c r="J387" s="18"/>
      <c r="K387" s="17"/>
    </row>
    <row r="388" spans="1:11" x14ac:dyDescent="0.3">
      <c r="A388" s="17"/>
      <c r="B388" s="18"/>
      <c r="C388" s="18"/>
      <c r="D388" s="18"/>
      <c r="E388" s="18"/>
      <c r="F388" s="18"/>
      <c r="G388" s="18"/>
      <c r="H388" s="18"/>
      <c r="I388" s="17"/>
      <c r="J388" s="18"/>
      <c r="K388" s="17"/>
    </row>
    <row r="389" spans="1:11" x14ac:dyDescent="0.3">
      <c r="A389" s="17"/>
      <c r="B389" s="18"/>
      <c r="C389" s="18"/>
      <c r="D389" s="18"/>
      <c r="E389" s="18"/>
      <c r="F389" s="18"/>
      <c r="G389" s="18"/>
      <c r="H389" s="18"/>
      <c r="I389" s="17"/>
      <c r="J389" s="18"/>
      <c r="K389" s="17"/>
    </row>
    <row r="390" spans="1:11" x14ac:dyDescent="0.3">
      <c r="A390" s="17"/>
      <c r="B390" s="18"/>
      <c r="C390" s="18"/>
      <c r="D390" s="18"/>
      <c r="E390" s="18"/>
      <c r="F390" s="18"/>
      <c r="G390" s="18"/>
      <c r="H390" s="18"/>
      <c r="I390" s="17"/>
      <c r="J390" s="18"/>
      <c r="K390" s="17"/>
    </row>
    <row r="391" spans="1:11" x14ac:dyDescent="0.3">
      <c r="A391" s="17"/>
      <c r="B391" s="18"/>
      <c r="C391" s="18"/>
      <c r="D391" s="18"/>
      <c r="E391" s="18"/>
      <c r="F391" s="18"/>
      <c r="G391" s="18"/>
      <c r="H391" s="18"/>
      <c r="I391" s="17"/>
      <c r="J391" s="18"/>
      <c r="K391" s="17"/>
    </row>
    <row r="392" spans="1:11" x14ac:dyDescent="0.3">
      <c r="A392" s="17"/>
      <c r="B392" s="18"/>
      <c r="C392" s="18"/>
      <c r="D392" s="18"/>
      <c r="E392" s="18"/>
      <c r="F392" s="18"/>
      <c r="G392" s="18"/>
      <c r="H392" s="18"/>
      <c r="I392" s="17"/>
      <c r="J392" s="18"/>
      <c r="K392" s="17"/>
    </row>
    <row r="393" spans="1:11" x14ac:dyDescent="0.3">
      <c r="A393" s="17"/>
      <c r="B393" s="18"/>
      <c r="C393" s="18"/>
      <c r="D393" s="18"/>
      <c r="E393" s="18"/>
      <c r="F393" s="18"/>
      <c r="G393" s="18"/>
      <c r="H393" s="18"/>
      <c r="I393" s="17"/>
      <c r="J393" s="18"/>
      <c r="K393" s="17"/>
    </row>
    <row r="394" spans="1:11" x14ac:dyDescent="0.3">
      <c r="A394" s="17"/>
      <c r="B394" s="18"/>
      <c r="C394" s="18"/>
      <c r="D394" s="18"/>
      <c r="E394" s="18"/>
      <c r="F394" s="18"/>
      <c r="G394" s="18"/>
      <c r="H394" s="18"/>
      <c r="I394" s="17"/>
      <c r="J394" s="18"/>
      <c r="K394" s="17"/>
    </row>
    <row r="395" spans="1:11" x14ac:dyDescent="0.3">
      <c r="A395" s="17"/>
      <c r="B395" s="18"/>
      <c r="C395" s="18"/>
      <c r="D395" s="18"/>
      <c r="E395" s="18"/>
      <c r="F395" s="18"/>
      <c r="G395" s="18"/>
      <c r="H395" s="18"/>
      <c r="I395" s="17"/>
      <c r="J395" s="18"/>
      <c r="K395" s="17"/>
    </row>
    <row r="396" spans="1:11" x14ac:dyDescent="0.3">
      <c r="A396" s="17"/>
      <c r="B396" s="18"/>
      <c r="C396" s="18"/>
      <c r="D396" s="18"/>
      <c r="E396" s="18"/>
      <c r="F396" s="18"/>
      <c r="G396" s="18"/>
      <c r="H396" s="18"/>
      <c r="I396" s="17"/>
      <c r="J396" s="18"/>
      <c r="K396" s="17"/>
    </row>
    <row r="397" spans="1:11" x14ac:dyDescent="0.3">
      <c r="A397" s="17"/>
      <c r="B397" s="18"/>
      <c r="C397" s="18"/>
      <c r="D397" s="18"/>
      <c r="E397" s="18"/>
      <c r="F397" s="18"/>
      <c r="G397" s="18"/>
      <c r="H397" s="18"/>
      <c r="I397" s="17"/>
      <c r="J397" s="18"/>
      <c r="K397" s="17"/>
    </row>
    <row r="398" spans="1:11" x14ac:dyDescent="0.3">
      <c r="A398" s="17"/>
      <c r="B398" s="18"/>
      <c r="C398" s="18"/>
      <c r="D398" s="18"/>
      <c r="E398" s="18"/>
      <c r="F398" s="18"/>
      <c r="G398" s="18"/>
      <c r="H398" s="18"/>
      <c r="I398" s="17"/>
      <c r="J398" s="18"/>
      <c r="K398" s="17"/>
    </row>
    <row r="399" spans="1:11" x14ac:dyDescent="0.3">
      <c r="A399" s="17"/>
      <c r="B399" s="18"/>
      <c r="C399" s="18"/>
      <c r="D399" s="18"/>
      <c r="E399" s="18"/>
      <c r="F399" s="18"/>
      <c r="G399" s="18"/>
      <c r="H399" s="18"/>
      <c r="I399" s="17"/>
      <c r="J399" s="18"/>
      <c r="K399" s="17"/>
    </row>
    <row r="400" spans="1:11" x14ac:dyDescent="0.3">
      <c r="A400" s="17"/>
      <c r="B400" s="18"/>
      <c r="C400" s="18"/>
      <c r="D400" s="18"/>
      <c r="E400" s="18"/>
      <c r="F400" s="18"/>
      <c r="G400" s="18"/>
      <c r="H400" s="18"/>
      <c r="I400" s="17"/>
      <c r="J400" s="18"/>
      <c r="K400" s="17"/>
    </row>
    <row r="401" spans="1:11" x14ac:dyDescent="0.3">
      <c r="A401" s="17"/>
      <c r="B401" s="18"/>
      <c r="C401" s="18"/>
      <c r="D401" s="18"/>
      <c r="E401" s="18"/>
      <c r="F401" s="18"/>
      <c r="G401" s="18"/>
      <c r="H401" s="18"/>
      <c r="I401" s="17"/>
      <c r="J401" s="18"/>
      <c r="K401" s="17"/>
    </row>
    <row r="402" spans="1:11" x14ac:dyDescent="0.3">
      <c r="A402" s="17"/>
      <c r="B402" s="18"/>
      <c r="C402" s="18"/>
      <c r="D402" s="18"/>
      <c r="E402" s="18"/>
      <c r="F402" s="18"/>
      <c r="G402" s="18"/>
      <c r="H402" s="18"/>
      <c r="I402" s="17"/>
      <c r="J402" s="18"/>
      <c r="K402" s="17"/>
    </row>
    <row r="403" spans="1:11" x14ac:dyDescent="0.3">
      <c r="A403" s="17"/>
      <c r="B403" s="18"/>
      <c r="C403" s="18"/>
      <c r="D403" s="18"/>
      <c r="E403" s="18"/>
      <c r="F403" s="18"/>
      <c r="G403" s="18"/>
      <c r="H403" s="18"/>
      <c r="I403" s="18"/>
      <c r="J403" s="18"/>
      <c r="K403" s="17"/>
    </row>
    <row r="404" spans="1:11" x14ac:dyDescent="0.3">
      <c r="A404" s="17"/>
      <c r="B404" s="18"/>
      <c r="C404" s="18"/>
      <c r="D404" s="18"/>
      <c r="E404" s="18"/>
      <c r="F404" s="18"/>
      <c r="G404" s="18"/>
      <c r="H404" s="18"/>
      <c r="I404" s="18"/>
      <c r="J404" s="18"/>
      <c r="K404" s="17"/>
    </row>
    <row r="405" spans="1:11" x14ac:dyDescent="0.3">
      <c r="A405" s="17"/>
      <c r="B405" s="18"/>
      <c r="C405" s="18"/>
      <c r="D405" s="18"/>
      <c r="E405" s="18"/>
      <c r="F405" s="18"/>
      <c r="G405" s="18"/>
      <c r="H405" s="18"/>
      <c r="I405" s="18"/>
      <c r="J405" s="18"/>
      <c r="K405" s="17"/>
    </row>
    <row r="406" spans="1:11" x14ac:dyDescent="0.3">
      <c r="A406" s="17"/>
      <c r="B406" s="18"/>
      <c r="C406" s="18"/>
      <c r="D406" s="18"/>
      <c r="E406" s="18"/>
      <c r="F406" s="18"/>
      <c r="G406" s="18"/>
      <c r="H406" s="18"/>
      <c r="I406" s="18"/>
      <c r="J406" s="18"/>
      <c r="K406" s="17"/>
    </row>
    <row r="407" spans="1:11" x14ac:dyDescent="0.3">
      <c r="A407" s="17"/>
      <c r="B407" s="18"/>
      <c r="C407" s="18"/>
      <c r="D407" s="18"/>
      <c r="E407" s="18"/>
      <c r="F407" s="18"/>
      <c r="G407" s="18"/>
      <c r="H407" s="18"/>
      <c r="I407" s="18"/>
      <c r="J407" s="18"/>
      <c r="K407" s="17"/>
    </row>
    <row r="408" spans="1:11" x14ac:dyDescent="0.3">
      <c r="A408" s="17"/>
      <c r="B408" s="18"/>
      <c r="C408" s="18"/>
      <c r="D408" s="18"/>
      <c r="E408" s="18"/>
      <c r="F408" s="18"/>
      <c r="G408" s="18"/>
      <c r="H408" s="18"/>
      <c r="I408" s="18"/>
      <c r="J408" s="18"/>
      <c r="K408" s="17"/>
    </row>
    <row r="409" spans="1:11" x14ac:dyDescent="0.3">
      <c r="A409" s="17"/>
      <c r="B409" s="18"/>
      <c r="C409" s="18"/>
      <c r="D409" s="18"/>
      <c r="E409" s="18"/>
      <c r="F409" s="18"/>
      <c r="G409" s="18"/>
      <c r="H409" s="18"/>
      <c r="I409" s="18"/>
      <c r="J409" s="18"/>
      <c r="K409" s="17"/>
    </row>
    <row r="410" spans="1:11" x14ac:dyDescent="0.3">
      <c r="A410" s="17"/>
      <c r="B410" s="18"/>
      <c r="C410" s="18"/>
      <c r="D410" s="18"/>
      <c r="E410" s="18"/>
      <c r="F410" s="18"/>
      <c r="G410" s="18"/>
      <c r="H410" s="18"/>
      <c r="I410" s="18"/>
      <c r="J410" s="18"/>
      <c r="K410" s="17"/>
    </row>
    <row r="411" spans="1:11" x14ac:dyDescent="0.3">
      <c r="A411" s="17"/>
      <c r="B411" s="18"/>
      <c r="C411" s="18"/>
      <c r="D411" s="18"/>
      <c r="E411" s="18"/>
      <c r="F411" s="18"/>
      <c r="G411" s="18"/>
      <c r="H411" s="18"/>
      <c r="I411" s="18"/>
      <c r="J411" s="18"/>
      <c r="K411" s="17"/>
    </row>
    <row r="412" spans="1:11" x14ac:dyDescent="0.3">
      <c r="A412" s="17"/>
      <c r="B412" s="18"/>
      <c r="C412" s="18"/>
      <c r="D412" s="18"/>
      <c r="E412" s="18"/>
      <c r="F412" s="18"/>
      <c r="G412" s="18"/>
      <c r="H412" s="18"/>
      <c r="I412" s="18"/>
      <c r="J412" s="18"/>
      <c r="K412" s="17"/>
    </row>
    <row r="413" spans="1:11" x14ac:dyDescent="0.3">
      <c r="A413" s="17"/>
      <c r="B413" s="18"/>
      <c r="C413" s="18"/>
      <c r="D413" s="18"/>
      <c r="E413" s="18"/>
      <c r="F413" s="18"/>
      <c r="G413" s="18"/>
      <c r="H413" s="18"/>
      <c r="I413" s="18"/>
      <c r="J413" s="18"/>
      <c r="K413" s="17"/>
    </row>
    <row r="414" spans="1:11" x14ac:dyDescent="0.3">
      <c r="A414" s="17"/>
      <c r="B414" s="18"/>
      <c r="C414" s="18"/>
      <c r="D414" s="18"/>
      <c r="E414" s="18"/>
      <c r="F414" s="18"/>
      <c r="G414" s="18"/>
      <c r="H414" s="18"/>
      <c r="I414" s="18"/>
      <c r="J414" s="18"/>
      <c r="K414" s="17"/>
    </row>
    <row r="415" spans="1:11" x14ac:dyDescent="0.3">
      <c r="A415" s="17"/>
      <c r="B415" s="18"/>
      <c r="C415" s="18"/>
      <c r="D415" s="18"/>
      <c r="E415" s="18"/>
      <c r="F415" s="18"/>
      <c r="G415" s="18"/>
      <c r="H415" s="18"/>
      <c r="I415" s="18"/>
      <c r="J415" s="18"/>
      <c r="K415" s="17"/>
    </row>
    <row r="416" spans="1:11" x14ac:dyDescent="0.3">
      <c r="A416" s="17"/>
      <c r="B416" s="18"/>
      <c r="C416" s="18"/>
      <c r="D416" s="18"/>
      <c r="E416" s="18"/>
      <c r="F416" s="18"/>
      <c r="G416" s="18"/>
      <c r="H416" s="18"/>
      <c r="I416" s="18"/>
      <c r="J416" s="18"/>
      <c r="K416" s="17"/>
    </row>
    <row r="417" spans="1:11" x14ac:dyDescent="0.3">
      <c r="A417" s="17"/>
      <c r="B417" s="18"/>
      <c r="C417" s="18"/>
      <c r="D417" s="18"/>
      <c r="E417" s="18"/>
      <c r="F417" s="18"/>
      <c r="G417" s="18"/>
      <c r="H417" s="18"/>
      <c r="I417" s="18"/>
      <c r="J417" s="18"/>
      <c r="K417" s="17"/>
    </row>
    <row r="418" spans="1:11" x14ac:dyDescent="0.3">
      <c r="A418" s="17"/>
      <c r="B418" s="18"/>
      <c r="C418" s="18"/>
      <c r="D418" s="18"/>
      <c r="E418" s="18"/>
      <c r="F418" s="18"/>
      <c r="G418" s="18"/>
      <c r="H418" s="18"/>
      <c r="I418" s="18"/>
      <c r="J418" s="18"/>
      <c r="K418" s="17"/>
    </row>
    <row r="419" spans="1:11" x14ac:dyDescent="0.3">
      <c r="A419" s="17"/>
      <c r="B419" s="18"/>
      <c r="C419" s="18"/>
      <c r="D419" s="18"/>
      <c r="E419" s="18"/>
      <c r="F419" s="18"/>
      <c r="G419" s="18"/>
      <c r="H419" s="18"/>
      <c r="I419" s="18"/>
      <c r="J419" s="18"/>
      <c r="K419" s="17"/>
    </row>
    <row r="420" spans="1:11" x14ac:dyDescent="0.3">
      <c r="A420" s="17"/>
      <c r="B420" s="18"/>
      <c r="C420" s="18"/>
      <c r="D420" s="18"/>
      <c r="E420" s="18"/>
      <c r="F420" s="18"/>
      <c r="G420" s="18"/>
      <c r="H420" s="18"/>
      <c r="I420" s="18"/>
      <c r="J420" s="18"/>
      <c r="K420" s="17"/>
    </row>
    <row r="421" spans="1:11" x14ac:dyDescent="0.3">
      <c r="A421" s="17"/>
      <c r="B421" s="18"/>
      <c r="C421" s="18"/>
      <c r="D421" s="18"/>
      <c r="E421" s="18"/>
      <c r="F421" s="18"/>
      <c r="G421" s="18"/>
      <c r="H421" s="18"/>
      <c r="I421" s="18"/>
      <c r="J421" s="18"/>
      <c r="K421" s="17"/>
    </row>
    <row r="422" spans="1:11" x14ac:dyDescent="0.3">
      <c r="A422" s="17"/>
      <c r="B422" s="18"/>
      <c r="C422" s="18"/>
      <c r="D422" s="18"/>
      <c r="E422" s="18"/>
      <c r="F422" s="18"/>
      <c r="G422" s="18"/>
      <c r="H422" s="18"/>
      <c r="I422" s="18"/>
      <c r="J422" s="18"/>
      <c r="K422" s="17"/>
    </row>
    <row r="423" spans="1:11" x14ac:dyDescent="0.3">
      <c r="A423" s="17"/>
      <c r="B423" s="18"/>
      <c r="C423" s="18"/>
      <c r="D423" s="18"/>
      <c r="E423" s="18"/>
      <c r="F423" s="18"/>
      <c r="G423" s="18"/>
      <c r="H423" s="18"/>
      <c r="I423" s="18"/>
      <c r="J423" s="18"/>
      <c r="K423" s="17"/>
    </row>
    <row r="424" spans="1:11" x14ac:dyDescent="0.3">
      <c r="A424" s="17"/>
      <c r="B424" s="18"/>
      <c r="C424" s="18"/>
      <c r="D424" s="18"/>
      <c r="E424" s="18"/>
      <c r="F424" s="18"/>
      <c r="G424" s="18"/>
      <c r="H424" s="18"/>
      <c r="I424" s="18"/>
      <c r="J424" s="18"/>
      <c r="K424" s="17"/>
    </row>
    <row r="425" spans="1:11" x14ac:dyDescent="0.3">
      <c r="A425" s="17"/>
      <c r="B425" s="18"/>
      <c r="C425" s="18"/>
      <c r="D425" s="18"/>
      <c r="E425" s="18"/>
      <c r="F425" s="18"/>
      <c r="G425" s="18"/>
      <c r="H425" s="18"/>
      <c r="I425" s="18"/>
      <c r="J425" s="18"/>
      <c r="K425" s="17"/>
    </row>
    <row r="426" spans="1:11" x14ac:dyDescent="0.3">
      <c r="A426" s="17"/>
      <c r="B426" s="18"/>
      <c r="C426" s="18"/>
      <c r="D426" s="18"/>
      <c r="E426" s="18"/>
      <c r="F426" s="18"/>
      <c r="G426" s="18"/>
      <c r="H426" s="18"/>
      <c r="I426" s="18"/>
      <c r="J426" s="18"/>
      <c r="K426" s="17"/>
    </row>
    <row r="427" spans="1:11" x14ac:dyDescent="0.3">
      <c r="A427" s="17"/>
      <c r="B427" s="18"/>
      <c r="C427" s="18"/>
      <c r="D427" s="18"/>
      <c r="E427" s="18"/>
      <c r="F427" s="18"/>
      <c r="G427" s="18"/>
      <c r="H427" s="18"/>
      <c r="I427" s="18"/>
      <c r="J427" s="18"/>
      <c r="K427" s="17"/>
    </row>
    <row r="428" spans="1:11" x14ac:dyDescent="0.3">
      <c r="A428" s="17"/>
      <c r="B428" s="18"/>
      <c r="C428" s="18"/>
      <c r="D428" s="18"/>
      <c r="E428" s="18"/>
      <c r="F428" s="18"/>
      <c r="G428" s="18"/>
      <c r="H428" s="18"/>
      <c r="I428" s="18"/>
      <c r="J428" s="18"/>
      <c r="K428" s="17"/>
    </row>
    <row r="429" spans="1:11" x14ac:dyDescent="0.3">
      <c r="A429" s="17"/>
      <c r="B429" s="18"/>
      <c r="C429" s="18"/>
      <c r="D429" s="18"/>
      <c r="E429" s="18"/>
      <c r="F429" s="18"/>
      <c r="G429" s="18"/>
      <c r="H429" s="18"/>
      <c r="I429" s="18"/>
      <c r="J429" s="18"/>
      <c r="K429" s="17"/>
    </row>
    <row r="430" spans="1:11" x14ac:dyDescent="0.3">
      <c r="A430" s="17"/>
      <c r="B430" s="18"/>
      <c r="C430" s="18"/>
      <c r="D430" s="18"/>
      <c r="E430" s="18"/>
      <c r="F430" s="18"/>
      <c r="G430" s="18"/>
      <c r="H430" s="18"/>
      <c r="I430" s="18"/>
      <c r="J430" s="18"/>
      <c r="K430" s="17"/>
    </row>
    <row r="431" spans="1:11" x14ac:dyDescent="0.3">
      <c r="A431" s="17"/>
      <c r="B431" s="18"/>
      <c r="C431" s="18"/>
      <c r="D431" s="18"/>
      <c r="E431" s="18"/>
      <c r="F431" s="18"/>
      <c r="G431" s="18"/>
      <c r="H431" s="18"/>
      <c r="I431" s="18"/>
      <c r="J431" s="18"/>
      <c r="K431" s="17"/>
    </row>
    <row r="432" spans="1:11" x14ac:dyDescent="0.3">
      <c r="A432" s="17"/>
      <c r="B432" s="18"/>
      <c r="C432" s="18"/>
      <c r="D432" s="18"/>
      <c r="E432" s="18"/>
      <c r="F432" s="18"/>
      <c r="G432" s="18"/>
      <c r="H432" s="18"/>
      <c r="I432" s="18"/>
      <c r="J432" s="18"/>
      <c r="K432" s="17"/>
    </row>
    <row r="433" spans="1:11" x14ac:dyDescent="0.3">
      <c r="A433" s="17"/>
      <c r="B433" s="18"/>
      <c r="C433" s="18"/>
      <c r="D433" s="18"/>
      <c r="E433" s="18"/>
      <c r="F433" s="18"/>
      <c r="G433" s="18"/>
      <c r="H433" s="18"/>
      <c r="I433" s="18"/>
      <c r="J433" s="18"/>
      <c r="K433" s="17"/>
    </row>
    <row r="434" spans="1:11" x14ac:dyDescent="0.3">
      <c r="A434" s="17"/>
      <c r="B434" s="18"/>
      <c r="C434" s="18"/>
      <c r="D434" s="18"/>
      <c r="E434" s="18"/>
      <c r="F434" s="18"/>
      <c r="G434" s="18"/>
      <c r="H434" s="18"/>
      <c r="I434" s="18"/>
      <c r="J434" s="18"/>
      <c r="K434" s="17"/>
    </row>
    <row r="435" spans="1:11" x14ac:dyDescent="0.3">
      <c r="A435" s="17"/>
      <c r="B435" s="18"/>
      <c r="C435" s="18"/>
      <c r="D435" s="18"/>
      <c r="E435" s="18"/>
      <c r="F435" s="18"/>
      <c r="G435" s="18"/>
      <c r="H435" s="18"/>
      <c r="I435" s="18"/>
      <c r="J435" s="18"/>
      <c r="K435" s="17"/>
    </row>
    <row r="436" spans="1:11" x14ac:dyDescent="0.3">
      <c r="A436" s="17"/>
      <c r="B436" s="18"/>
      <c r="C436" s="18"/>
      <c r="D436" s="18"/>
      <c r="E436" s="18"/>
      <c r="F436" s="18"/>
      <c r="G436" s="18"/>
      <c r="H436" s="18"/>
      <c r="I436" s="18"/>
      <c r="J436" s="18"/>
      <c r="K436" s="17"/>
    </row>
    <row r="437" spans="1:11" x14ac:dyDescent="0.3">
      <c r="A437" s="17"/>
      <c r="B437" s="18"/>
      <c r="C437" s="18"/>
      <c r="D437" s="18"/>
      <c r="E437" s="18"/>
      <c r="F437" s="18"/>
      <c r="G437" s="18"/>
      <c r="H437" s="18"/>
      <c r="I437" s="18"/>
      <c r="J437" s="18"/>
      <c r="K437" s="17"/>
    </row>
    <row r="438" spans="1:11" x14ac:dyDescent="0.3">
      <c r="A438" s="17"/>
      <c r="B438" s="18"/>
      <c r="C438" s="18"/>
      <c r="D438" s="18"/>
      <c r="E438" s="18"/>
      <c r="F438" s="18"/>
      <c r="G438" s="18"/>
      <c r="H438" s="18"/>
      <c r="I438" s="18"/>
      <c r="J438" s="18"/>
      <c r="K438" s="17"/>
    </row>
    <row r="439" spans="1:11" x14ac:dyDescent="0.3">
      <c r="A439" s="17"/>
      <c r="B439" s="18"/>
      <c r="C439" s="18"/>
      <c r="D439" s="18"/>
      <c r="E439" s="18"/>
      <c r="F439" s="18"/>
      <c r="G439" s="18"/>
      <c r="H439" s="18"/>
      <c r="I439" s="18"/>
      <c r="J439" s="18"/>
      <c r="K439" s="17"/>
    </row>
    <row r="440" spans="1:11" x14ac:dyDescent="0.3">
      <c r="A440" s="17"/>
      <c r="B440" s="18"/>
      <c r="C440" s="18"/>
      <c r="D440" s="18"/>
      <c r="E440" s="18"/>
      <c r="F440" s="18"/>
      <c r="G440" s="18"/>
      <c r="H440" s="18"/>
      <c r="I440" s="18"/>
      <c r="J440" s="18"/>
      <c r="K440" s="17"/>
    </row>
    <row r="441" spans="1:11" x14ac:dyDescent="0.3">
      <c r="A441" s="17"/>
      <c r="B441" s="18"/>
      <c r="C441" s="18"/>
      <c r="D441" s="18"/>
      <c r="E441" s="18"/>
      <c r="F441" s="18"/>
      <c r="G441" s="18"/>
      <c r="H441" s="18"/>
      <c r="I441" s="18"/>
      <c r="J441" s="18"/>
      <c r="K441" s="17"/>
    </row>
    <row r="442" spans="1:11" x14ac:dyDescent="0.3">
      <c r="A442" s="17"/>
      <c r="B442" s="18"/>
      <c r="C442" s="18"/>
      <c r="D442" s="18"/>
      <c r="E442" s="18"/>
      <c r="F442" s="18"/>
      <c r="G442" s="18"/>
      <c r="H442" s="18"/>
      <c r="I442" s="18"/>
      <c r="J442" s="18"/>
      <c r="K442" s="17"/>
    </row>
    <row r="443" spans="1:11" x14ac:dyDescent="0.3">
      <c r="A443" s="17"/>
      <c r="B443" s="18"/>
      <c r="C443" s="18"/>
      <c r="D443" s="18"/>
      <c r="E443" s="18"/>
      <c r="F443" s="18"/>
      <c r="G443" s="18"/>
      <c r="H443" s="18"/>
      <c r="I443" s="18"/>
      <c r="J443" s="18"/>
      <c r="K443" s="17"/>
    </row>
    <row r="444" spans="1:11" x14ac:dyDescent="0.3">
      <c r="A444" s="17"/>
      <c r="B444" s="18"/>
      <c r="C444" s="18"/>
      <c r="D444" s="18"/>
      <c r="E444" s="18"/>
      <c r="F444" s="18"/>
      <c r="G444" s="18"/>
      <c r="H444" s="18"/>
      <c r="I444" s="18"/>
      <c r="J444" s="18"/>
      <c r="K444" s="17"/>
    </row>
    <row r="445" spans="1:11" x14ac:dyDescent="0.3">
      <c r="A445" s="17"/>
      <c r="B445" s="18"/>
      <c r="C445" s="18"/>
      <c r="D445" s="18"/>
      <c r="E445" s="18"/>
      <c r="F445" s="18"/>
      <c r="G445" s="18"/>
      <c r="H445" s="18"/>
      <c r="I445" s="18"/>
      <c r="J445" s="18"/>
      <c r="K445" s="17"/>
    </row>
    <row r="446" spans="1:11" x14ac:dyDescent="0.3">
      <c r="A446" s="17"/>
      <c r="B446" s="18"/>
      <c r="C446" s="18"/>
      <c r="D446" s="18"/>
      <c r="E446" s="18"/>
      <c r="F446" s="18"/>
      <c r="G446" s="18"/>
      <c r="H446" s="18"/>
      <c r="I446" s="18"/>
      <c r="J446" s="18"/>
      <c r="K446" s="17"/>
    </row>
    <row r="447" spans="1:11" x14ac:dyDescent="0.3">
      <c r="A447" s="17"/>
      <c r="B447" s="18"/>
      <c r="C447" s="18"/>
      <c r="D447" s="18"/>
      <c r="E447" s="18"/>
      <c r="F447" s="18"/>
      <c r="G447" s="18"/>
      <c r="H447" s="18"/>
      <c r="I447" s="18"/>
      <c r="J447" s="18"/>
      <c r="K447" s="17"/>
    </row>
    <row r="448" spans="1:11" x14ac:dyDescent="0.3">
      <c r="A448" s="17"/>
      <c r="B448" s="18"/>
      <c r="C448" s="18"/>
      <c r="D448" s="18"/>
      <c r="E448" s="18"/>
      <c r="F448" s="18"/>
      <c r="G448" s="18"/>
      <c r="H448" s="18"/>
      <c r="I448" s="18"/>
      <c r="J448" s="18"/>
      <c r="K448" s="17"/>
    </row>
    <row r="449" spans="1:11" x14ac:dyDescent="0.3">
      <c r="A449" s="17"/>
      <c r="B449" s="18"/>
      <c r="C449" s="18"/>
      <c r="D449" s="18"/>
      <c r="E449" s="18"/>
      <c r="F449" s="18"/>
      <c r="G449" s="18"/>
      <c r="H449" s="18"/>
      <c r="I449" s="18"/>
      <c r="J449" s="18"/>
      <c r="K449" s="17"/>
    </row>
    <row r="450" spans="1:11" x14ac:dyDescent="0.3">
      <c r="A450" s="17"/>
      <c r="B450" s="18"/>
      <c r="C450" s="18"/>
      <c r="D450" s="18"/>
      <c r="E450" s="18"/>
      <c r="F450" s="18"/>
      <c r="G450" s="18"/>
      <c r="H450" s="18"/>
      <c r="I450" s="18"/>
      <c r="J450" s="18"/>
      <c r="K450" s="17"/>
    </row>
    <row r="451" spans="1:11" x14ac:dyDescent="0.3">
      <c r="A451" s="17"/>
      <c r="B451" s="18"/>
      <c r="C451" s="18"/>
      <c r="D451" s="18"/>
      <c r="E451" s="18"/>
      <c r="F451" s="18"/>
      <c r="G451" s="18"/>
      <c r="H451" s="18"/>
      <c r="I451" s="18"/>
      <c r="J451" s="18"/>
      <c r="K451" s="17"/>
    </row>
    <row r="452" spans="1:11" x14ac:dyDescent="0.3">
      <c r="A452" s="17"/>
      <c r="B452" s="18"/>
      <c r="C452" s="18"/>
      <c r="D452" s="18"/>
      <c r="E452" s="18"/>
      <c r="F452" s="18"/>
      <c r="G452" s="18"/>
      <c r="H452" s="18"/>
      <c r="I452" s="18"/>
      <c r="J452" s="18"/>
      <c r="K452" s="17"/>
    </row>
    <row r="453" spans="1:11" x14ac:dyDescent="0.3">
      <c r="A453" s="17"/>
      <c r="B453" s="18"/>
      <c r="C453" s="18"/>
      <c r="D453" s="18"/>
      <c r="E453" s="18"/>
      <c r="F453" s="18"/>
      <c r="G453" s="18"/>
      <c r="H453" s="18"/>
      <c r="I453" s="18"/>
      <c r="J453" s="18"/>
      <c r="K453" s="17"/>
    </row>
    <row r="454" spans="1:11" x14ac:dyDescent="0.3">
      <c r="A454" s="17"/>
      <c r="B454" s="18"/>
      <c r="C454" s="18"/>
      <c r="D454" s="18"/>
      <c r="E454" s="18"/>
      <c r="F454" s="18"/>
      <c r="G454" s="18"/>
      <c r="H454" s="18"/>
      <c r="I454" s="18"/>
      <c r="J454" s="18"/>
      <c r="K454" s="17"/>
    </row>
    <row r="455" spans="1:11" x14ac:dyDescent="0.3">
      <c r="A455" s="17"/>
      <c r="B455" s="18"/>
      <c r="C455" s="18"/>
      <c r="D455" s="18"/>
      <c r="E455" s="18"/>
      <c r="F455" s="18"/>
      <c r="G455" s="18"/>
      <c r="H455" s="18"/>
      <c r="I455" s="18"/>
      <c r="J455" s="18"/>
      <c r="K455" s="17"/>
    </row>
    <row r="456" spans="1:11" x14ac:dyDescent="0.3">
      <c r="A456" s="17"/>
      <c r="B456" s="18"/>
      <c r="C456" s="18"/>
      <c r="D456" s="18"/>
      <c r="E456" s="18"/>
      <c r="F456" s="18"/>
      <c r="G456" s="18"/>
      <c r="H456" s="18"/>
      <c r="I456" s="18"/>
      <c r="J456" s="18"/>
      <c r="K456" s="17"/>
    </row>
    <row r="457" spans="1:11" x14ac:dyDescent="0.3">
      <c r="A457" s="17"/>
      <c r="B457" s="18"/>
      <c r="C457" s="18"/>
      <c r="D457" s="18"/>
      <c r="E457" s="18"/>
      <c r="F457" s="18"/>
      <c r="G457" s="18"/>
      <c r="H457" s="18"/>
      <c r="I457" s="18"/>
      <c r="J457" s="18"/>
      <c r="K457" s="17"/>
    </row>
    <row r="458" spans="1:11" x14ac:dyDescent="0.3">
      <c r="A458" s="17"/>
      <c r="B458" s="18"/>
      <c r="C458" s="18"/>
      <c r="D458" s="18"/>
      <c r="E458" s="18"/>
      <c r="F458" s="18"/>
      <c r="G458" s="18"/>
      <c r="H458" s="18"/>
      <c r="I458" s="18"/>
      <c r="J458" s="18"/>
      <c r="K458" s="17"/>
    </row>
    <row r="459" spans="1:11" x14ac:dyDescent="0.3">
      <c r="A459" s="17"/>
      <c r="B459" s="18"/>
      <c r="C459" s="18"/>
      <c r="D459" s="18"/>
      <c r="E459" s="18"/>
      <c r="F459" s="18"/>
      <c r="G459" s="18"/>
      <c r="H459" s="18"/>
      <c r="I459" s="17"/>
      <c r="J459" s="18"/>
      <c r="K459" s="17"/>
    </row>
    <row r="460" spans="1:11" x14ac:dyDescent="0.3">
      <c r="A460" s="17"/>
      <c r="B460" s="18"/>
      <c r="C460" s="18"/>
      <c r="D460" s="18"/>
      <c r="E460" s="18"/>
      <c r="F460" s="18"/>
      <c r="G460" s="18"/>
      <c r="H460" s="18"/>
      <c r="I460" s="17"/>
      <c r="J460" s="18"/>
      <c r="K460" s="17"/>
    </row>
    <row r="461" spans="1:11" x14ac:dyDescent="0.3">
      <c r="A461" s="17"/>
      <c r="B461" s="18"/>
      <c r="C461" s="18"/>
      <c r="D461" s="18"/>
      <c r="E461" s="18"/>
      <c r="F461" s="18"/>
      <c r="G461" s="18"/>
      <c r="H461" s="18"/>
      <c r="I461" s="17"/>
      <c r="J461" s="18"/>
      <c r="K461" s="17"/>
    </row>
    <row r="462" spans="1:11" x14ac:dyDescent="0.3">
      <c r="A462" s="17"/>
      <c r="B462" s="18"/>
      <c r="C462" s="18"/>
      <c r="D462" s="18"/>
      <c r="E462" s="18"/>
      <c r="F462" s="18"/>
      <c r="G462" s="18"/>
      <c r="H462" s="18"/>
      <c r="I462" s="17"/>
      <c r="J462" s="18"/>
      <c r="K462" s="17"/>
    </row>
    <row r="463" spans="1:11" x14ac:dyDescent="0.3">
      <c r="A463" s="17"/>
      <c r="B463" s="18"/>
      <c r="C463" s="18"/>
      <c r="D463" s="18"/>
      <c r="E463" s="18"/>
      <c r="F463" s="18"/>
      <c r="G463" s="18"/>
      <c r="H463" s="18"/>
      <c r="I463" s="17"/>
      <c r="J463" s="18"/>
      <c r="K463" s="17"/>
    </row>
    <row r="464" spans="1:11" x14ac:dyDescent="0.3">
      <c r="A464" s="17"/>
      <c r="B464" s="18"/>
      <c r="C464" s="18"/>
      <c r="D464" s="18"/>
      <c r="E464" s="18"/>
      <c r="F464" s="18"/>
      <c r="G464" s="18"/>
      <c r="H464" s="18"/>
      <c r="I464" s="17"/>
      <c r="J464" s="18"/>
      <c r="K464" s="17"/>
    </row>
    <row r="465" spans="1:11" x14ac:dyDescent="0.3">
      <c r="A465" s="17"/>
      <c r="B465" s="18"/>
      <c r="C465" s="18"/>
      <c r="D465" s="18"/>
      <c r="E465" s="18"/>
      <c r="F465" s="18"/>
      <c r="G465" s="18"/>
      <c r="H465" s="18"/>
      <c r="I465" s="17"/>
      <c r="J465" s="18"/>
      <c r="K465" s="17"/>
    </row>
    <row r="466" spans="1:11" x14ac:dyDescent="0.3">
      <c r="A466" s="17"/>
      <c r="B466" s="18"/>
      <c r="C466" s="18"/>
      <c r="D466" s="18"/>
      <c r="E466" s="18"/>
      <c r="F466" s="18"/>
      <c r="G466" s="18"/>
      <c r="H466" s="18"/>
      <c r="I466" s="17"/>
      <c r="J466" s="18"/>
      <c r="K466" s="17"/>
    </row>
    <row r="467" spans="1:11" x14ac:dyDescent="0.3">
      <c r="A467" s="17"/>
      <c r="B467" s="18"/>
      <c r="C467" s="18"/>
      <c r="D467" s="18"/>
      <c r="E467" s="18"/>
      <c r="F467" s="18"/>
      <c r="G467" s="18"/>
      <c r="H467" s="18"/>
      <c r="I467" s="17"/>
      <c r="J467" s="18"/>
      <c r="K467" s="17"/>
    </row>
    <row r="468" spans="1:11" x14ac:dyDescent="0.3">
      <c r="A468" s="17"/>
      <c r="B468" s="18"/>
      <c r="C468" s="18"/>
      <c r="D468" s="18"/>
      <c r="E468" s="18"/>
      <c r="F468" s="18"/>
      <c r="G468" s="18"/>
      <c r="H468" s="18"/>
      <c r="I468" s="17"/>
      <c r="J468" s="18"/>
      <c r="K468" s="17"/>
    </row>
    <row r="469" spans="1:11" x14ac:dyDescent="0.3">
      <c r="A469" s="17"/>
      <c r="B469" s="18"/>
      <c r="C469" s="18"/>
      <c r="D469" s="18"/>
      <c r="E469" s="18"/>
      <c r="F469" s="18"/>
      <c r="G469" s="18"/>
      <c r="H469" s="18"/>
      <c r="I469" s="17"/>
      <c r="J469" s="18"/>
      <c r="K469" s="17"/>
    </row>
    <row r="470" spans="1:11" x14ac:dyDescent="0.3">
      <c r="A470" s="17"/>
      <c r="B470" s="18"/>
      <c r="C470" s="18"/>
      <c r="D470" s="18"/>
      <c r="E470" s="18"/>
      <c r="F470" s="18"/>
      <c r="G470" s="18"/>
      <c r="H470" s="18"/>
      <c r="I470" s="17"/>
      <c r="J470" s="18"/>
      <c r="K470" s="17"/>
    </row>
    <row r="471" spans="1:11" x14ac:dyDescent="0.3">
      <c r="A471" s="17"/>
      <c r="B471" s="18"/>
      <c r="C471" s="18"/>
      <c r="D471" s="18"/>
      <c r="E471" s="18"/>
      <c r="F471" s="18"/>
      <c r="G471" s="18"/>
      <c r="H471" s="18"/>
      <c r="I471" s="17"/>
      <c r="J471" s="18"/>
      <c r="K471" s="17"/>
    </row>
    <row r="472" spans="1:11" x14ac:dyDescent="0.3">
      <c r="A472" s="17"/>
      <c r="B472" s="18"/>
      <c r="C472" s="18"/>
      <c r="D472" s="18"/>
      <c r="E472" s="18"/>
      <c r="F472" s="18"/>
      <c r="G472" s="18"/>
      <c r="H472" s="18"/>
      <c r="I472" s="17"/>
      <c r="J472" s="18"/>
      <c r="K472" s="17"/>
    </row>
    <row r="473" spans="1:11" x14ac:dyDescent="0.3">
      <c r="A473" s="17"/>
      <c r="B473" s="18"/>
      <c r="C473" s="18"/>
      <c r="D473" s="18"/>
      <c r="E473" s="18"/>
      <c r="F473" s="18"/>
      <c r="G473" s="18"/>
      <c r="H473" s="18"/>
      <c r="I473" s="17"/>
      <c r="J473" s="18"/>
      <c r="K473" s="17"/>
    </row>
    <row r="474" spans="1:11" x14ac:dyDescent="0.3">
      <c r="A474" s="17"/>
      <c r="B474" s="18"/>
      <c r="C474" s="18"/>
      <c r="D474" s="18"/>
      <c r="E474" s="18"/>
      <c r="F474" s="18"/>
      <c r="G474" s="18"/>
      <c r="H474" s="18"/>
      <c r="I474" s="17"/>
      <c r="J474" s="18"/>
      <c r="K474" s="17"/>
    </row>
    <row r="475" spans="1:11" x14ac:dyDescent="0.3">
      <c r="A475" s="17"/>
      <c r="B475" s="18"/>
      <c r="C475" s="18"/>
      <c r="D475" s="18"/>
      <c r="E475" s="18"/>
      <c r="F475" s="18"/>
      <c r="G475" s="18"/>
      <c r="H475" s="18"/>
      <c r="I475" s="17"/>
      <c r="J475" s="18"/>
      <c r="K475" s="17"/>
    </row>
    <row r="476" spans="1:11" x14ac:dyDescent="0.3">
      <c r="A476" s="17"/>
      <c r="B476" s="18"/>
      <c r="C476" s="18"/>
      <c r="D476" s="18"/>
      <c r="E476" s="18"/>
      <c r="F476" s="18"/>
      <c r="G476" s="18"/>
      <c r="H476" s="18"/>
      <c r="I476" s="17"/>
      <c r="J476" s="18"/>
      <c r="K476" s="17"/>
    </row>
    <row r="477" spans="1:11" x14ac:dyDescent="0.3">
      <c r="A477" s="17"/>
      <c r="B477" s="18"/>
      <c r="C477" s="18"/>
      <c r="D477" s="18"/>
      <c r="E477" s="18"/>
      <c r="F477" s="18"/>
      <c r="G477" s="18"/>
      <c r="H477" s="18"/>
      <c r="I477" s="17"/>
      <c r="J477" s="18"/>
      <c r="K477" s="17"/>
    </row>
    <row r="478" spans="1:11" x14ac:dyDescent="0.3">
      <c r="A478" s="17"/>
      <c r="B478" s="18"/>
      <c r="C478" s="18"/>
      <c r="D478" s="18"/>
      <c r="E478" s="18"/>
      <c r="F478" s="18"/>
      <c r="G478" s="18"/>
      <c r="H478" s="18"/>
      <c r="I478" s="17"/>
      <c r="J478" s="18"/>
      <c r="K478" s="17"/>
    </row>
    <row r="479" spans="1:11" x14ac:dyDescent="0.3">
      <c r="A479" s="17"/>
      <c r="B479" s="18"/>
      <c r="C479" s="18"/>
      <c r="D479" s="18"/>
      <c r="E479" s="18"/>
      <c r="F479" s="18"/>
      <c r="G479" s="18"/>
      <c r="H479" s="18"/>
      <c r="I479" s="17"/>
      <c r="J479" s="18"/>
      <c r="K479" s="17"/>
    </row>
    <row r="480" spans="1:11" x14ac:dyDescent="0.3">
      <c r="A480" s="17"/>
      <c r="B480" s="18"/>
      <c r="C480" s="18"/>
      <c r="D480" s="18"/>
      <c r="E480" s="18"/>
      <c r="F480" s="18"/>
      <c r="G480" s="18"/>
      <c r="H480" s="18"/>
      <c r="I480" s="17"/>
      <c r="J480" s="18"/>
      <c r="K480" s="17"/>
    </row>
    <row r="481" spans="1:11" x14ac:dyDescent="0.3">
      <c r="A481" s="17"/>
      <c r="B481" s="18"/>
      <c r="C481" s="18"/>
      <c r="D481" s="18"/>
      <c r="E481" s="18"/>
      <c r="F481" s="18"/>
      <c r="G481" s="18"/>
      <c r="H481" s="18"/>
      <c r="I481" s="17"/>
      <c r="J481" s="18"/>
      <c r="K481" s="17"/>
    </row>
    <row r="482" spans="1:11" x14ac:dyDescent="0.3">
      <c r="A482" s="17"/>
      <c r="B482" s="18"/>
      <c r="C482" s="18"/>
      <c r="D482" s="18"/>
      <c r="E482" s="18"/>
      <c r="F482" s="18"/>
      <c r="G482" s="18"/>
      <c r="H482" s="18"/>
      <c r="I482" s="17"/>
      <c r="J482" s="18"/>
      <c r="K482" s="17"/>
    </row>
    <row r="483" spans="1:11" x14ac:dyDescent="0.3">
      <c r="A483" s="17"/>
      <c r="B483" s="18"/>
      <c r="C483" s="18"/>
      <c r="D483" s="18"/>
      <c r="E483" s="18"/>
      <c r="F483" s="18"/>
      <c r="G483" s="18"/>
      <c r="H483" s="18"/>
      <c r="I483" s="18"/>
      <c r="J483" s="18"/>
      <c r="K483" s="17"/>
    </row>
    <row r="484" spans="1:11" x14ac:dyDescent="0.3">
      <c r="A484" s="17"/>
      <c r="B484" s="18"/>
      <c r="C484" s="18"/>
      <c r="D484" s="18"/>
      <c r="E484" s="18"/>
      <c r="F484" s="18"/>
      <c r="G484" s="18"/>
      <c r="H484" s="18"/>
      <c r="I484" s="18"/>
      <c r="J484" s="18"/>
      <c r="K484" s="17"/>
    </row>
    <row r="485" spans="1:11" x14ac:dyDescent="0.3">
      <c r="A485" s="17"/>
      <c r="B485" s="18"/>
      <c r="C485" s="18"/>
      <c r="D485" s="18"/>
      <c r="E485" s="18"/>
      <c r="F485" s="18"/>
      <c r="G485" s="18"/>
      <c r="H485" s="18"/>
      <c r="I485" s="18"/>
      <c r="J485" s="18"/>
      <c r="K485" s="17"/>
    </row>
    <row r="486" spans="1:11" x14ac:dyDescent="0.3">
      <c r="A486" s="17"/>
      <c r="B486" s="18"/>
      <c r="C486" s="18"/>
      <c r="D486" s="18"/>
      <c r="E486" s="18"/>
      <c r="F486" s="18"/>
      <c r="G486" s="18"/>
      <c r="H486" s="18"/>
      <c r="I486" s="18"/>
      <c r="J486" s="18"/>
      <c r="K486" s="17"/>
    </row>
    <row r="487" spans="1:11" x14ac:dyDescent="0.3">
      <c r="A487" s="17"/>
      <c r="B487" s="18"/>
      <c r="C487" s="18"/>
      <c r="D487" s="18"/>
      <c r="E487" s="18"/>
      <c r="F487" s="18"/>
      <c r="G487" s="18"/>
      <c r="H487" s="18"/>
      <c r="I487" s="18"/>
      <c r="J487" s="18"/>
      <c r="K487" s="17"/>
    </row>
    <row r="488" spans="1:11" x14ac:dyDescent="0.3">
      <c r="A488" s="17"/>
      <c r="B488" s="18"/>
      <c r="C488" s="18"/>
      <c r="D488" s="18"/>
      <c r="E488" s="18"/>
      <c r="F488" s="18"/>
      <c r="G488" s="18"/>
      <c r="H488" s="18"/>
      <c r="I488" s="18"/>
      <c r="J488" s="18"/>
      <c r="K488" s="17"/>
    </row>
    <row r="489" spans="1:11" x14ac:dyDescent="0.3">
      <c r="A489" s="17"/>
      <c r="B489" s="18"/>
      <c r="C489" s="18"/>
      <c r="D489" s="18"/>
      <c r="E489" s="18"/>
      <c r="F489" s="18"/>
      <c r="G489" s="18"/>
      <c r="H489" s="18"/>
      <c r="I489" s="18"/>
      <c r="J489" s="18"/>
      <c r="K489" s="17"/>
    </row>
    <row r="490" spans="1:11" x14ac:dyDescent="0.3">
      <c r="A490" s="17"/>
      <c r="B490" s="18"/>
      <c r="C490" s="18"/>
      <c r="D490" s="18"/>
      <c r="E490" s="18"/>
      <c r="F490" s="18"/>
      <c r="G490" s="18"/>
      <c r="H490" s="18"/>
      <c r="I490" s="18"/>
      <c r="J490" s="18"/>
      <c r="K490" s="17"/>
    </row>
    <row r="491" spans="1:11" x14ac:dyDescent="0.3">
      <c r="A491" s="17"/>
      <c r="B491" s="18"/>
      <c r="C491" s="18"/>
      <c r="D491" s="18"/>
      <c r="E491" s="18"/>
      <c r="F491" s="18"/>
      <c r="G491" s="18"/>
      <c r="H491" s="18"/>
      <c r="I491" s="18"/>
      <c r="J491" s="18"/>
      <c r="K491" s="17"/>
    </row>
    <row r="492" spans="1:11" x14ac:dyDescent="0.3">
      <c r="A492" s="17"/>
      <c r="B492" s="18"/>
      <c r="C492" s="18"/>
      <c r="D492" s="18"/>
      <c r="E492" s="18"/>
      <c r="F492" s="18"/>
      <c r="G492" s="18"/>
      <c r="H492" s="18"/>
      <c r="I492" s="18"/>
      <c r="J492" s="18"/>
      <c r="K492" s="17"/>
    </row>
    <row r="493" spans="1:11" x14ac:dyDescent="0.3">
      <c r="A493" s="17"/>
      <c r="B493" s="18"/>
      <c r="C493" s="18"/>
      <c r="D493" s="18"/>
      <c r="E493" s="18"/>
      <c r="F493" s="18"/>
      <c r="G493" s="18"/>
      <c r="H493" s="18"/>
      <c r="I493" s="18"/>
      <c r="J493" s="18"/>
      <c r="K493" s="17"/>
    </row>
    <row r="494" spans="1:11" x14ac:dyDescent="0.3">
      <c r="A494" s="17"/>
      <c r="B494" s="18"/>
      <c r="C494" s="18"/>
      <c r="D494" s="18"/>
      <c r="E494" s="18"/>
      <c r="F494" s="18"/>
      <c r="G494" s="18"/>
      <c r="H494" s="18"/>
      <c r="I494" s="18"/>
      <c r="J494" s="18"/>
      <c r="K494" s="17"/>
    </row>
    <row r="495" spans="1:11" x14ac:dyDescent="0.3">
      <c r="A495" s="17"/>
      <c r="B495" s="18"/>
      <c r="C495" s="18"/>
      <c r="D495" s="18"/>
      <c r="E495" s="18"/>
      <c r="F495" s="18"/>
      <c r="G495" s="18"/>
      <c r="H495" s="18"/>
      <c r="I495" s="18"/>
      <c r="J495" s="18"/>
      <c r="K495" s="17"/>
    </row>
    <row r="496" spans="1:11" x14ac:dyDescent="0.3">
      <c r="A496" s="17"/>
      <c r="B496" s="18"/>
      <c r="C496" s="18"/>
      <c r="D496" s="18"/>
      <c r="E496" s="18"/>
      <c r="F496" s="18"/>
      <c r="G496" s="18"/>
      <c r="H496" s="18"/>
      <c r="I496" s="18"/>
      <c r="J496" s="18"/>
      <c r="K496" s="17"/>
    </row>
    <row r="497" spans="1:11" x14ac:dyDescent="0.3">
      <c r="A497" s="17"/>
      <c r="B497" s="18"/>
      <c r="C497" s="18"/>
      <c r="D497" s="18"/>
      <c r="E497" s="18"/>
      <c r="F497" s="18"/>
      <c r="G497" s="18"/>
      <c r="H497" s="18"/>
      <c r="I497" s="18"/>
      <c r="J497" s="18"/>
      <c r="K497" s="17"/>
    </row>
    <row r="498" spans="1:11" x14ac:dyDescent="0.3">
      <c r="A498" s="17"/>
      <c r="B498" s="18"/>
      <c r="C498" s="18"/>
      <c r="D498" s="18"/>
      <c r="E498" s="18"/>
      <c r="F498" s="18"/>
      <c r="G498" s="18"/>
      <c r="H498" s="18"/>
      <c r="I498" s="18"/>
      <c r="J498" s="18"/>
      <c r="K498" s="17"/>
    </row>
    <row r="499" spans="1:11" x14ac:dyDescent="0.3">
      <c r="A499" s="17"/>
      <c r="B499" s="18"/>
      <c r="C499" s="18"/>
      <c r="D499" s="18"/>
      <c r="E499" s="18"/>
      <c r="F499" s="18"/>
      <c r="G499" s="18"/>
      <c r="H499" s="18"/>
      <c r="I499" s="18"/>
      <c r="J499" s="18"/>
      <c r="K499" s="17"/>
    </row>
    <row r="500" spans="1:11" x14ac:dyDescent="0.3">
      <c r="A500" s="17"/>
      <c r="B500" s="18"/>
      <c r="C500" s="18"/>
      <c r="D500" s="18"/>
      <c r="E500" s="18"/>
      <c r="F500" s="18"/>
      <c r="G500" s="18"/>
      <c r="H500" s="18"/>
      <c r="I500" s="18"/>
      <c r="J500" s="18"/>
      <c r="K500" s="17"/>
    </row>
    <row r="501" spans="1:11" x14ac:dyDescent="0.3">
      <c r="A501" s="17"/>
      <c r="B501" s="18"/>
      <c r="C501" s="18"/>
      <c r="D501" s="18"/>
      <c r="E501" s="18"/>
      <c r="F501" s="18"/>
      <c r="G501" s="18"/>
      <c r="H501" s="18"/>
      <c r="I501" s="18"/>
      <c r="J501" s="18"/>
      <c r="K501" s="17"/>
    </row>
    <row r="502" spans="1:11" x14ac:dyDescent="0.3">
      <c r="A502" s="17"/>
      <c r="B502" s="18"/>
      <c r="C502" s="18"/>
      <c r="D502" s="18"/>
      <c r="E502" s="18"/>
      <c r="F502" s="18"/>
      <c r="G502" s="18"/>
      <c r="H502" s="18"/>
      <c r="I502" s="18"/>
      <c r="J502" s="18"/>
      <c r="K502" s="17"/>
    </row>
    <row r="503" spans="1:11" x14ac:dyDescent="0.3">
      <c r="A503" s="17"/>
      <c r="B503" s="18"/>
      <c r="C503" s="18"/>
      <c r="D503" s="18"/>
      <c r="E503" s="18"/>
      <c r="F503" s="18"/>
      <c r="G503" s="18"/>
      <c r="H503" s="18"/>
      <c r="I503" s="18"/>
      <c r="J503" s="18"/>
      <c r="K503" s="17"/>
    </row>
    <row r="504" spans="1:11" x14ac:dyDescent="0.3">
      <c r="A504" s="17"/>
      <c r="B504" s="18"/>
      <c r="C504" s="18"/>
      <c r="D504" s="18"/>
      <c r="E504" s="18"/>
      <c r="F504" s="18"/>
      <c r="G504" s="18"/>
      <c r="H504" s="18"/>
      <c r="I504" s="18"/>
      <c r="J504" s="18"/>
      <c r="K504" s="17"/>
    </row>
    <row r="505" spans="1:11" x14ac:dyDescent="0.3">
      <c r="A505" s="17"/>
      <c r="B505" s="18"/>
      <c r="C505" s="18"/>
      <c r="D505" s="18"/>
      <c r="E505" s="18"/>
      <c r="F505" s="18"/>
      <c r="G505" s="18"/>
      <c r="H505" s="18"/>
      <c r="I505" s="18"/>
      <c r="J505" s="18"/>
      <c r="K505" s="17"/>
    </row>
    <row r="506" spans="1:11" x14ac:dyDescent="0.3">
      <c r="A506" s="17"/>
      <c r="B506" s="18"/>
      <c r="C506" s="18"/>
      <c r="D506" s="18"/>
      <c r="E506" s="18"/>
      <c r="F506" s="18"/>
      <c r="G506" s="18"/>
      <c r="H506" s="18"/>
      <c r="I506" s="18"/>
      <c r="J506" s="18"/>
      <c r="K506" s="17"/>
    </row>
    <row r="507" spans="1:11" x14ac:dyDescent="0.3">
      <c r="A507" s="17"/>
      <c r="B507" s="18"/>
      <c r="C507" s="18"/>
      <c r="D507" s="18"/>
      <c r="E507" s="18"/>
      <c r="F507" s="18"/>
      <c r="G507" s="18"/>
      <c r="H507" s="18"/>
      <c r="I507" s="18"/>
      <c r="J507" s="18"/>
      <c r="K507" s="17"/>
    </row>
    <row r="508" spans="1:11" x14ac:dyDescent="0.3">
      <c r="A508" s="17"/>
      <c r="B508" s="18"/>
      <c r="C508" s="18"/>
      <c r="D508" s="18"/>
      <c r="E508" s="18"/>
      <c r="F508" s="18"/>
      <c r="G508" s="18"/>
      <c r="H508" s="18"/>
      <c r="I508" s="18"/>
      <c r="J508" s="18"/>
      <c r="K508" s="17"/>
    </row>
    <row r="509" spans="1:11" x14ac:dyDescent="0.3">
      <c r="A509" s="17"/>
      <c r="B509" s="18"/>
      <c r="C509" s="18"/>
      <c r="D509" s="18"/>
      <c r="E509" s="18"/>
      <c r="F509" s="18"/>
      <c r="G509" s="18"/>
      <c r="H509" s="18"/>
      <c r="I509" s="18"/>
      <c r="J509" s="18"/>
      <c r="K509" s="17"/>
    </row>
    <row r="510" spans="1:11" x14ac:dyDescent="0.3">
      <c r="A510" s="17"/>
      <c r="B510" s="18"/>
      <c r="C510" s="18"/>
      <c r="D510" s="18"/>
      <c r="E510" s="18"/>
      <c r="F510" s="18"/>
      <c r="G510" s="18"/>
      <c r="H510" s="18"/>
      <c r="I510" s="18"/>
      <c r="J510" s="18"/>
      <c r="K510" s="17"/>
    </row>
    <row r="511" spans="1:11" x14ac:dyDescent="0.3">
      <c r="A511" s="17"/>
      <c r="B511" s="18"/>
      <c r="C511" s="18"/>
      <c r="D511" s="18"/>
      <c r="E511" s="18"/>
      <c r="F511" s="18"/>
      <c r="G511" s="18"/>
      <c r="H511" s="18"/>
      <c r="I511" s="18"/>
      <c r="J511" s="18"/>
      <c r="K511" s="17"/>
    </row>
    <row r="512" spans="1:11" x14ac:dyDescent="0.3">
      <c r="A512" s="17"/>
      <c r="B512" s="18"/>
      <c r="C512" s="18"/>
      <c r="D512" s="18"/>
      <c r="E512" s="18"/>
      <c r="F512" s="18"/>
      <c r="G512" s="18"/>
      <c r="H512" s="18"/>
      <c r="I512" s="18"/>
      <c r="J512" s="18"/>
      <c r="K512" s="17"/>
    </row>
    <row r="513" spans="1:11" x14ac:dyDescent="0.3">
      <c r="A513" s="17"/>
      <c r="B513" s="18"/>
      <c r="C513" s="18"/>
      <c r="D513" s="18"/>
      <c r="E513" s="18"/>
      <c r="F513" s="18"/>
      <c r="G513" s="18"/>
      <c r="H513" s="18"/>
      <c r="I513" s="18"/>
      <c r="J513" s="18"/>
      <c r="K513" s="17"/>
    </row>
    <row r="514" spans="1:11" x14ac:dyDescent="0.3">
      <c r="A514" s="17"/>
      <c r="B514" s="18"/>
      <c r="C514" s="18"/>
      <c r="D514" s="18"/>
      <c r="E514" s="18"/>
      <c r="F514" s="18"/>
      <c r="G514" s="18"/>
      <c r="H514" s="18"/>
      <c r="I514" s="18"/>
      <c r="J514" s="18"/>
      <c r="K514" s="17"/>
    </row>
    <row r="515" spans="1:11" x14ac:dyDescent="0.3">
      <c r="A515" s="17"/>
      <c r="B515" s="18"/>
      <c r="C515" s="18"/>
      <c r="D515" s="18"/>
      <c r="E515" s="18"/>
      <c r="F515" s="18"/>
      <c r="G515" s="18"/>
      <c r="H515" s="18"/>
      <c r="I515" s="18"/>
      <c r="J515" s="18"/>
      <c r="K515" s="17"/>
    </row>
    <row r="516" spans="1:11" x14ac:dyDescent="0.3">
      <c r="A516" s="17"/>
      <c r="B516" s="18"/>
      <c r="C516" s="18"/>
      <c r="D516" s="18"/>
      <c r="E516" s="18"/>
      <c r="F516" s="18"/>
      <c r="G516" s="18"/>
      <c r="H516" s="18"/>
      <c r="I516" s="18"/>
      <c r="J516" s="18"/>
      <c r="K516" s="17"/>
    </row>
    <row r="517" spans="1:11" x14ac:dyDescent="0.3">
      <c r="A517" s="17"/>
      <c r="B517" s="18"/>
      <c r="C517" s="18"/>
      <c r="D517" s="18"/>
      <c r="E517" s="18"/>
      <c r="F517" s="18"/>
      <c r="G517" s="18"/>
      <c r="H517" s="18"/>
      <c r="I517" s="18"/>
      <c r="J517" s="18"/>
      <c r="K517" s="17"/>
    </row>
    <row r="518" spans="1:11" x14ac:dyDescent="0.3">
      <c r="A518" s="17"/>
      <c r="B518" s="18"/>
      <c r="C518" s="18"/>
      <c r="D518" s="18"/>
      <c r="E518" s="18"/>
      <c r="F518" s="18"/>
      <c r="G518" s="18"/>
      <c r="H518" s="18"/>
      <c r="I518" s="18"/>
      <c r="J518" s="18"/>
      <c r="K518" s="17"/>
    </row>
    <row r="519" spans="1:11" x14ac:dyDescent="0.3">
      <c r="A519" s="17"/>
      <c r="B519" s="18"/>
      <c r="C519" s="18"/>
      <c r="D519" s="18"/>
      <c r="E519" s="18"/>
      <c r="F519" s="18"/>
      <c r="G519" s="18"/>
      <c r="H519" s="18"/>
      <c r="I519" s="18"/>
      <c r="J519" s="18"/>
      <c r="K519" s="17"/>
    </row>
    <row r="520" spans="1:11" x14ac:dyDescent="0.3">
      <c r="A520" s="17"/>
      <c r="B520" s="18"/>
      <c r="C520" s="18"/>
      <c r="D520" s="18"/>
      <c r="E520" s="18"/>
      <c r="F520" s="18"/>
      <c r="G520" s="18"/>
      <c r="H520" s="18"/>
      <c r="I520" s="18"/>
      <c r="J520" s="18"/>
      <c r="K520" s="17"/>
    </row>
    <row r="521" spans="1:11" x14ac:dyDescent="0.3">
      <c r="A521" s="17"/>
      <c r="B521" s="18"/>
      <c r="C521" s="18"/>
      <c r="D521" s="18"/>
      <c r="E521" s="18"/>
      <c r="F521" s="18"/>
      <c r="G521" s="18"/>
      <c r="H521" s="18"/>
      <c r="I521" s="18"/>
      <c r="J521" s="18"/>
      <c r="K521" s="17"/>
    </row>
    <row r="522" spans="1:11" x14ac:dyDescent="0.3">
      <c r="A522" s="17"/>
      <c r="B522" s="18"/>
      <c r="C522" s="18"/>
      <c r="D522" s="18"/>
      <c r="E522" s="18"/>
      <c r="F522" s="18"/>
      <c r="G522" s="18"/>
      <c r="H522" s="18"/>
      <c r="I522" s="18"/>
      <c r="J522" s="18"/>
      <c r="K522" s="17"/>
    </row>
    <row r="523" spans="1:11" x14ac:dyDescent="0.3">
      <c r="A523" s="17"/>
      <c r="B523" s="18"/>
      <c r="C523" s="18"/>
      <c r="D523" s="18"/>
      <c r="E523" s="18"/>
      <c r="F523" s="18"/>
      <c r="G523" s="18"/>
      <c r="H523" s="18"/>
      <c r="I523" s="18"/>
      <c r="J523" s="18"/>
      <c r="K523" s="17"/>
    </row>
    <row r="524" spans="1:11" x14ac:dyDescent="0.3">
      <c r="A524" s="17"/>
      <c r="B524" s="18"/>
      <c r="C524" s="18"/>
      <c r="D524" s="18"/>
      <c r="E524" s="18"/>
      <c r="F524" s="18"/>
      <c r="G524" s="18"/>
      <c r="H524" s="18"/>
      <c r="I524" s="18"/>
      <c r="J524" s="18"/>
      <c r="K524" s="17"/>
    </row>
    <row r="525" spans="1:11" x14ac:dyDescent="0.3">
      <c r="A525" s="17"/>
      <c r="B525" s="18"/>
      <c r="C525" s="18"/>
      <c r="D525" s="18"/>
      <c r="E525" s="18"/>
      <c r="F525" s="18"/>
      <c r="G525" s="18"/>
      <c r="H525" s="18"/>
      <c r="I525" s="18"/>
      <c r="J525" s="18"/>
      <c r="K525" s="17"/>
    </row>
    <row r="526" spans="1:11" x14ac:dyDescent="0.3">
      <c r="A526" s="17"/>
      <c r="B526" s="18"/>
      <c r="C526" s="18"/>
      <c r="D526" s="18"/>
      <c r="E526" s="18"/>
      <c r="F526" s="18"/>
      <c r="G526" s="18"/>
      <c r="H526" s="18"/>
      <c r="I526" s="18"/>
      <c r="J526" s="18"/>
      <c r="K526" s="17"/>
    </row>
    <row r="527" spans="1:11" x14ac:dyDescent="0.3">
      <c r="A527" s="17"/>
      <c r="B527" s="18"/>
      <c r="C527" s="18"/>
      <c r="D527" s="18"/>
      <c r="E527" s="18"/>
      <c r="F527" s="18"/>
      <c r="G527" s="18"/>
      <c r="H527" s="18"/>
      <c r="I527" s="18"/>
      <c r="J527" s="18"/>
      <c r="K527" s="17"/>
    </row>
    <row r="528" spans="1:11" x14ac:dyDescent="0.3">
      <c r="A528" s="17"/>
      <c r="B528" s="18"/>
      <c r="C528" s="18"/>
      <c r="D528" s="18"/>
      <c r="E528" s="18"/>
      <c r="F528" s="18"/>
      <c r="G528" s="18"/>
      <c r="H528" s="18"/>
      <c r="I528" s="18"/>
      <c r="J528" s="18"/>
      <c r="K528" s="17"/>
    </row>
    <row r="529" spans="1:11" x14ac:dyDescent="0.3">
      <c r="A529" s="17"/>
      <c r="B529" s="18"/>
      <c r="C529" s="18"/>
      <c r="D529" s="18"/>
      <c r="E529" s="18"/>
      <c r="F529" s="18"/>
      <c r="G529" s="18"/>
      <c r="H529" s="18"/>
      <c r="I529" s="18"/>
      <c r="J529" s="18"/>
      <c r="K529" s="17"/>
    </row>
    <row r="530" spans="1:11" x14ac:dyDescent="0.3">
      <c r="A530" s="17"/>
      <c r="B530" s="18"/>
      <c r="C530" s="18"/>
      <c r="D530" s="18"/>
      <c r="E530" s="18"/>
      <c r="F530" s="18"/>
      <c r="G530" s="18"/>
      <c r="H530" s="18"/>
      <c r="I530" s="18"/>
      <c r="J530" s="18"/>
      <c r="K530" s="17"/>
    </row>
    <row r="531" spans="1:11" x14ac:dyDescent="0.3">
      <c r="A531" s="17"/>
      <c r="B531" s="18"/>
      <c r="C531" s="18"/>
      <c r="D531" s="18"/>
      <c r="E531" s="18"/>
      <c r="F531" s="18"/>
      <c r="G531" s="18"/>
      <c r="H531" s="18"/>
      <c r="I531" s="18"/>
      <c r="J531" s="18"/>
      <c r="K531" s="17"/>
    </row>
    <row r="532" spans="1:11" x14ac:dyDescent="0.3">
      <c r="A532" s="17"/>
      <c r="B532" s="18"/>
      <c r="C532" s="18"/>
      <c r="D532" s="18"/>
      <c r="E532" s="18"/>
      <c r="F532" s="18"/>
      <c r="G532" s="18"/>
      <c r="H532" s="18"/>
      <c r="I532" s="18"/>
      <c r="J532" s="18"/>
      <c r="K532" s="17"/>
    </row>
    <row r="533" spans="1:11" x14ac:dyDescent="0.3">
      <c r="A533" s="17"/>
      <c r="B533" s="18"/>
      <c r="C533" s="18"/>
      <c r="D533" s="18"/>
      <c r="E533" s="18"/>
      <c r="F533" s="18"/>
      <c r="G533" s="18"/>
      <c r="H533" s="18"/>
      <c r="I533" s="18"/>
      <c r="J533" s="18"/>
      <c r="K533" s="17"/>
    </row>
    <row r="534" spans="1:11" x14ac:dyDescent="0.3">
      <c r="A534" s="17"/>
      <c r="B534" s="18"/>
      <c r="C534" s="18"/>
      <c r="D534" s="18"/>
      <c r="E534" s="18"/>
      <c r="F534" s="18"/>
      <c r="G534" s="18"/>
      <c r="H534" s="18"/>
      <c r="I534" s="18"/>
      <c r="J534" s="18"/>
      <c r="K534" s="17"/>
    </row>
    <row r="535" spans="1:11" x14ac:dyDescent="0.3">
      <c r="A535" s="17"/>
      <c r="B535" s="18"/>
      <c r="C535" s="18"/>
      <c r="D535" s="18"/>
      <c r="E535" s="18"/>
      <c r="F535" s="18"/>
      <c r="G535" s="18"/>
      <c r="H535" s="18"/>
      <c r="I535" s="18"/>
      <c r="J535" s="18"/>
      <c r="K535" s="17"/>
    </row>
    <row r="536" spans="1:11" x14ac:dyDescent="0.3">
      <c r="A536" s="17"/>
      <c r="B536" s="18"/>
      <c r="C536" s="18"/>
      <c r="D536" s="18"/>
      <c r="E536" s="18"/>
      <c r="F536" s="18"/>
      <c r="G536" s="18"/>
      <c r="H536" s="18"/>
      <c r="I536" s="18"/>
      <c r="J536" s="18"/>
      <c r="K536" s="17"/>
    </row>
    <row r="537" spans="1:11" x14ac:dyDescent="0.3">
      <c r="A537" s="17"/>
      <c r="B537" s="18"/>
      <c r="C537" s="18"/>
      <c r="D537" s="18"/>
      <c r="E537" s="18"/>
      <c r="F537" s="18"/>
      <c r="G537" s="18"/>
      <c r="H537" s="18"/>
      <c r="I537" s="18"/>
      <c r="J537" s="18"/>
      <c r="K537" s="17"/>
    </row>
    <row r="538" spans="1:11" x14ac:dyDescent="0.3">
      <c r="A538" s="17"/>
      <c r="B538" s="18"/>
      <c r="C538" s="18"/>
      <c r="D538" s="18"/>
      <c r="E538" s="18"/>
      <c r="F538" s="18"/>
      <c r="G538" s="18"/>
      <c r="H538" s="18"/>
      <c r="I538" s="18"/>
      <c r="J538" s="18"/>
      <c r="K538" s="17"/>
    </row>
    <row r="539" spans="1:11" x14ac:dyDescent="0.3">
      <c r="A539" s="17"/>
      <c r="B539" s="18"/>
      <c r="C539" s="18"/>
      <c r="D539" s="18"/>
      <c r="E539" s="18"/>
      <c r="F539" s="18"/>
      <c r="G539" s="18"/>
      <c r="H539" s="18"/>
      <c r="I539" s="17"/>
      <c r="J539" s="18"/>
      <c r="K539" s="17"/>
    </row>
    <row r="540" spans="1:11" x14ac:dyDescent="0.3">
      <c r="A540" s="17"/>
      <c r="B540" s="18"/>
      <c r="C540" s="18"/>
      <c r="D540" s="18"/>
      <c r="E540" s="18"/>
      <c r="F540" s="18"/>
      <c r="G540" s="18"/>
      <c r="H540" s="18"/>
      <c r="I540" s="17"/>
      <c r="J540" s="18"/>
      <c r="K540" s="17"/>
    </row>
    <row r="541" spans="1:11" x14ac:dyDescent="0.3">
      <c r="A541" s="17"/>
      <c r="B541" s="18"/>
      <c r="C541" s="18"/>
      <c r="D541" s="18"/>
      <c r="E541" s="18"/>
      <c r="F541" s="18"/>
      <c r="G541" s="18"/>
      <c r="H541" s="18"/>
      <c r="I541" s="17"/>
      <c r="J541" s="18"/>
      <c r="K541" s="17"/>
    </row>
    <row r="542" spans="1:11" x14ac:dyDescent="0.3">
      <c r="A542" s="17"/>
      <c r="B542" s="18"/>
      <c r="C542" s="18"/>
      <c r="D542" s="18"/>
      <c r="E542" s="18"/>
      <c r="F542" s="18"/>
      <c r="G542" s="18"/>
      <c r="H542" s="18"/>
      <c r="I542" s="17"/>
      <c r="J542" s="18"/>
      <c r="K542" s="17"/>
    </row>
    <row r="543" spans="1:11" x14ac:dyDescent="0.3">
      <c r="A543" s="17"/>
      <c r="B543" s="18"/>
      <c r="C543" s="18"/>
      <c r="D543" s="18"/>
      <c r="E543" s="18"/>
      <c r="F543" s="18"/>
      <c r="G543" s="18"/>
      <c r="H543" s="18"/>
      <c r="I543" s="17"/>
      <c r="J543" s="18"/>
      <c r="K543" s="17"/>
    </row>
    <row r="544" spans="1:11" x14ac:dyDescent="0.3">
      <c r="A544" s="17"/>
      <c r="B544" s="18"/>
      <c r="C544" s="18"/>
      <c r="D544" s="18"/>
      <c r="E544" s="18"/>
      <c r="F544" s="18"/>
      <c r="G544" s="18"/>
      <c r="H544" s="18"/>
      <c r="I544" s="17"/>
      <c r="J544" s="18"/>
      <c r="K544" s="17"/>
    </row>
    <row r="545" spans="1:11" x14ac:dyDescent="0.3">
      <c r="A545" s="17"/>
      <c r="B545" s="18"/>
      <c r="C545" s="18"/>
      <c r="D545" s="18"/>
      <c r="E545" s="18"/>
      <c r="F545" s="18"/>
      <c r="G545" s="18"/>
      <c r="H545" s="18"/>
      <c r="I545" s="17"/>
      <c r="J545" s="18"/>
      <c r="K545" s="17"/>
    </row>
    <row r="546" spans="1:11" x14ac:dyDescent="0.3">
      <c r="A546" s="17"/>
      <c r="B546" s="18"/>
      <c r="C546" s="18"/>
      <c r="D546" s="18"/>
      <c r="E546" s="18"/>
      <c r="F546" s="18"/>
      <c r="G546" s="18"/>
      <c r="H546" s="18"/>
      <c r="I546" s="17"/>
      <c r="J546" s="18"/>
      <c r="K546" s="17"/>
    </row>
    <row r="547" spans="1:11" x14ac:dyDescent="0.3">
      <c r="A547" s="17"/>
      <c r="B547" s="18"/>
      <c r="C547" s="18"/>
      <c r="D547" s="18"/>
      <c r="E547" s="18"/>
      <c r="F547" s="18"/>
      <c r="G547" s="18"/>
      <c r="H547" s="18"/>
      <c r="I547" s="17"/>
      <c r="J547" s="18"/>
      <c r="K547" s="17"/>
    </row>
    <row r="548" spans="1:11" x14ac:dyDescent="0.3">
      <c r="A548" s="17"/>
      <c r="B548" s="18"/>
      <c r="C548" s="18"/>
      <c r="D548" s="18"/>
      <c r="E548" s="18"/>
      <c r="F548" s="18"/>
      <c r="G548" s="18"/>
      <c r="H548" s="18"/>
      <c r="I548" s="17"/>
      <c r="J548" s="18"/>
      <c r="K548" s="17"/>
    </row>
    <row r="549" spans="1:11" x14ac:dyDescent="0.3">
      <c r="A549" s="17"/>
      <c r="B549" s="18"/>
      <c r="C549" s="18"/>
      <c r="D549" s="18"/>
      <c r="E549" s="18"/>
      <c r="F549" s="18"/>
      <c r="G549" s="18"/>
      <c r="H549" s="18"/>
      <c r="I549" s="17"/>
      <c r="J549" s="18"/>
      <c r="K549" s="17"/>
    </row>
    <row r="550" spans="1:11" x14ac:dyDescent="0.3">
      <c r="A550" s="17"/>
      <c r="B550" s="18"/>
      <c r="C550" s="18"/>
      <c r="D550" s="18"/>
      <c r="E550" s="18"/>
      <c r="F550" s="18"/>
      <c r="G550" s="18"/>
      <c r="H550" s="18"/>
      <c r="I550" s="17"/>
      <c r="J550" s="18"/>
      <c r="K550" s="17"/>
    </row>
    <row r="551" spans="1:11" x14ac:dyDescent="0.3">
      <c r="A551" s="17"/>
      <c r="B551" s="18"/>
      <c r="C551" s="18"/>
      <c r="D551" s="18"/>
      <c r="E551" s="18"/>
      <c r="F551" s="18"/>
      <c r="G551" s="18"/>
      <c r="H551" s="18"/>
      <c r="I551" s="17"/>
      <c r="J551" s="18"/>
      <c r="K551" s="17"/>
    </row>
    <row r="552" spans="1:11" x14ac:dyDescent="0.3">
      <c r="A552" s="17"/>
      <c r="B552" s="18"/>
      <c r="C552" s="18"/>
      <c r="D552" s="18"/>
      <c r="E552" s="18"/>
      <c r="F552" s="18"/>
      <c r="G552" s="18"/>
      <c r="H552" s="18"/>
      <c r="I552" s="17"/>
      <c r="J552" s="18"/>
      <c r="K552" s="17"/>
    </row>
    <row r="553" spans="1:11" x14ac:dyDescent="0.3">
      <c r="A553" s="17"/>
      <c r="B553" s="18"/>
      <c r="C553" s="18"/>
      <c r="D553" s="18"/>
      <c r="E553" s="18"/>
      <c r="F553" s="18"/>
      <c r="G553" s="18"/>
      <c r="H553" s="18"/>
      <c r="I553" s="17"/>
      <c r="J553" s="18"/>
      <c r="K553" s="17"/>
    </row>
    <row r="554" spans="1:11" x14ac:dyDescent="0.3">
      <c r="A554" s="17"/>
      <c r="B554" s="18"/>
      <c r="C554" s="18"/>
      <c r="D554" s="18"/>
      <c r="E554" s="18"/>
      <c r="F554" s="18"/>
      <c r="G554" s="18"/>
      <c r="H554" s="18"/>
      <c r="I554" s="17"/>
      <c r="J554" s="18"/>
      <c r="K554" s="17"/>
    </row>
    <row r="555" spans="1:11" x14ac:dyDescent="0.3">
      <c r="A555" s="17"/>
      <c r="B555" s="18"/>
      <c r="C555" s="18"/>
      <c r="D555" s="18"/>
      <c r="E555" s="18"/>
      <c r="F555" s="18"/>
      <c r="G555" s="18"/>
      <c r="H555" s="18"/>
      <c r="I555" s="17"/>
      <c r="J555" s="18"/>
      <c r="K555" s="17"/>
    </row>
    <row r="556" spans="1:11" x14ac:dyDescent="0.3">
      <c r="A556" s="17"/>
      <c r="B556" s="18"/>
      <c r="C556" s="18"/>
      <c r="D556" s="18"/>
      <c r="E556" s="18"/>
      <c r="F556" s="18"/>
      <c r="G556" s="18"/>
      <c r="H556" s="18"/>
      <c r="I556" s="17"/>
      <c r="J556" s="18"/>
      <c r="K556" s="17"/>
    </row>
    <row r="557" spans="1:11" x14ac:dyDescent="0.3">
      <c r="A557" s="17"/>
      <c r="B557" s="18"/>
      <c r="C557" s="18"/>
      <c r="D557" s="18"/>
      <c r="E557" s="18"/>
      <c r="F557" s="18"/>
      <c r="G557" s="18"/>
      <c r="H557" s="18"/>
      <c r="I557" s="17"/>
      <c r="J557" s="18"/>
      <c r="K557" s="17"/>
    </row>
    <row r="558" spans="1:11" x14ac:dyDescent="0.3">
      <c r="A558" s="17"/>
      <c r="B558" s="18"/>
      <c r="C558" s="18"/>
      <c r="D558" s="18"/>
      <c r="E558" s="18"/>
      <c r="F558" s="18"/>
      <c r="G558" s="18"/>
      <c r="H558" s="18"/>
      <c r="I558" s="17"/>
      <c r="J558" s="18"/>
      <c r="K558" s="17"/>
    </row>
    <row r="559" spans="1:11" x14ac:dyDescent="0.3">
      <c r="A559" s="17"/>
      <c r="B559" s="18"/>
      <c r="C559" s="18"/>
      <c r="D559" s="18"/>
      <c r="E559" s="18"/>
      <c r="F559" s="18"/>
      <c r="G559" s="18"/>
      <c r="H559" s="18"/>
      <c r="I559" s="17"/>
      <c r="J559" s="18"/>
      <c r="K559" s="17"/>
    </row>
    <row r="560" spans="1:11" x14ac:dyDescent="0.3">
      <c r="A560" s="17"/>
      <c r="B560" s="18"/>
      <c r="C560" s="18"/>
      <c r="D560" s="18"/>
      <c r="E560" s="18"/>
      <c r="F560" s="18"/>
      <c r="G560" s="18"/>
      <c r="H560" s="18"/>
      <c r="I560" s="17"/>
      <c r="J560" s="18"/>
      <c r="K560" s="17"/>
    </row>
    <row r="561" spans="1:11" x14ac:dyDescent="0.3">
      <c r="A561" s="17"/>
      <c r="B561" s="18"/>
      <c r="C561" s="18"/>
      <c r="D561" s="18"/>
      <c r="E561" s="18"/>
      <c r="F561" s="18"/>
      <c r="G561" s="18"/>
      <c r="H561" s="18"/>
      <c r="I561" s="17"/>
      <c r="J561" s="18"/>
      <c r="K561" s="17"/>
    </row>
    <row r="562" spans="1:11" x14ac:dyDescent="0.3">
      <c r="A562" s="17"/>
      <c r="B562" s="18"/>
      <c r="C562" s="18"/>
      <c r="D562" s="18"/>
      <c r="E562" s="18"/>
      <c r="F562" s="18"/>
      <c r="G562" s="18"/>
      <c r="H562" s="18"/>
      <c r="I562" s="17"/>
      <c r="J562" s="18"/>
      <c r="K562" s="17"/>
    </row>
    <row r="563" spans="1:11" x14ac:dyDescent="0.3">
      <c r="A563" s="17"/>
      <c r="B563" s="18"/>
      <c r="C563" s="18"/>
      <c r="D563" s="18"/>
      <c r="E563" s="18"/>
      <c r="F563" s="18"/>
      <c r="G563" s="18"/>
      <c r="H563" s="18"/>
      <c r="I563" s="18"/>
      <c r="J563" s="18"/>
      <c r="K563" s="17"/>
    </row>
    <row r="564" spans="1:11" x14ac:dyDescent="0.3">
      <c r="A564" s="17"/>
      <c r="B564" s="18"/>
      <c r="C564" s="18"/>
      <c r="D564" s="18"/>
      <c r="E564" s="18"/>
      <c r="F564" s="18"/>
      <c r="G564" s="18"/>
      <c r="H564" s="18"/>
      <c r="I564" s="18"/>
      <c r="J564" s="18"/>
      <c r="K564" s="17"/>
    </row>
    <row r="565" spans="1:11" x14ac:dyDescent="0.3">
      <c r="A565" s="17"/>
      <c r="B565" s="18"/>
      <c r="C565" s="18"/>
      <c r="D565" s="18"/>
      <c r="E565" s="18"/>
      <c r="F565" s="18"/>
      <c r="G565" s="18"/>
      <c r="H565" s="18"/>
      <c r="I565" s="18"/>
      <c r="J565" s="18"/>
      <c r="K565" s="17"/>
    </row>
    <row r="566" spans="1:11" x14ac:dyDescent="0.3">
      <c r="A566" s="17"/>
      <c r="B566" s="18"/>
      <c r="C566" s="18"/>
      <c r="D566" s="18"/>
      <c r="E566" s="18"/>
      <c r="F566" s="18"/>
      <c r="G566" s="18"/>
      <c r="H566" s="18"/>
      <c r="I566" s="18"/>
      <c r="J566" s="18"/>
      <c r="K566" s="17"/>
    </row>
    <row r="567" spans="1:11" x14ac:dyDescent="0.3">
      <c r="A567" s="17"/>
      <c r="B567" s="18"/>
      <c r="C567" s="18"/>
      <c r="D567" s="18"/>
      <c r="E567" s="18"/>
      <c r="F567" s="18"/>
      <c r="G567" s="18"/>
      <c r="H567" s="18"/>
      <c r="I567" s="18"/>
      <c r="J567" s="18"/>
      <c r="K567" s="17"/>
    </row>
    <row r="568" spans="1:11" x14ac:dyDescent="0.3">
      <c r="A568" s="17"/>
      <c r="B568" s="18"/>
      <c r="C568" s="18"/>
      <c r="D568" s="18"/>
      <c r="E568" s="18"/>
      <c r="F568" s="18"/>
      <c r="G568" s="18"/>
      <c r="H568" s="18"/>
      <c r="I568" s="18"/>
      <c r="J568" s="18"/>
      <c r="K568" s="17"/>
    </row>
    <row r="569" spans="1:11" x14ac:dyDescent="0.3">
      <c r="A569" s="17"/>
      <c r="B569" s="18"/>
      <c r="C569" s="18"/>
      <c r="D569" s="18"/>
      <c r="E569" s="18"/>
      <c r="F569" s="18"/>
      <c r="G569" s="18"/>
      <c r="H569" s="18"/>
      <c r="I569" s="18"/>
      <c r="J569" s="18"/>
      <c r="K569" s="17"/>
    </row>
    <row r="570" spans="1:11" x14ac:dyDescent="0.3">
      <c r="A570" s="17"/>
      <c r="B570" s="18"/>
      <c r="C570" s="18"/>
      <c r="D570" s="18"/>
      <c r="E570" s="18"/>
      <c r="F570" s="18"/>
      <c r="G570" s="18"/>
      <c r="H570" s="18"/>
      <c r="I570" s="18"/>
      <c r="J570" s="18"/>
      <c r="K570" s="17"/>
    </row>
    <row r="571" spans="1:11" x14ac:dyDescent="0.3">
      <c r="A571" s="17"/>
      <c r="B571" s="18"/>
      <c r="C571" s="18"/>
      <c r="D571" s="18"/>
      <c r="E571" s="18"/>
      <c r="F571" s="18"/>
      <c r="G571" s="18"/>
      <c r="H571" s="18"/>
      <c r="I571" s="18"/>
      <c r="J571" s="18"/>
      <c r="K571" s="17"/>
    </row>
    <row r="572" spans="1:11" x14ac:dyDescent="0.3">
      <c r="A572" s="17"/>
      <c r="B572" s="18"/>
      <c r="C572" s="18"/>
      <c r="D572" s="18"/>
      <c r="E572" s="18"/>
      <c r="F572" s="18"/>
      <c r="G572" s="18"/>
      <c r="H572" s="18"/>
      <c r="I572" s="18"/>
      <c r="J572" s="18"/>
      <c r="K572" s="17"/>
    </row>
    <row r="573" spans="1:11" x14ac:dyDescent="0.3">
      <c r="A573" s="17"/>
      <c r="B573" s="18"/>
      <c r="C573" s="18"/>
      <c r="D573" s="18"/>
      <c r="E573" s="18"/>
      <c r="F573" s="18"/>
      <c r="G573" s="18"/>
      <c r="H573" s="18"/>
      <c r="I573" s="18"/>
      <c r="J573" s="18"/>
      <c r="K573" s="17"/>
    </row>
    <row r="574" spans="1:11" x14ac:dyDescent="0.3">
      <c r="A574" s="17"/>
      <c r="B574" s="18"/>
      <c r="C574" s="18"/>
      <c r="D574" s="18"/>
      <c r="E574" s="18"/>
      <c r="F574" s="18"/>
      <c r="G574" s="18"/>
      <c r="H574" s="18"/>
      <c r="I574" s="18"/>
      <c r="J574" s="18"/>
      <c r="K574" s="17"/>
    </row>
    <row r="575" spans="1:11" x14ac:dyDescent="0.3">
      <c r="A575" s="17"/>
      <c r="B575" s="18"/>
      <c r="C575" s="18"/>
      <c r="D575" s="18"/>
      <c r="E575" s="18"/>
      <c r="F575" s="18"/>
      <c r="G575" s="18"/>
      <c r="H575" s="18"/>
      <c r="I575" s="18"/>
      <c r="J575" s="18"/>
      <c r="K575" s="17"/>
    </row>
    <row r="576" spans="1:11" x14ac:dyDescent="0.3">
      <c r="A576" s="17"/>
      <c r="B576" s="18"/>
      <c r="C576" s="18"/>
      <c r="D576" s="18"/>
      <c r="E576" s="18"/>
      <c r="F576" s="18"/>
      <c r="G576" s="18"/>
      <c r="H576" s="18"/>
      <c r="I576" s="18"/>
      <c r="J576" s="18"/>
      <c r="K576" s="17"/>
    </row>
    <row r="577" spans="1:11" x14ac:dyDescent="0.3">
      <c r="A577" s="17"/>
      <c r="B577" s="18"/>
      <c r="C577" s="18"/>
      <c r="D577" s="18"/>
      <c r="E577" s="18"/>
      <c r="F577" s="18"/>
      <c r="G577" s="18"/>
      <c r="H577" s="18"/>
      <c r="I577" s="18"/>
      <c r="J577" s="18"/>
      <c r="K577" s="17"/>
    </row>
    <row r="578" spans="1:11" x14ac:dyDescent="0.3">
      <c r="A578" s="17"/>
      <c r="B578" s="18"/>
      <c r="C578" s="18"/>
      <c r="D578" s="18"/>
      <c r="E578" s="18"/>
      <c r="F578" s="18"/>
      <c r="G578" s="18"/>
      <c r="H578" s="18"/>
      <c r="I578" s="18"/>
      <c r="J578" s="18"/>
      <c r="K578" s="17"/>
    </row>
    <row r="579" spans="1:11" x14ac:dyDescent="0.3">
      <c r="A579" s="17"/>
      <c r="B579" s="18"/>
      <c r="C579" s="18"/>
      <c r="D579" s="18"/>
      <c r="E579" s="18"/>
      <c r="F579" s="18"/>
      <c r="G579" s="18"/>
      <c r="H579" s="18"/>
      <c r="I579" s="18"/>
      <c r="J579" s="18"/>
      <c r="K579" s="17"/>
    </row>
    <row r="580" spans="1:11" x14ac:dyDescent="0.3">
      <c r="A580" s="17"/>
      <c r="B580" s="18"/>
      <c r="C580" s="18"/>
      <c r="D580" s="18"/>
      <c r="E580" s="18"/>
      <c r="F580" s="18"/>
      <c r="G580" s="18"/>
      <c r="H580" s="18"/>
      <c r="I580" s="18"/>
      <c r="J580" s="18"/>
      <c r="K580" s="17"/>
    </row>
    <row r="581" spans="1:11" x14ac:dyDescent="0.3">
      <c r="A581" s="17"/>
      <c r="B581" s="18"/>
      <c r="C581" s="18"/>
      <c r="D581" s="18"/>
      <c r="E581" s="18"/>
      <c r="F581" s="18"/>
      <c r="G581" s="18"/>
      <c r="H581" s="18"/>
      <c r="I581" s="18"/>
      <c r="J581" s="18"/>
      <c r="K581" s="17"/>
    </row>
    <row r="582" spans="1:11" x14ac:dyDescent="0.3">
      <c r="A582" s="17"/>
      <c r="B582" s="18"/>
      <c r="C582" s="18"/>
      <c r="D582" s="18"/>
      <c r="E582" s="18"/>
      <c r="F582" s="18"/>
      <c r="G582" s="18"/>
      <c r="H582" s="18"/>
      <c r="I582" s="18"/>
      <c r="J582" s="18"/>
      <c r="K582" s="17"/>
    </row>
    <row r="583" spans="1:11" x14ac:dyDescent="0.3">
      <c r="A583" s="17"/>
      <c r="B583" s="18"/>
      <c r="C583" s="18"/>
      <c r="D583" s="18"/>
      <c r="E583" s="18"/>
      <c r="F583" s="18"/>
      <c r="G583" s="18"/>
      <c r="H583" s="18"/>
      <c r="I583" s="18"/>
      <c r="J583" s="18"/>
      <c r="K583" s="17"/>
    </row>
    <row r="584" spans="1:11" x14ac:dyDescent="0.3">
      <c r="A584" s="17"/>
      <c r="B584" s="18"/>
      <c r="C584" s="18"/>
      <c r="D584" s="18"/>
      <c r="E584" s="18"/>
      <c r="F584" s="18"/>
      <c r="G584" s="18"/>
      <c r="H584" s="18"/>
      <c r="I584" s="18"/>
      <c r="J584" s="18"/>
      <c r="K584" s="17"/>
    </row>
    <row r="585" spans="1:11" x14ac:dyDescent="0.3">
      <c r="A585" s="17"/>
      <c r="B585" s="18"/>
      <c r="C585" s="18"/>
      <c r="D585" s="18"/>
      <c r="E585" s="18"/>
      <c r="F585" s="18"/>
      <c r="G585" s="18"/>
      <c r="H585" s="18"/>
      <c r="I585" s="18"/>
      <c r="J585" s="18"/>
      <c r="K585" s="17"/>
    </row>
    <row r="586" spans="1:11" x14ac:dyDescent="0.3">
      <c r="A586" s="17"/>
      <c r="B586" s="18"/>
      <c r="C586" s="18"/>
      <c r="D586" s="18"/>
      <c r="E586" s="18"/>
      <c r="F586" s="18"/>
      <c r="G586" s="18"/>
      <c r="H586" s="18"/>
      <c r="I586" s="18"/>
      <c r="J586" s="18"/>
      <c r="K586" s="17"/>
    </row>
    <row r="587" spans="1:11" x14ac:dyDescent="0.3">
      <c r="A587" s="17"/>
      <c r="B587" s="18"/>
      <c r="C587" s="18"/>
      <c r="D587" s="18"/>
      <c r="E587" s="18"/>
      <c r="F587" s="18"/>
      <c r="G587" s="18"/>
      <c r="H587" s="18"/>
      <c r="I587" s="18"/>
      <c r="J587" s="18"/>
      <c r="K587" s="17"/>
    </row>
    <row r="588" spans="1:11" x14ac:dyDescent="0.3">
      <c r="A588" s="17"/>
      <c r="B588" s="18"/>
      <c r="C588" s="18"/>
      <c r="D588" s="18"/>
      <c r="E588" s="18"/>
      <c r="F588" s="18"/>
      <c r="G588" s="18"/>
      <c r="H588" s="18"/>
      <c r="I588" s="18"/>
      <c r="J588" s="18"/>
      <c r="K588" s="17"/>
    </row>
    <row r="589" spans="1:11" x14ac:dyDescent="0.3">
      <c r="A589" s="17"/>
      <c r="B589" s="18"/>
      <c r="C589" s="18"/>
      <c r="D589" s="18"/>
      <c r="E589" s="18"/>
      <c r="F589" s="18"/>
      <c r="G589" s="18"/>
      <c r="H589" s="18"/>
      <c r="I589" s="18"/>
      <c r="J589" s="18"/>
      <c r="K589" s="17"/>
    </row>
    <row r="590" spans="1:11" x14ac:dyDescent="0.3">
      <c r="A590" s="17"/>
      <c r="B590" s="18"/>
      <c r="C590" s="18"/>
      <c r="D590" s="18"/>
      <c r="E590" s="18"/>
      <c r="F590" s="18"/>
      <c r="G590" s="18"/>
      <c r="H590" s="18"/>
      <c r="I590" s="18"/>
      <c r="J590" s="18"/>
      <c r="K590" s="17"/>
    </row>
    <row r="591" spans="1:11" x14ac:dyDescent="0.3">
      <c r="A591" s="17"/>
      <c r="B591" s="18"/>
      <c r="C591" s="18"/>
      <c r="D591" s="18"/>
      <c r="E591" s="18"/>
      <c r="F591" s="18"/>
      <c r="G591" s="18"/>
      <c r="H591" s="18"/>
      <c r="I591" s="18"/>
      <c r="J591" s="18"/>
      <c r="K591" s="17"/>
    </row>
    <row r="592" spans="1:11" x14ac:dyDescent="0.3">
      <c r="A592" s="17"/>
      <c r="B592" s="18"/>
      <c r="C592" s="18"/>
      <c r="D592" s="18"/>
      <c r="E592" s="18"/>
      <c r="F592" s="18"/>
      <c r="G592" s="18"/>
      <c r="H592" s="18"/>
      <c r="I592" s="18"/>
      <c r="J592" s="18"/>
      <c r="K592" s="17"/>
    </row>
    <row r="593" spans="1:11" x14ac:dyDescent="0.3">
      <c r="A593" s="17"/>
      <c r="B593" s="18"/>
      <c r="C593" s="18"/>
      <c r="D593" s="18"/>
      <c r="E593" s="18"/>
      <c r="F593" s="18"/>
      <c r="G593" s="18"/>
      <c r="H593" s="18"/>
      <c r="I593" s="18"/>
      <c r="J593" s="18"/>
      <c r="K593" s="17"/>
    </row>
    <row r="594" spans="1:11" x14ac:dyDescent="0.3">
      <c r="A594" s="17"/>
      <c r="B594" s="18"/>
      <c r="C594" s="18"/>
      <c r="D594" s="18"/>
      <c r="E594" s="18"/>
      <c r="F594" s="18"/>
      <c r="G594" s="18"/>
      <c r="H594" s="18"/>
      <c r="I594" s="18"/>
      <c r="J594" s="18"/>
      <c r="K594" s="17"/>
    </row>
    <row r="595" spans="1:11" x14ac:dyDescent="0.3">
      <c r="A595" s="17"/>
      <c r="B595" s="18"/>
      <c r="C595" s="18"/>
      <c r="D595" s="18"/>
      <c r="E595" s="18"/>
      <c r="F595" s="18"/>
      <c r="G595" s="18"/>
      <c r="H595" s="18"/>
      <c r="I595" s="18"/>
      <c r="J595" s="18"/>
      <c r="K595" s="17"/>
    </row>
    <row r="596" spans="1:11" x14ac:dyDescent="0.3">
      <c r="A596" s="17"/>
      <c r="B596" s="18"/>
      <c r="C596" s="18"/>
      <c r="D596" s="18"/>
      <c r="E596" s="18"/>
      <c r="F596" s="18"/>
      <c r="G596" s="18"/>
      <c r="H596" s="18"/>
      <c r="I596" s="18"/>
      <c r="J596" s="18"/>
      <c r="K596" s="17"/>
    </row>
    <row r="597" spans="1:11" x14ac:dyDescent="0.3">
      <c r="A597" s="17"/>
      <c r="B597" s="18"/>
      <c r="C597" s="18"/>
      <c r="D597" s="18"/>
      <c r="E597" s="18"/>
      <c r="F597" s="18"/>
      <c r="G597" s="18"/>
      <c r="H597" s="18"/>
      <c r="I597" s="18"/>
      <c r="J597" s="18"/>
      <c r="K597" s="17"/>
    </row>
    <row r="598" spans="1:11" x14ac:dyDescent="0.3">
      <c r="A598" s="17"/>
      <c r="B598" s="18"/>
      <c r="C598" s="18"/>
      <c r="D598" s="18"/>
      <c r="E598" s="18"/>
      <c r="F598" s="18"/>
      <c r="G598" s="18"/>
      <c r="H598" s="18"/>
      <c r="I598" s="18"/>
      <c r="J598" s="18"/>
      <c r="K598" s="17"/>
    </row>
    <row r="599" spans="1:11" x14ac:dyDescent="0.3">
      <c r="A599" s="17"/>
      <c r="B599" s="18"/>
      <c r="C599" s="18"/>
      <c r="D599" s="18"/>
      <c r="E599" s="18"/>
      <c r="F599" s="18"/>
      <c r="G599" s="18"/>
      <c r="H599" s="18"/>
      <c r="I599" s="18"/>
      <c r="J599" s="18"/>
      <c r="K599" s="17"/>
    </row>
    <row r="600" spans="1:11" x14ac:dyDescent="0.3">
      <c r="A600" s="17"/>
      <c r="B600" s="18"/>
      <c r="C600" s="18"/>
      <c r="D600" s="18"/>
      <c r="E600" s="18"/>
      <c r="F600" s="18"/>
      <c r="G600" s="18"/>
      <c r="H600" s="18"/>
      <c r="I600" s="18"/>
      <c r="J600" s="18"/>
      <c r="K600" s="17"/>
    </row>
    <row r="601" spans="1:11" x14ac:dyDescent="0.3">
      <c r="A601" s="17"/>
      <c r="B601" s="18"/>
      <c r="C601" s="18"/>
      <c r="D601" s="18"/>
      <c r="E601" s="18"/>
      <c r="F601" s="18"/>
      <c r="G601" s="18"/>
      <c r="H601" s="18"/>
      <c r="I601" s="18"/>
      <c r="J601" s="18"/>
      <c r="K601" s="17"/>
    </row>
    <row r="602" spans="1:11" x14ac:dyDescent="0.3">
      <c r="A602" s="17"/>
      <c r="B602" s="18"/>
      <c r="C602" s="18"/>
      <c r="D602" s="18"/>
      <c r="E602" s="18"/>
      <c r="F602" s="18"/>
      <c r="G602" s="18"/>
      <c r="H602" s="18"/>
      <c r="I602" s="18"/>
      <c r="J602" s="18"/>
      <c r="K602" s="17"/>
    </row>
    <row r="603" spans="1:11" x14ac:dyDescent="0.3">
      <c r="A603" s="17"/>
      <c r="B603" s="18"/>
      <c r="C603" s="18"/>
      <c r="D603" s="18"/>
      <c r="E603" s="18"/>
      <c r="F603" s="18"/>
      <c r="G603" s="18"/>
      <c r="H603" s="18"/>
      <c r="I603" s="18"/>
      <c r="J603" s="18"/>
      <c r="K603" s="17"/>
    </row>
    <row r="604" spans="1:11" x14ac:dyDescent="0.3">
      <c r="A604" s="17"/>
      <c r="B604" s="18"/>
      <c r="C604" s="18"/>
      <c r="D604" s="18"/>
      <c r="E604" s="18"/>
      <c r="F604" s="18"/>
      <c r="G604" s="18"/>
      <c r="H604" s="18"/>
      <c r="I604" s="18"/>
      <c r="J604" s="18"/>
      <c r="K604" s="17"/>
    </row>
    <row r="605" spans="1:11" x14ac:dyDescent="0.3">
      <c r="A605" s="17"/>
      <c r="B605" s="18"/>
      <c r="C605" s="18"/>
      <c r="D605" s="18"/>
      <c r="E605" s="18"/>
      <c r="F605" s="18"/>
      <c r="G605" s="18"/>
      <c r="H605" s="18"/>
      <c r="I605" s="18"/>
      <c r="J605" s="18"/>
      <c r="K605" s="17"/>
    </row>
    <row r="606" spans="1:11" x14ac:dyDescent="0.3">
      <c r="A606" s="17"/>
      <c r="B606" s="18"/>
      <c r="C606" s="18"/>
      <c r="D606" s="18"/>
      <c r="E606" s="18"/>
      <c r="F606" s="18"/>
      <c r="G606" s="18"/>
      <c r="H606" s="18"/>
      <c r="I606" s="18"/>
      <c r="J606" s="18"/>
      <c r="K606" s="17"/>
    </row>
    <row r="607" spans="1:11" x14ac:dyDescent="0.3">
      <c r="A607" s="17"/>
      <c r="B607" s="18"/>
      <c r="C607" s="18"/>
      <c r="D607" s="18"/>
      <c r="E607" s="18"/>
      <c r="F607" s="18"/>
      <c r="G607" s="18"/>
      <c r="H607" s="18"/>
      <c r="I607" s="18"/>
      <c r="J607" s="18"/>
      <c r="K607" s="17"/>
    </row>
    <row r="608" spans="1:11" x14ac:dyDescent="0.3">
      <c r="A608" s="17"/>
      <c r="B608" s="18"/>
      <c r="C608" s="18"/>
      <c r="D608" s="18"/>
      <c r="E608" s="18"/>
      <c r="F608" s="18"/>
      <c r="G608" s="18"/>
      <c r="H608" s="18"/>
      <c r="I608" s="18"/>
      <c r="J608" s="18"/>
      <c r="K608" s="17"/>
    </row>
    <row r="609" spans="1:11" x14ac:dyDescent="0.3">
      <c r="A609" s="17"/>
      <c r="B609" s="18"/>
      <c r="C609" s="18"/>
      <c r="D609" s="18"/>
      <c r="E609" s="18"/>
      <c r="F609" s="18"/>
      <c r="G609" s="18"/>
      <c r="H609" s="18"/>
      <c r="I609" s="18"/>
      <c r="J609" s="18"/>
      <c r="K609" s="17"/>
    </row>
    <row r="610" spans="1:11" x14ac:dyDescent="0.3">
      <c r="A610" s="17"/>
      <c r="B610" s="18"/>
      <c r="C610" s="18"/>
      <c r="D610" s="18"/>
      <c r="E610" s="18"/>
      <c r="F610" s="18"/>
      <c r="G610" s="18"/>
      <c r="H610" s="18"/>
      <c r="I610" s="18"/>
      <c r="J610" s="18"/>
      <c r="K610" s="17"/>
    </row>
    <row r="611" spans="1:11" x14ac:dyDescent="0.3">
      <c r="A611" s="17"/>
      <c r="B611" s="18"/>
      <c r="C611" s="18"/>
      <c r="D611" s="18"/>
      <c r="E611" s="18"/>
      <c r="F611" s="18"/>
      <c r="G611" s="18"/>
      <c r="H611" s="18"/>
      <c r="I611" s="18"/>
      <c r="J611" s="18"/>
      <c r="K611" s="17"/>
    </row>
    <row r="612" spans="1:11" x14ac:dyDescent="0.3">
      <c r="A612" s="17"/>
      <c r="B612" s="18"/>
      <c r="C612" s="18"/>
      <c r="D612" s="18"/>
      <c r="E612" s="18"/>
      <c r="F612" s="18"/>
      <c r="G612" s="18"/>
      <c r="H612" s="18"/>
      <c r="I612" s="18"/>
      <c r="J612" s="18"/>
      <c r="K612" s="17"/>
    </row>
    <row r="613" spans="1:11" x14ac:dyDescent="0.3">
      <c r="A613" s="17"/>
      <c r="B613" s="18"/>
      <c r="C613" s="18"/>
      <c r="D613" s="18"/>
      <c r="E613" s="18"/>
      <c r="F613" s="18"/>
      <c r="G613" s="18"/>
      <c r="H613" s="18"/>
      <c r="I613" s="18"/>
      <c r="J613" s="18"/>
      <c r="K613" s="17"/>
    </row>
    <row r="614" spans="1:11" x14ac:dyDescent="0.3">
      <c r="A614" s="17"/>
      <c r="B614" s="18"/>
      <c r="C614" s="18"/>
      <c r="D614" s="18"/>
      <c r="E614" s="18"/>
      <c r="F614" s="18"/>
      <c r="G614" s="18"/>
      <c r="H614" s="18"/>
      <c r="I614" s="18"/>
      <c r="J614" s="18"/>
      <c r="K614" s="17"/>
    </row>
    <row r="615" spans="1:11" x14ac:dyDescent="0.3">
      <c r="A615" s="17"/>
      <c r="B615" s="18"/>
      <c r="C615" s="18"/>
      <c r="D615" s="18"/>
      <c r="E615" s="18"/>
      <c r="F615" s="18"/>
      <c r="G615" s="18"/>
      <c r="H615" s="18"/>
      <c r="I615" s="18"/>
      <c r="J615" s="18"/>
      <c r="K615" s="17"/>
    </row>
    <row r="616" spans="1:11" x14ac:dyDescent="0.3">
      <c r="A616" s="17"/>
      <c r="B616" s="18"/>
      <c r="C616" s="18"/>
      <c r="D616" s="18"/>
      <c r="E616" s="18"/>
      <c r="F616" s="18"/>
      <c r="G616" s="18"/>
      <c r="H616" s="18"/>
      <c r="I616" s="18"/>
      <c r="J616" s="18"/>
      <c r="K616" s="17"/>
    </row>
    <row r="617" spans="1:11" x14ac:dyDescent="0.3">
      <c r="A617" s="17"/>
      <c r="B617" s="18"/>
      <c r="C617" s="18"/>
      <c r="D617" s="18"/>
      <c r="E617" s="18"/>
      <c r="F617" s="18"/>
      <c r="G617" s="18"/>
      <c r="H617" s="18"/>
      <c r="I617" s="18"/>
      <c r="J617" s="18"/>
      <c r="K617" s="17"/>
    </row>
    <row r="618" spans="1:11" x14ac:dyDescent="0.3">
      <c r="A618" s="17"/>
      <c r="B618" s="18"/>
      <c r="C618" s="18"/>
      <c r="D618" s="18"/>
      <c r="E618" s="18"/>
      <c r="F618" s="18"/>
      <c r="G618" s="18"/>
      <c r="H618" s="18"/>
      <c r="I618" s="18"/>
      <c r="J618" s="18"/>
      <c r="K618" s="17"/>
    </row>
    <row r="619" spans="1:11" x14ac:dyDescent="0.3">
      <c r="A619" s="17"/>
      <c r="B619" s="18"/>
      <c r="C619" s="18"/>
      <c r="D619" s="18"/>
      <c r="E619" s="18"/>
      <c r="F619" s="18"/>
      <c r="G619" s="18"/>
      <c r="H619" s="18"/>
      <c r="I619" s="17"/>
      <c r="J619" s="18"/>
      <c r="K619" s="17"/>
    </row>
    <row r="620" spans="1:11" x14ac:dyDescent="0.3">
      <c r="A620" s="17"/>
      <c r="B620" s="18"/>
      <c r="C620" s="18"/>
      <c r="D620" s="18"/>
      <c r="E620" s="18"/>
      <c r="F620" s="18"/>
      <c r="G620" s="18"/>
      <c r="H620" s="18"/>
      <c r="I620" s="17"/>
      <c r="J620" s="18"/>
      <c r="K620" s="17"/>
    </row>
    <row r="621" spans="1:11" x14ac:dyDescent="0.3">
      <c r="A621" s="17"/>
      <c r="B621" s="18"/>
      <c r="C621" s="18"/>
      <c r="D621" s="18"/>
      <c r="E621" s="18"/>
      <c r="F621" s="18"/>
      <c r="G621" s="18"/>
      <c r="H621" s="18"/>
      <c r="I621" s="17"/>
      <c r="J621" s="18"/>
      <c r="K621" s="17"/>
    </row>
    <row r="622" spans="1:11" x14ac:dyDescent="0.3">
      <c r="A622" s="17"/>
      <c r="B622" s="18"/>
      <c r="C622" s="18"/>
      <c r="D622" s="18"/>
      <c r="E622" s="18"/>
      <c r="F622" s="18"/>
      <c r="G622" s="18"/>
      <c r="H622" s="18"/>
      <c r="I622" s="17"/>
      <c r="J622" s="18"/>
      <c r="K622" s="17"/>
    </row>
    <row r="623" spans="1:11" x14ac:dyDescent="0.3">
      <c r="A623" s="17"/>
      <c r="B623" s="18"/>
      <c r="C623" s="18"/>
      <c r="D623" s="18"/>
      <c r="E623" s="18"/>
      <c r="F623" s="18"/>
      <c r="G623" s="18"/>
      <c r="H623" s="18"/>
      <c r="I623" s="17"/>
      <c r="J623" s="18"/>
      <c r="K623" s="17"/>
    </row>
    <row r="624" spans="1:11" x14ac:dyDescent="0.3">
      <c r="A624" s="17"/>
      <c r="B624" s="18"/>
      <c r="C624" s="18"/>
      <c r="D624" s="18"/>
      <c r="E624" s="18"/>
      <c r="F624" s="18"/>
      <c r="G624" s="18"/>
      <c r="H624" s="18"/>
      <c r="I624" s="17"/>
      <c r="J624" s="18"/>
      <c r="K624" s="17"/>
    </row>
    <row r="625" spans="1:11" x14ac:dyDescent="0.3">
      <c r="A625" s="17"/>
      <c r="B625" s="18"/>
      <c r="C625" s="18"/>
      <c r="D625" s="18"/>
      <c r="E625" s="18"/>
      <c r="F625" s="18"/>
      <c r="G625" s="18"/>
      <c r="H625" s="18"/>
      <c r="I625" s="17"/>
      <c r="J625" s="18"/>
      <c r="K625" s="17"/>
    </row>
    <row r="626" spans="1:11" x14ac:dyDescent="0.3">
      <c r="A626" s="17"/>
      <c r="B626" s="18"/>
      <c r="C626" s="18"/>
      <c r="D626" s="18"/>
      <c r="E626" s="18"/>
      <c r="F626" s="18"/>
      <c r="G626" s="18"/>
      <c r="H626" s="18"/>
      <c r="I626" s="17"/>
      <c r="J626" s="18"/>
      <c r="K626" s="17"/>
    </row>
    <row r="627" spans="1:11" x14ac:dyDescent="0.3">
      <c r="A627" s="17"/>
      <c r="B627" s="18"/>
      <c r="C627" s="18"/>
      <c r="D627" s="18"/>
      <c r="E627" s="18"/>
      <c r="F627" s="18"/>
      <c r="G627" s="18"/>
      <c r="H627" s="18"/>
      <c r="I627" s="17"/>
      <c r="J627" s="18"/>
      <c r="K627" s="17"/>
    </row>
    <row r="628" spans="1:11" x14ac:dyDescent="0.3">
      <c r="A628" s="17"/>
      <c r="B628" s="18"/>
      <c r="C628" s="18"/>
      <c r="D628" s="18"/>
      <c r="E628" s="18"/>
      <c r="F628" s="18"/>
      <c r="G628" s="18"/>
      <c r="H628" s="18"/>
      <c r="I628" s="17"/>
      <c r="J628" s="18"/>
      <c r="K628" s="17"/>
    </row>
    <row r="629" spans="1:11" x14ac:dyDescent="0.3">
      <c r="A629" s="17"/>
      <c r="B629" s="18"/>
      <c r="C629" s="18"/>
      <c r="D629" s="18"/>
      <c r="E629" s="18"/>
      <c r="F629" s="18"/>
      <c r="G629" s="18"/>
      <c r="H629" s="18"/>
      <c r="I629" s="17"/>
      <c r="J629" s="18"/>
      <c r="K629" s="17"/>
    </row>
    <row r="630" spans="1:11" x14ac:dyDescent="0.3">
      <c r="A630" s="17"/>
      <c r="B630" s="18"/>
      <c r="C630" s="18"/>
      <c r="D630" s="18"/>
      <c r="E630" s="18"/>
      <c r="F630" s="18"/>
      <c r="G630" s="18"/>
      <c r="H630" s="18"/>
      <c r="I630" s="17"/>
      <c r="J630" s="18"/>
      <c r="K630" s="17"/>
    </row>
    <row r="631" spans="1:11" x14ac:dyDescent="0.3">
      <c r="A631" s="17"/>
      <c r="B631" s="18"/>
      <c r="C631" s="18"/>
      <c r="D631" s="18"/>
      <c r="E631" s="18"/>
      <c r="F631" s="18"/>
      <c r="G631" s="18"/>
      <c r="H631" s="18"/>
      <c r="I631" s="17"/>
      <c r="J631" s="18"/>
      <c r="K631" s="17"/>
    </row>
    <row r="632" spans="1:11" x14ac:dyDescent="0.3">
      <c r="A632" s="17"/>
      <c r="B632" s="18"/>
      <c r="C632" s="18"/>
      <c r="D632" s="18"/>
      <c r="E632" s="18"/>
      <c r="F632" s="18"/>
      <c r="G632" s="18"/>
      <c r="H632" s="18"/>
      <c r="I632" s="17"/>
      <c r="J632" s="18"/>
      <c r="K632" s="17"/>
    </row>
    <row r="633" spans="1:11" x14ac:dyDescent="0.3">
      <c r="A633" s="17"/>
      <c r="B633" s="18"/>
      <c r="C633" s="18"/>
      <c r="D633" s="18"/>
      <c r="E633" s="18"/>
      <c r="F633" s="18"/>
      <c r="G633" s="18"/>
      <c r="H633" s="18"/>
      <c r="I633" s="17"/>
      <c r="J633" s="18"/>
      <c r="K633" s="17"/>
    </row>
    <row r="634" spans="1:11" x14ac:dyDescent="0.3">
      <c r="A634" s="17"/>
      <c r="B634" s="18"/>
      <c r="C634" s="18"/>
      <c r="D634" s="18"/>
      <c r="E634" s="18"/>
      <c r="F634" s="18"/>
      <c r="G634" s="18"/>
      <c r="H634" s="18"/>
      <c r="I634" s="17"/>
      <c r="J634" s="18"/>
      <c r="K634" s="17"/>
    </row>
    <row r="635" spans="1:11" x14ac:dyDescent="0.3">
      <c r="A635" s="17"/>
      <c r="B635" s="18"/>
      <c r="C635" s="18"/>
      <c r="D635" s="18"/>
      <c r="E635" s="18"/>
      <c r="F635" s="18"/>
      <c r="G635" s="18"/>
      <c r="H635" s="18"/>
      <c r="I635" s="17"/>
      <c r="J635" s="18"/>
      <c r="K635" s="17"/>
    </row>
    <row r="636" spans="1:11" x14ac:dyDescent="0.3">
      <c r="A636" s="17"/>
      <c r="B636" s="18"/>
      <c r="C636" s="18"/>
      <c r="D636" s="18"/>
      <c r="E636" s="18"/>
      <c r="F636" s="18"/>
      <c r="G636" s="18"/>
      <c r="H636" s="18"/>
      <c r="I636" s="17"/>
      <c r="J636" s="18"/>
      <c r="K636" s="17"/>
    </row>
    <row r="637" spans="1:11" x14ac:dyDescent="0.3">
      <c r="A637" s="17"/>
      <c r="B637" s="18"/>
      <c r="C637" s="18"/>
      <c r="D637" s="18"/>
      <c r="E637" s="18"/>
      <c r="F637" s="18"/>
      <c r="G637" s="18"/>
      <c r="H637" s="18"/>
      <c r="I637" s="17"/>
      <c r="J637" s="18"/>
      <c r="K637" s="17"/>
    </row>
    <row r="638" spans="1:11" x14ac:dyDescent="0.3">
      <c r="A638" s="17"/>
      <c r="B638" s="18"/>
      <c r="C638" s="18"/>
      <c r="D638" s="18"/>
      <c r="E638" s="18"/>
      <c r="F638" s="18"/>
      <c r="G638" s="18"/>
      <c r="H638" s="18"/>
      <c r="I638" s="17"/>
      <c r="J638" s="18"/>
      <c r="K638" s="17"/>
    </row>
    <row r="639" spans="1:11" x14ac:dyDescent="0.3">
      <c r="A639" s="17"/>
      <c r="B639" s="18"/>
      <c r="C639" s="18"/>
      <c r="D639" s="18"/>
      <c r="E639" s="18"/>
      <c r="F639" s="18"/>
      <c r="G639" s="18"/>
      <c r="H639" s="18"/>
      <c r="I639" s="17"/>
      <c r="J639" s="18"/>
      <c r="K639" s="17"/>
    </row>
    <row r="640" spans="1:11" x14ac:dyDescent="0.3">
      <c r="A640" s="17"/>
      <c r="B640" s="18"/>
      <c r="C640" s="18"/>
      <c r="D640" s="18"/>
      <c r="E640" s="18"/>
      <c r="F640" s="18"/>
      <c r="G640" s="18"/>
      <c r="H640" s="18"/>
      <c r="I640" s="17"/>
      <c r="J640" s="18"/>
      <c r="K640" s="17"/>
    </row>
    <row r="641" spans="1:11" x14ac:dyDescent="0.3">
      <c r="A641" s="17"/>
      <c r="B641" s="18"/>
      <c r="C641" s="18"/>
      <c r="D641" s="18"/>
      <c r="E641" s="18"/>
      <c r="F641" s="18"/>
      <c r="G641" s="18"/>
      <c r="H641" s="18"/>
      <c r="I641" s="17"/>
      <c r="J641" s="18"/>
      <c r="K641" s="17"/>
    </row>
    <row r="642" spans="1:11" x14ac:dyDescent="0.3">
      <c r="A642" s="17"/>
      <c r="B642" s="18"/>
      <c r="C642" s="18"/>
      <c r="D642" s="18"/>
      <c r="E642" s="18"/>
      <c r="F642" s="18"/>
      <c r="G642" s="18"/>
      <c r="H642" s="18"/>
      <c r="I642" s="17"/>
      <c r="J642" s="18"/>
      <c r="K642" s="17"/>
    </row>
  </sheetData>
  <autoFilter ref="A2:X642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97"/>
  <sheetViews>
    <sheetView workbookViewId="0">
      <pane ySplit="1" topLeftCell="A176" activePane="bottomLeft" state="frozen"/>
      <selection activeCell="M52" sqref="M52"/>
      <selection pane="bottomLeft" activeCell="E141" sqref="E141:E188"/>
    </sheetView>
  </sheetViews>
  <sheetFormatPr defaultRowHeight="16.5" x14ac:dyDescent="0.15"/>
  <cols>
    <col min="1" max="1" width="10.75" style="3" bestFit="1" customWidth="1"/>
    <col min="2" max="2" width="15.375" style="3" bestFit="1" customWidth="1"/>
    <col min="3" max="3" width="10.25" style="3" bestFit="1" customWidth="1"/>
    <col min="4" max="4" width="13.25" style="3" bestFit="1" customWidth="1"/>
    <col min="5" max="5" width="9.25" style="3" bestFit="1" customWidth="1"/>
    <col min="6" max="6" width="11.25" style="3" bestFit="1" customWidth="1"/>
    <col min="7" max="7" width="20.875" style="3" bestFit="1" customWidth="1"/>
    <col min="8" max="8" width="13.25" style="3" bestFit="1" customWidth="1"/>
    <col min="9" max="9" width="33.375" style="3" bestFit="1" customWidth="1"/>
    <col min="10" max="10" width="9.25" style="3" customWidth="1"/>
    <col min="11" max="11" width="12" style="3" bestFit="1" customWidth="1"/>
    <col min="12" max="12" width="8.5" style="3" bestFit="1" customWidth="1"/>
    <col min="13" max="13" width="10.75" style="3" bestFit="1" customWidth="1"/>
    <col min="14" max="14" width="7.75" style="3" bestFit="1" customWidth="1"/>
    <col min="15" max="16384" width="9" style="3"/>
  </cols>
  <sheetData>
    <row r="1" spans="1:15" ht="32.25" customHeight="1" x14ac:dyDescent="0.15">
      <c r="A1" s="14" t="s">
        <v>615</v>
      </c>
      <c r="B1" s="14" t="s">
        <v>605</v>
      </c>
      <c r="C1" s="14" t="s">
        <v>616</v>
      </c>
      <c r="D1" s="14" t="s">
        <v>617</v>
      </c>
      <c r="E1" s="14" t="s">
        <v>460</v>
      </c>
      <c r="G1" s="14" t="s">
        <v>447</v>
      </c>
      <c r="H1" s="14" t="s">
        <v>618</v>
      </c>
      <c r="I1" s="14" t="s">
        <v>446</v>
      </c>
      <c r="J1" s="14" t="s">
        <v>445</v>
      </c>
      <c r="K1" s="14" t="s">
        <v>443</v>
      </c>
      <c r="L1" s="14" t="s">
        <v>619</v>
      </c>
    </row>
    <row r="2" spans="1:15" x14ac:dyDescent="0.15">
      <c r="A2" s="3">
        <v>5100011</v>
      </c>
      <c r="B2" s="3" t="s">
        <v>156</v>
      </c>
      <c r="C2" s="3" t="s">
        <v>620</v>
      </c>
      <c r="D2" s="3" t="str">
        <f>B2</f>
        <v>能量试剂</v>
      </c>
      <c r="E2" s="3">
        <v>1</v>
      </c>
      <c r="G2" s="3" t="s">
        <v>444</v>
      </c>
      <c r="H2" s="3" t="s">
        <v>149</v>
      </c>
      <c r="I2" s="3" t="str">
        <f t="shared" ref="I2:I15" si="0">G2&amp;H2</f>
        <v>market_mystery17星魄</v>
      </c>
      <c r="J2" s="3">
        <v>10</v>
      </c>
      <c r="K2" s="3" t="s">
        <v>47</v>
      </c>
      <c r="L2" s="3">
        <v>500</v>
      </c>
    </row>
    <row r="3" spans="1:15" x14ac:dyDescent="0.15">
      <c r="A3" s="3">
        <v>5100012</v>
      </c>
      <c r="B3" s="3" t="s">
        <v>157</v>
      </c>
      <c r="C3" s="3" t="s">
        <v>620</v>
      </c>
      <c r="D3" s="3" t="str">
        <f t="shared" ref="D3:D10" si="1">B3</f>
        <v>能量之水</v>
      </c>
      <c r="E3" s="3">
        <v>1</v>
      </c>
      <c r="G3" s="3" t="s">
        <v>444</v>
      </c>
      <c r="H3" s="3" t="s">
        <v>150</v>
      </c>
      <c r="I3" s="3" t="str">
        <f t="shared" si="0"/>
        <v>market_mystery18星魄</v>
      </c>
      <c r="J3" s="3">
        <v>10</v>
      </c>
      <c r="K3" s="3" t="s">
        <v>621</v>
      </c>
      <c r="L3" s="3">
        <v>1000</v>
      </c>
      <c r="N3" s="3" t="s">
        <v>622</v>
      </c>
      <c r="O3" s="3">
        <v>40</v>
      </c>
    </row>
    <row r="4" spans="1:15" x14ac:dyDescent="0.15">
      <c r="A4" s="3">
        <v>5100013</v>
      </c>
      <c r="B4" s="3" t="s">
        <v>158</v>
      </c>
      <c r="C4" s="3" t="s">
        <v>46</v>
      </c>
      <c r="D4" s="3" t="str">
        <f t="shared" si="1"/>
        <v>能量药水</v>
      </c>
      <c r="E4" s="3">
        <v>1</v>
      </c>
      <c r="G4" s="3" t="s">
        <v>444</v>
      </c>
      <c r="H4" s="3" t="s">
        <v>578</v>
      </c>
      <c r="I4" s="3" t="str">
        <f t="shared" si="0"/>
        <v>market_mystery16套装</v>
      </c>
      <c r="J4" s="3">
        <v>10</v>
      </c>
      <c r="K4" s="3" t="s">
        <v>47</v>
      </c>
      <c r="L4" s="3">
        <v>800</v>
      </c>
      <c r="N4" s="3" t="s">
        <v>149</v>
      </c>
      <c r="O4" s="3">
        <v>80</v>
      </c>
    </row>
    <row r="5" spans="1:15" x14ac:dyDescent="0.15">
      <c r="A5" s="3">
        <v>5100014</v>
      </c>
      <c r="B5" s="3" t="s">
        <v>159</v>
      </c>
      <c r="C5" s="3" t="s">
        <v>46</v>
      </c>
      <c r="D5" s="3" t="str">
        <f t="shared" si="1"/>
        <v>能量泉水</v>
      </c>
      <c r="E5" s="3">
        <v>1</v>
      </c>
      <c r="G5" s="3" t="s">
        <v>444</v>
      </c>
      <c r="H5" s="3" t="s">
        <v>442</v>
      </c>
      <c r="I5" s="3" t="str">
        <f t="shared" si="0"/>
        <v>market_mystery18套装</v>
      </c>
      <c r="J5" s="3">
        <v>10</v>
      </c>
      <c r="K5" s="3" t="s">
        <v>621</v>
      </c>
      <c r="L5" s="3">
        <v>1600</v>
      </c>
      <c r="N5" s="3" t="s">
        <v>150</v>
      </c>
      <c r="O5" s="3">
        <v>120</v>
      </c>
    </row>
    <row r="6" spans="1:15" x14ac:dyDescent="0.15">
      <c r="A6" s="3">
        <v>5100015</v>
      </c>
      <c r="B6" s="3" t="s">
        <v>113</v>
      </c>
      <c r="C6" s="3" t="s">
        <v>623</v>
      </c>
      <c r="D6" s="3" t="str">
        <f t="shared" si="1"/>
        <v>能量圣水</v>
      </c>
      <c r="E6" s="3">
        <v>1</v>
      </c>
      <c r="G6" s="3" t="s">
        <v>444</v>
      </c>
      <c r="H6" s="3" t="s">
        <v>152</v>
      </c>
      <c r="I6" s="3" t="str">
        <f t="shared" si="0"/>
        <v>market_mystery16圣物</v>
      </c>
      <c r="J6" s="3">
        <v>1</v>
      </c>
      <c r="K6" s="3" t="s">
        <v>47</v>
      </c>
      <c r="L6" s="3">
        <v>600</v>
      </c>
      <c r="N6" s="3" t="s">
        <v>606</v>
      </c>
      <c r="O6" s="3">
        <v>20</v>
      </c>
    </row>
    <row r="7" spans="1:15" x14ac:dyDescent="0.15">
      <c r="A7" s="3">
        <v>5100032</v>
      </c>
      <c r="B7" s="3" t="s">
        <v>160</v>
      </c>
      <c r="C7" s="3" t="s">
        <v>46</v>
      </c>
      <c r="D7" s="3" t="str">
        <f t="shared" si="1"/>
        <v>骚味烤肉</v>
      </c>
      <c r="E7" s="3">
        <v>1</v>
      </c>
      <c r="G7" s="3" t="s">
        <v>444</v>
      </c>
      <c r="H7" s="3" t="s">
        <v>153</v>
      </c>
      <c r="I7" s="3" t="str">
        <f t="shared" si="0"/>
        <v>market_mystery17圣物</v>
      </c>
      <c r="J7" s="3">
        <v>1</v>
      </c>
      <c r="K7" s="3" t="s">
        <v>47</v>
      </c>
      <c r="L7" s="3">
        <v>600</v>
      </c>
      <c r="N7" s="3" t="s">
        <v>490</v>
      </c>
      <c r="O7" s="3">
        <f>O3</f>
        <v>40</v>
      </c>
    </row>
    <row r="8" spans="1:15" x14ac:dyDescent="0.15">
      <c r="A8" s="3">
        <v>5100033</v>
      </c>
      <c r="B8" s="3" t="s">
        <v>161</v>
      </c>
      <c r="C8" s="3" t="s">
        <v>623</v>
      </c>
      <c r="D8" s="3" t="str">
        <f t="shared" si="1"/>
        <v>碳烤牛排</v>
      </c>
      <c r="E8" s="3">
        <v>1</v>
      </c>
      <c r="N8" s="3" t="s">
        <v>624</v>
      </c>
      <c r="O8" s="3">
        <v>80</v>
      </c>
    </row>
    <row r="9" spans="1:15" x14ac:dyDescent="0.15">
      <c r="A9" s="3">
        <v>5100034</v>
      </c>
      <c r="B9" s="3" t="s">
        <v>162</v>
      </c>
      <c r="C9" s="3" t="s">
        <v>46</v>
      </c>
      <c r="D9" s="3" t="str">
        <f t="shared" si="1"/>
        <v>运动饮料</v>
      </c>
      <c r="E9" s="3">
        <v>1</v>
      </c>
      <c r="N9" s="3" t="s">
        <v>151</v>
      </c>
      <c r="O9" s="3">
        <v>160</v>
      </c>
    </row>
    <row r="10" spans="1:15" x14ac:dyDescent="0.15">
      <c r="A10" s="3">
        <v>5100035</v>
      </c>
      <c r="B10" s="3" t="s">
        <v>163</v>
      </c>
      <c r="C10" s="3" t="s">
        <v>623</v>
      </c>
      <c r="D10" s="3" t="str">
        <f t="shared" si="1"/>
        <v>鸡尾酒</v>
      </c>
      <c r="E10" s="3">
        <v>1</v>
      </c>
      <c r="N10" s="3" t="s">
        <v>492</v>
      </c>
      <c r="O10" s="3">
        <v>320</v>
      </c>
    </row>
    <row r="11" spans="1:15" x14ac:dyDescent="0.15">
      <c r="A11" s="3">
        <v>7100001</v>
      </c>
      <c r="B11" s="3" t="s">
        <v>625</v>
      </c>
      <c r="C11" s="3" t="s">
        <v>626</v>
      </c>
      <c r="D11" s="3" t="s">
        <v>627</v>
      </c>
      <c r="E11" s="3">
        <v>1</v>
      </c>
      <c r="G11" s="3" t="s">
        <v>448</v>
      </c>
      <c r="H11" s="3" t="s">
        <v>155</v>
      </c>
      <c r="I11" s="3" t="str">
        <f t="shared" si="0"/>
        <v>market_black16星魄</v>
      </c>
      <c r="J11" s="3">
        <v>5</v>
      </c>
      <c r="K11" s="3" t="s">
        <v>41</v>
      </c>
      <c r="L11" s="3">
        <v>2000</v>
      </c>
    </row>
    <row r="12" spans="1:15" x14ac:dyDescent="0.15">
      <c r="A12" s="3">
        <v>7100002</v>
      </c>
      <c r="B12" s="3" t="s">
        <v>467</v>
      </c>
      <c r="C12" s="3" t="s">
        <v>477</v>
      </c>
      <c r="D12" s="3" t="s">
        <v>628</v>
      </c>
      <c r="E12" s="3">
        <v>1</v>
      </c>
      <c r="G12" s="3" t="s">
        <v>448</v>
      </c>
      <c r="H12" s="3" t="s">
        <v>149</v>
      </c>
      <c r="I12" s="3" t="str">
        <f t="shared" si="0"/>
        <v>market_black17星魄</v>
      </c>
      <c r="J12" s="3">
        <v>5</v>
      </c>
      <c r="K12" s="3" t="s">
        <v>41</v>
      </c>
      <c r="L12" s="3">
        <v>4000</v>
      </c>
    </row>
    <row r="13" spans="1:15" x14ac:dyDescent="0.15">
      <c r="A13" s="3">
        <v>7100003</v>
      </c>
      <c r="B13" s="3" t="s">
        <v>468</v>
      </c>
      <c r="C13" s="3" t="s">
        <v>626</v>
      </c>
      <c r="D13" s="3" t="s">
        <v>629</v>
      </c>
      <c r="E13" s="3">
        <v>1</v>
      </c>
      <c r="G13" s="3" t="s">
        <v>448</v>
      </c>
      <c r="H13" s="3" t="s">
        <v>630</v>
      </c>
      <c r="I13" s="3" t="str">
        <f t="shared" si="0"/>
        <v>market_black12套装</v>
      </c>
      <c r="J13" s="3">
        <v>1</v>
      </c>
      <c r="K13" s="3" t="s">
        <v>41</v>
      </c>
      <c r="L13" s="3">
        <v>0</v>
      </c>
    </row>
    <row r="14" spans="1:15" x14ac:dyDescent="0.15">
      <c r="A14" s="3">
        <v>7100004</v>
      </c>
      <c r="B14" s="3" t="s">
        <v>469</v>
      </c>
      <c r="C14" s="3" t="s">
        <v>477</v>
      </c>
      <c r="D14" s="3" t="s">
        <v>627</v>
      </c>
      <c r="E14" s="3">
        <v>1</v>
      </c>
      <c r="G14" s="3" t="s">
        <v>448</v>
      </c>
      <c r="H14" s="3" t="s">
        <v>272</v>
      </c>
      <c r="I14" s="3" t="str">
        <f t="shared" si="0"/>
        <v>market_black16装备</v>
      </c>
      <c r="J14" s="3">
        <v>1</v>
      </c>
      <c r="K14" s="3" t="s">
        <v>41</v>
      </c>
      <c r="L14" s="3">
        <v>0</v>
      </c>
    </row>
    <row r="15" spans="1:15" x14ac:dyDescent="0.15">
      <c r="A15" s="3">
        <v>7100005</v>
      </c>
      <c r="B15" s="3" t="s">
        <v>470</v>
      </c>
      <c r="C15" s="3" t="s">
        <v>477</v>
      </c>
      <c r="D15" s="3" t="s">
        <v>627</v>
      </c>
      <c r="E15" s="3">
        <v>1</v>
      </c>
      <c r="G15" s="3" t="s">
        <v>448</v>
      </c>
      <c r="H15" s="3" t="s">
        <v>151</v>
      </c>
      <c r="I15" s="3" t="str">
        <f t="shared" si="0"/>
        <v>market_black17装备</v>
      </c>
      <c r="J15" s="3">
        <v>1</v>
      </c>
      <c r="K15" s="3" t="s">
        <v>41</v>
      </c>
      <c r="L15" s="3">
        <v>0</v>
      </c>
    </row>
    <row r="16" spans="1:15" x14ac:dyDescent="0.15">
      <c r="A16" s="3">
        <v>7100006</v>
      </c>
      <c r="B16" s="3" t="s">
        <v>631</v>
      </c>
      <c r="C16" s="3" t="s">
        <v>477</v>
      </c>
      <c r="D16" s="3" t="s">
        <v>629</v>
      </c>
      <c r="E16" s="3">
        <v>1</v>
      </c>
    </row>
    <row r="17" spans="1:12" x14ac:dyDescent="0.15">
      <c r="A17" s="3">
        <v>7100007</v>
      </c>
      <c r="B17" s="3" t="s">
        <v>632</v>
      </c>
      <c r="C17" s="3" t="s">
        <v>477</v>
      </c>
      <c r="D17" s="3" t="s">
        <v>633</v>
      </c>
      <c r="E17" s="3">
        <v>1</v>
      </c>
      <c r="G17" s="3" t="s">
        <v>473</v>
      </c>
      <c r="H17" s="3" t="s">
        <v>273</v>
      </c>
      <c r="I17" s="3" t="str">
        <f t="shared" ref="I17:I26" si="2">G17&amp;H17</f>
        <v>market_black_equip普通进阶材料</v>
      </c>
      <c r="J17" s="3">
        <v>1</v>
      </c>
      <c r="K17" s="3" t="s">
        <v>634</v>
      </c>
      <c r="L17" s="3">
        <v>15000</v>
      </c>
    </row>
    <row r="18" spans="1:12" x14ac:dyDescent="0.15">
      <c r="A18" s="3">
        <v>7100008</v>
      </c>
      <c r="B18" s="3" t="s">
        <v>471</v>
      </c>
      <c r="C18" s="3" t="s">
        <v>477</v>
      </c>
      <c r="D18" s="3" t="s">
        <v>633</v>
      </c>
      <c r="E18" s="3">
        <v>1</v>
      </c>
      <c r="G18" s="3" t="s">
        <v>473</v>
      </c>
      <c r="H18" s="3" t="s">
        <v>274</v>
      </c>
      <c r="I18" s="3" t="str">
        <f t="shared" si="2"/>
        <v>market_black_equip优良进阶材料</v>
      </c>
      <c r="J18" s="3">
        <v>1</v>
      </c>
      <c r="K18" s="3" t="s">
        <v>466</v>
      </c>
      <c r="L18" s="3">
        <v>30000</v>
      </c>
    </row>
    <row r="19" spans="1:12" x14ac:dyDescent="0.15">
      <c r="A19" s="3">
        <v>7100009</v>
      </c>
      <c r="B19" s="3" t="s">
        <v>474</v>
      </c>
      <c r="C19" s="3" t="s">
        <v>626</v>
      </c>
      <c r="D19" s="3" t="s">
        <v>478</v>
      </c>
      <c r="E19" s="3">
        <v>1</v>
      </c>
      <c r="G19" s="3" t="s">
        <v>473</v>
      </c>
      <c r="H19" s="3" t="s">
        <v>275</v>
      </c>
      <c r="I19" s="3" t="str">
        <f t="shared" si="2"/>
        <v>market_black_equip精致进阶材料</v>
      </c>
      <c r="J19" s="3">
        <v>1</v>
      </c>
      <c r="K19" s="3" t="s">
        <v>466</v>
      </c>
      <c r="L19" s="3">
        <v>50000</v>
      </c>
    </row>
    <row r="20" spans="1:12" x14ac:dyDescent="0.15">
      <c r="A20" s="3">
        <v>7100010</v>
      </c>
      <c r="B20" s="3" t="s">
        <v>475</v>
      </c>
      <c r="C20" s="3" t="s">
        <v>477</v>
      </c>
      <c r="D20" s="3" t="s">
        <v>633</v>
      </c>
      <c r="E20" s="3">
        <v>1</v>
      </c>
      <c r="G20" s="3" t="s">
        <v>473</v>
      </c>
      <c r="H20" s="3" t="s">
        <v>154</v>
      </c>
      <c r="I20" s="3" t="str">
        <f t="shared" si="2"/>
        <v>market_black_equip史诗进阶材料</v>
      </c>
      <c r="J20" s="3">
        <v>1</v>
      </c>
      <c r="K20" s="3" t="s">
        <v>466</v>
      </c>
      <c r="L20" s="3">
        <v>80000</v>
      </c>
    </row>
    <row r="21" spans="1:12" x14ac:dyDescent="0.15">
      <c r="A21" s="3">
        <v>7100011</v>
      </c>
      <c r="B21" s="3" t="s">
        <v>607</v>
      </c>
      <c r="C21" s="3" t="s">
        <v>477</v>
      </c>
      <c r="D21" s="3" t="s">
        <v>478</v>
      </c>
      <c r="E21" s="3">
        <v>1</v>
      </c>
      <c r="G21" s="3" t="s">
        <v>473</v>
      </c>
      <c r="H21" s="3" t="s">
        <v>96</v>
      </c>
      <c r="I21" s="3" t="str">
        <f t="shared" si="2"/>
        <v>market_black_equip普通附魔粉尘</v>
      </c>
      <c r="J21" s="3">
        <v>1</v>
      </c>
      <c r="K21" s="3" t="s">
        <v>466</v>
      </c>
      <c r="L21" s="3">
        <v>10000</v>
      </c>
    </row>
    <row r="22" spans="1:12" x14ac:dyDescent="0.15">
      <c r="A22" s="3">
        <v>7100012</v>
      </c>
      <c r="B22" s="3" t="s">
        <v>635</v>
      </c>
      <c r="C22" s="3" t="s">
        <v>626</v>
      </c>
      <c r="D22" s="3" t="s">
        <v>478</v>
      </c>
      <c r="E22" s="3">
        <v>1</v>
      </c>
      <c r="G22" s="3" t="s">
        <v>473</v>
      </c>
      <c r="H22" s="3" t="s">
        <v>97</v>
      </c>
      <c r="I22" s="3" t="str">
        <f t="shared" si="2"/>
        <v>market_black_equip优良附魔粉尘</v>
      </c>
      <c r="J22" s="3">
        <v>1</v>
      </c>
      <c r="K22" s="3" t="s">
        <v>466</v>
      </c>
      <c r="L22" s="3">
        <v>39000</v>
      </c>
    </row>
    <row r="23" spans="1:12" x14ac:dyDescent="0.15">
      <c r="A23" s="3">
        <v>7100013</v>
      </c>
      <c r="B23" s="3" t="s">
        <v>636</v>
      </c>
      <c r="C23" s="3" t="s">
        <v>637</v>
      </c>
      <c r="D23" s="3" t="s">
        <v>608</v>
      </c>
      <c r="E23" s="3">
        <v>1</v>
      </c>
      <c r="G23" s="3" t="s">
        <v>473</v>
      </c>
      <c r="H23" s="3" t="s">
        <v>126</v>
      </c>
      <c r="I23" s="3" t="str">
        <f t="shared" si="2"/>
        <v>market_black_equip精致附魔粉尘</v>
      </c>
      <c r="J23" s="3">
        <v>1</v>
      </c>
      <c r="K23" s="3" t="s">
        <v>466</v>
      </c>
      <c r="L23" s="3">
        <v>80000</v>
      </c>
    </row>
    <row r="24" spans="1:12" x14ac:dyDescent="0.15">
      <c r="A24" s="3">
        <v>7100014</v>
      </c>
      <c r="B24" s="3" t="s">
        <v>638</v>
      </c>
      <c r="C24" s="3" t="s">
        <v>477</v>
      </c>
      <c r="D24" s="3" t="s">
        <v>639</v>
      </c>
      <c r="E24" s="3">
        <v>1</v>
      </c>
      <c r="G24" s="3" t="s">
        <v>473</v>
      </c>
      <c r="H24" s="3" t="s">
        <v>627</v>
      </c>
      <c r="I24" s="3" t="str">
        <f t="shared" si="2"/>
        <v>market_black_equip1装备</v>
      </c>
      <c r="J24" s="3">
        <v>1</v>
      </c>
      <c r="K24" s="3" t="s">
        <v>466</v>
      </c>
      <c r="L24" s="3">
        <v>2000</v>
      </c>
    </row>
    <row r="25" spans="1:12" x14ac:dyDescent="0.15">
      <c r="A25" s="3">
        <v>7100015</v>
      </c>
      <c r="B25" s="3" t="s">
        <v>640</v>
      </c>
      <c r="C25" s="3" t="s">
        <v>626</v>
      </c>
      <c r="D25" s="3" t="s">
        <v>641</v>
      </c>
      <c r="E25" s="3">
        <v>1</v>
      </c>
      <c r="G25" s="3" t="s">
        <v>473</v>
      </c>
      <c r="H25" s="3" t="s">
        <v>642</v>
      </c>
      <c r="I25" s="3" t="str">
        <f t="shared" si="2"/>
        <v>market_black_equip6装备</v>
      </c>
      <c r="J25" s="3">
        <v>1</v>
      </c>
      <c r="K25" s="3" t="s">
        <v>466</v>
      </c>
      <c r="L25" s="3">
        <v>4000</v>
      </c>
    </row>
    <row r="26" spans="1:12" x14ac:dyDescent="0.15">
      <c r="A26" s="3">
        <v>7100016</v>
      </c>
      <c r="B26" s="3" t="s">
        <v>609</v>
      </c>
      <c r="C26" s="3" t="s">
        <v>626</v>
      </c>
      <c r="D26" s="3" t="s">
        <v>639</v>
      </c>
      <c r="E26" s="3">
        <v>1</v>
      </c>
      <c r="G26" s="3" t="s">
        <v>473</v>
      </c>
      <c r="H26" s="3" t="s">
        <v>608</v>
      </c>
      <c r="I26" s="3" t="str">
        <f t="shared" si="2"/>
        <v>market_black_equip7套装</v>
      </c>
      <c r="J26" s="3">
        <v>1</v>
      </c>
      <c r="K26" s="3" t="s">
        <v>643</v>
      </c>
      <c r="L26" s="3">
        <v>8000</v>
      </c>
    </row>
    <row r="27" spans="1:12" x14ac:dyDescent="0.15">
      <c r="A27" s="3">
        <v>7100017</v>
      </c>
      <c r="B27" s="3" t="s">
        <v>476</v>
      </c>
      <c r="C27" s="3" t="s">
        <v>477</v>
      </c>
      <c r="D27" s="3" t="s">
        <v>608</v>
      </c>
      <c r="E27" s="3">
        <v>1</v>
      </c>
      <c r="G27" s="3" t="s">
        <v>473</v>
      </c>
      <c r="H27" s="3" t="s">
        <v>124</v>
      </c>
      <c r="I27" s="3" t="str">
        <f>G27&amp;H27</f>
        <v>market_black_equip普通宝珠</v>
      </c>
      <c r="J27" s="3">
        <v>1</v>
      </c>
      <c r="K27" s="3" t="s">
        <v>466</v>
      </c>
      <c r="L27" s="3">
        <v>10000</v>
      </c>
    </row>
    <row r="28" spans="1:12" x14ac:dyDescent="0.15">
      <c r="A28" s="3">
        <v>7100018</v>
      </c>
      <c r="B28" s="3" t="s">
        <v>472</v>
      </c>
      <c r="C28" s="3" t="s">
        <v>626</v>
      </c>
      <c r="D28" s="3" t="s">
        <v>608</v>
      </c>
      <c r="E28" s="3">
        <v>1</v>
      </c>
      <c r="G28" s="3" t="s">
        <v>473</v>
      </c>
      <c r="H28" s="3" t="s">
        <v>125</v>
      </c>
      <c r="I28" s="3" t="str">
        <f>G28&amp;H28</f>
        <v>market_black_equip优良宝珠</v>
      </c>
      <c r="J28" s="3">
        <v>1</v>
      </c>
      <c r="K28" s="3" t="s">
        <v>643</v>
      </c>
      <c r="L28" s="3">
        <v>39000</v>
      </c>
    </row>
    <row r="29" spans="1:12" x14ac:dyDescent="0.15">
      <c r="A29" s="3">
        <v>5110019</v>
      </c>
      <c r="B29" s="3" t="s">
        <v>11</v>
      </c>
      <c r="C29" s="3" t="s">
        <v>623</v>
      </c>
      <c r="D29" s="3" t="s">
        <v>606</v>
      </c>
      <c r="E29" s="3">
        <v>1</v>
      </c>
      <c r="G29" s="3" t="s">
        <v>473</v>
      </c>
      <c r="H29" s="3" t="s">
        <v>449</v>
      </c>
      <c r="I29" s="3" t="str">
        <f>G29&amp;H29</f>
        <v>market_black_equip精致宝珠</v>
      </c>
      <c r="J29" s="3">
        <v>1</v>
      </c>
      <c r="K29" s="3" t="s">
        <v>466</v>
      </c>
      <c r="L29" s="3">
        <v>80000</v>
      </c>
    </row>
    <row r="30" spans="1:12" x14ac:dyDescent="0.15">
      <c r="A30" s="3">
        <v>5110020</v>
      </c>
      <c r="B30" s="3" t="s">
        <v>12</v>
      </c>
      <c r="C30" s="3" t="s">
        <v>623</v>
      </c>
      <c r="D30" s="3" t="s">
        <v>606</v>
      </c>
      <c r="E30" s="3">
        <v>1</v>
      </c>
      <c r="G30" s="3" t="s">
        <v>473</v>
      </c>
      <c r="H30" s="3" t="s">
        <v>45</v>
      </c>
      <c r="I30" s="3" t="str">
        <f>G30&amp;H30</f>
        <v>market_black_equip铭刻石</v>
      </c>
      <c r="J30" s="3">
        <v>10</v>
      </c>
      <c r="K30" s="3" t="s">
        <v>466</v>
      </c>
      <c r="L30" s="3">
        <v>200000</v>
      </c>
    </row>
    <row r="31" spans="1:12" x14ac:dyDescent="0.15">
      <c r="A31" s="3">
        <v>5110021</v>
      </c>
      <c r="B31" s="3" t="s">
        <v>13</v>
      </c>
      <c r="C31" s="3" t="s">
        <v>46</v>
      </c>
      <c r="D31" s="3" t="s">
        <v>644</v>
      </c>
      <c r="E31" s="3">
        <v>1</v>
      </c>
      <c r="G31" s="3" t="s">
        <v>473</v>
      </c>
      <c r="H31" s="3" t="s">
        <v>479</v>
      </c>
      <c r="I31" s="3" t="str">
        <f>G31&amp;H31</f>
        <v>market_black_equip征召石</v>
      </c>
      <c r="J31" s="3">
        <v>10</v>
      </c>
      <c r="K31" s="3" t="s">
        <v>466</v>
      </c>
      <c r="L31" s="3">
        <v>80000</v>
      </c>
    </row>
    <row r="32" spans="1:12" x14ac:dyDescent="0.15">
      <c r="A32" s="3">
        <v>5110022</v>
      </c>
      <c r="B32" s="3" t="s">
        <v>14</v>
      </c>
      <c r="C32" s="3" t="s">
        <v>623</v>
      </c>
      <c r="D32" s="3" t="s">
        <v>606</v>
      </c>
      <c r="E32" s="3">
        <v>1</v>
      </c>
      <c r="G32" s="3" t="s">
        <v>473</v>
      </c>
      <c r="H32" s="3" t="s">
        <v>644</v>
      </c>
      <c r="I32" s="3" t="str">
        <f t="shared" ref="I32:I39" si="3">G32&amp;H32</f>
        <v>market_black_equip11装备</v>
      </c>
      <c r="J32" s="3">
        <v>1</v>
      </c>
      <c r="K32" s="3" t="s">
        <v>466</v>
      </c>
      <c r="L32" s="3">
        <v>20000</v>
      </c>
    </row>
    <row r="33" spans="1:12" x14ac:dyDescent="0.15">
      <c r="A33" s="3">
        <v>5110023</v>
      </c>
      <c r="B33" s="3" t="s">
        <v>15</v>
      </c>
      <c r="C33" s="3" t="s">
        <v>623</v>
      </c>
      <c r="D33" s="3" t="s">
        <v>606</v>
      </c>
      <c r="E33" s="3">
        <v>1</v>
      </c>
      <c r="G33" s="3" t="s">
        <v>473</v>
      </c>
      <c r="H33" s="3" t="s">
        <v>272</v>
      </c>
      <c r="I33" s="3" t="str">
        <f t="shared" si="3"/>
        <v>market_black_equip16装备</v>
      </c>
      <c r="J33" s="3">
        <v>1</v>
      </c>
      <c r="K33" s="3" t="s">
        <v>466</v>
      </c>
      <c r="L33" s="3">
        <v>80000</v>
      </c>
    </row>
    <row r="34" spans="1:12" x14ac:dyDescent="0.15">
      <c r="A34" s="3">
        <v>5110024</v>
      </c>
      <c r="B34" s="3" t="s">
        <v>16</v>
      </c>
      <c r="C34" s="3" t="s">
        <v>620</v>
      </c>
      <c r="D34" s="3" t="s">
        <v>606</v>
      </c>
      <c r="E34" s="3">
        <v>1</v>
      </c>
      <c r="G34" s="3" t="s">
        <v>473</v>
      </c>
      <c r="H34" s="3" t="s">
        <v>151</v>
      </c>
      <c r="I34" s="3" t="str">
        <f t="shared" si="3"/>
        <v>market_black_equip17装备</v>
      </c>
      <c r="J34" s="3">
        <v>1</v>
      </c>
      <c r="K34" s="3" t="s">
        <v>466</v>
      </c>
      <c r="L34" s="3">
        <v>160000</v>
      </c>
    </row>
    <row r="35" spans="1:12" x14ac:dyDescent="0.15">
      <c r="A35" s="3">
        <v>5110025</v>
      </c>
      <c r="B35" s="3" t="s">
        <v>164</v>
      </c>
      <c r="C35" s="3" t="s">
        <v>620</v>
      </c>
      <c r="D35" s="3" t="s">
        <v>610</v>
      </c>
      <c r="E35" s="3">
        <v>1</v>
      </c>
      <c r="G35" s="3" t="s">
        <v>473</v>
      </c>
      <c r="H35" s="3" t="s">
        <v>155</v>
      </c>
      <c r="I35" s="3" t="str">
        <f t="shared" si="3"/>
        <v>market_black_equip16星魄</v>
      </c>
      <c r="J35" s="3">
        <v>1</v>
      </c>
      <c r="K35" s="3" t="s">
        <v>466</v>
      </c>
      <c r="L35" s="3">
        <v>40000</v>
      </c>
    </row>
    <row r="36" spans="1:12" x14ac:dyDescent="0.15">
      <c r="A36" s="3">
        <v>5110026</v>
      </c>
      <c r="B36" s="3" t="s">
        <v>165</v>
      </c>
      <c r="C36" s="3" t="s">
        <v>623</v>
      </c>
      <c r="D36" s="3" t="s">
        <v>610</v>
      </c>
      <c r="E36" s="3">
        <v>1</v>
      </c>
      <c r="G36" s="3" t="s">
        <v>473</v>
      </c>
      <c r="H36" s="3" t="s">
        <v>149</v>
      </c>
      <c r="I36" s="3" t="str">
        <f t="shared" si="3"/>
        <v>market_black_equip17星魄</v>
      </c>
      <c r="J36" s="3">
        <v>1</v>
      </c>
      <c r="K36" s="3" t="s">
        <v>643</v>
      </c>
      <c r="L36" s="3">
        <v>80000</v>
      </c>
    </row>
    <row r="37" spans="1:12" x14ac:dyDescent="0.15">
      <c r="A37" s="3">
        <v>5110027</v>
      </c>
      <c r="B37" s="3" t="s">
        <v>166</v>
      </c>
      <c r="C37" s="3" t="s">
        <v>46</v>
      </c>
      <c r="D37" s="3" t="s">
        <v>610</v>
      </c>
      <c r="E37" s="3">
        <v>1</v>
      </c>
    </row>
    <row r="38" spans="1:12" x14ac:dyDescent="0.15">
      <c r="A38" s="3">
        <v>5110028</v>
      </c>
      <c r="B38" s="3" t="s">
        <v>167</v>
      </c>
      <c r="C38" s="3" t="s">
        <v>46</v>
      </c>
      <c r="D38" s="3" t="s">
        <v>630</v>
      </c>
      <c r="E38" s="3">
        <v>1</v>
      </c>
    </row>
    <row r="39" spans="1:12" x14ac:dyDescent="0.15">
      <c r="A39" s="3">
        <v>5110029</v>
      </c>
      <c r="B39" s="3" t="s">
        <v>168</v>
      </c>
      <c r="C39" s="3" t="s">
        <v>46</v>
      </c>
      <c r="D39" s="3" t="s">
        <v>630</v>
      </c>
      <c r="E39" s="3">
        <v>1</v>
      </c>
      <c r="I39" s="3" t="str">
        <f t="shared" si="3"/>
        <v/>
      </c>
    </row>
    <row r="40" spans="1:12" x14ac:dyDescent="0.15">
      <c r="A40" s="3">
        <v>5110030</v>
      </c>
      <c r="B40" s="3" t="s">
        <v>169</v>
      </c>
      <c r="C40" s="3" t="s">
        <v>46</v>
      </c>
      <c r="D40" s="3" t="s">
        <v>610</v>
      </c>
      <c r="E40" s="3">
        <v>1</v>
      </c>
    </row>
    <row r="41" spans="1:12" x14ac:dyDescent="0.15">
      <c r="A41" s="3">
        <v>5110031</v>
      </c>
      <c r="B41" s="3" t="s">
        <v>17</v>
      </c>
      <c r="C41" s="3" t="s">
        <v>620</v>
      </c>
      <c r="D41" s="3" t="s">
        <v>645</v>
      </c>
      <c r="E41" s="3">
        <v>1</v>
      </c>
    </row>
    <row r="42" spans="1:12" x14ac:dyDescent="0.15">
      <c r="A42" s="3">
        <v>5110032</v>
      </c>
      <c r="B42" s="3" t="s">
        <v>18</v>
      </c>
      <c r="C42" s="3" t="s">
        <v>46</v>
      </c>
      <c r="D42" s="3" t="s">
        <v>491</v>
      </c>
      <c r="E42" s="3">
        <v>1</v>
      </c>
      <c r="G42" s="3" t="s">
        <v>450</v>
      </c>
      <c r="H42" s="3" t="s">
        <v>149</v>
      </c>
      <c r="I42" s="3" t="str">
        <f>G42&amp;H42</f>
        <v>market_arena17星魄</v>
      </c>
      <c r="J42" s="3">
        <v>1</v>
      </c>
      <c r="K42" s="3" t="s">
        <v>42</v>
      </c>
      <c r="L42" s="3">
        <v>150</v>
      </c>
    </row>
    <row r="43" spans="1:12" x14ac:dyDescent="0.15">
      <c r="A43" s="3">
        <v>5110033</v>
      </c>
      <c r="B43" s="3" t="s">
        <v>19</v>
      </c>
      <c r="C43" s="3" t="s">
        <v>46</v>
      </c>
      <c r="D43" s="3" t="s">
        <v>645</v>
      </c>
      <c r="E43" s="3">
        <v>1</v>
      </c>
      <c r="G43" s="3" t="s">
        <v>450</v>
      </c>
      <c r="H43" s="3" t="s">
        <v>104</v>
      </c>
      <c r="I43" s="3" t="str">
        <f>G43&amp;H43</f>
        <v>market_arena史诗附魔粉尘</v>
      </c>
      <c r="J43" s="3">
        <v>1</v>
      </c>
      <c r="K43" s="3" t="s">
        <v>42</v>
      </c>
      <c r="L43" s="3">
        <v>300</v>
      </c>
    </row>
    <row r="44" spans="1:12" x14ac:dyDescent="0.15">
      <c r="A44" s="3">
        <v>5110034</v>
      </c>
      <c r="B44" s="3" t="s">
        <v>20</v>
      </c>
      <c r="C44" s="3" t="s">
        <v>623</v>
      </c>
      <c r="D44" s="3" t="s">
        <v>491</v>
      </c>
      <c r="E44" s="3">
        <v>1</v>
      </c>
      <c r="G44" s="3" t="s">
        <v>450</v>
      </c>
      <c r="H44" s="3" t="s">
        <v>152</v>
      </c>
      <c r="I44" s="3" t="str">
        <f>G44&amp;H44</f>
        <v>market_arena16圣物</v>
      </c>
      <c r="J44" s="3">
        <v>1</v>
      </c>
      <c r="K44" s="3" t="s">
        <v>42</v>
      </c>
      <c r="L44" s="3">
        <f>L42*6</f>
        <v>900</v>
      </c>
    </row>
    <row r="45" spans="1:12" x14ac:dyDescent="0.15">
      <c r="A45" s="3">
        <v>5110035</v>
      </c>
      <c r="B45" s="3" t="s">
        <v>21</v>
      </c>
      <c r="C45" s="3" t="s">
        <v>620</v>
      </c>
      <c r="D45" s="3" t="s">
        <v>645</v>
      </c>
      <c r="E45" s="3">
        <v>1</v>
      </c>
      <c r="G45" s="3" t="s">
        <v>450</v>
      </c>
      <c r="H45" s="3" t="s">
        <v>155</v>
      </c>
      <c r="I45" s="3" t="str">
        <f>G45&amp;H45</f>
        <v>market_arena16星魄</v>
      </c>
      <c r="J45" s="3">
        <v>1</v>
      </c>
      <c r="K45" s="3" t="s">
        <v>42</v>
      </c>
      <c r="L45" s="3">
        <v>100</v>
      </c>
    </row>
    <row r="46" spans="1:12" x14ac:dyDescent="0.15">
      <c r="A46" s="3">
        <v>5110036</v>
      </c>
      <c r="B46" s="3" t="s">
        <v>22</v>
      </c>
      <c r="C46" s="3" t="s">
        <v>620</v>
      </c>
      <c r="D46" s="3" t="s">
        <v>645</v>
      </c>
      <c r="E46" s="3">
        <v>1</v>
      </c>
      <c r="G46" s="3" t="s">
        <v>450</v>
      </c>
      <c r="H46" s="3" t="s">
        <v>151</v>
      </c>
      <c r="I46" s="3" t="str">
        <f t="shared" ref="I46:I75" si="4">G46&amp;H46</f>
        <v>market_arena17装备</v>
      </c>
      <c r="J46" s="3">
        <v>1</v>
      </c>
      <c r="K46" s="3" t="s">
        <v>42</v>
      </c>
      <c r="L46" s="3">
        <v>0</v>
      </c>
    </row>
    <row r="47" spans="1:12" x14ac:dyDescent="0.15">
      <c r="A47" s="3">
        <v>5110037</v>
      </c>
      <c r="B47" s="3" t="s">
        <v>23</v>
      </c>
      <c r="C47" s="3" t="s">
        <v>623</v>
      </c>
      <c r="D47" s="3" t="s">
        <v>441</v>
      </c>
      <c r="E47" s="3">
        <v>1</v>
      </c>
    </row>
    <row r="48" spans="1:12" x14ac:dyDescent="0.15">
      <c r="A48" s="3">
        <v>5110038</v>
      </c>
      <c r="B48" s="3" t="s">
        <v>24</v>
      </c>
      <c r="C48" s="3" t="s">
        <v>623</v>
      </c>
      <c r="D48" s="3" t="s">
        <v>441</v>
      </c>
      <c r="E48" s="3">
        <v>1</v>
      </c>
      <c r="G48" s="3" t="s">
        <v>451</v>
      </c>
      <c r="H48" s="3" t="s">
        <v>149</v>
      </c>
      <c r="I48" s="3" t="str">
        <f t="shared" si="4"/>
        <v>market_honor17星魄</v>
      </c>
      <c r="J48" s="3">
        <v>1</v>
      </c>
      <c r="K48" s="3" t="s">
        <v>48</v>
      </c>
      <c r="L48" s="3">
        <v>100</v>
      </c>
    </row>
    <row r="49" spans="1:12" x14ac:dyDescent="0.15">
      <c r="A49" s="3">
        <v>5110039</v>
      </c>
      <c r="B49" s="3" t="s">
        <v>25</v>
      </c>
      <c r="C49" s="3" t="s">
        <v>46</v>
      </c>
      <c r="D49" s="3" t="s">
        <v>441</v>
      </c>
      <c r="E49" s="3">
        <v>1</v>
      </c>
      <c r="G49" s="3" t="s">
        <v>451</v>
      </c>
      <c r="H49" s="3" t="s">
        <v>151</v>
      </c>
      <c r="I49" s="3" t="str">
        <f t="shared" si="4"/>
        <v>market_honor17装备</v>
      </c>
      <c r="J49" s="3">
        <v>1</v>
      </c>
      <c r="K49" s="3" t="s">
        <v>48</v>
      </c>
      <c r="L49" s="3">
        <v>0</v>
      </c>
    </row>
    <row r="50" spans="1:12" x14ac:dyDescent="0.15">
      <c r="A50" s="3">
        <v>5110040</v>
      </c>
      <c r="B50" s="3" t="s">
        <v>26</v>
      </c>
      <c r="C50" s="3" t="s">
        <v>46</v>
      </c>
      <c r="D50" s="3" t="s">
        <v>441</v>
      </c>
      <c r="E50" s="3">
        <v>1</v>
      </c>
      <c r="G50" s="3" t="s">
        <v>451</v>
      </c>
      <c r="H50" s="3" t="s">
        <v>104</v>
      </c>
      <c r="I50" s="3" t="str">
        <f t="shared" si="4"/>
        <v>market_honor史诗附魔粉尘</v>
      </c>
      <c r="J50" s="3">
        <v>1</v>
      </c>
      <c r="K50" s="3" t="s">
        <v>48</v>
      </c>
      <c r="L50" s="3">
        <v>200</v>
      </c>
    </row>
    <row r="51" spans="1:12" x14ac:dyDescent="0.15">
      <c r="A51" s="3">
        <v>5110041</v>
      </c>
      <c r="B51" s="3" t="s">
        <v>27</v>
      </c>
      <c r="C51" s="3" t="s">
        <v>46</v>
      </c>
      <c r="D51" s="3" t="s">
        <v>441</v>
      </c>
      <c r="E51" s="3">
        <v>1</v>
      </c>
      <c r="G51" s="3" t="s">
        <v>451</v>
      </c>
      <c r="H51" s="3" t="s">
        <v>152</v>
      </c>
      <c r="I51" s="3" t="str">
        <f t="shared" si="4"/>
        <v>market_honor16圣物</v>
      </c>
      <c r="J51" s="3">
        <v>1</v>
      </c>
      <c r="K51" s="3" t="s">
        <v>48</v>
      </c>
      <c r="L51" s="3">
        <f>L48*6</f>
        <v>600</v>
      </c>
    </row>
    <row r="52" spans="1:12" x14ac:dyDescent="0.15">
      <c r="A52" s="3">
        <v>5110042</v>
      </c>
      <c r="B52" s="3" t="s">
        <v>28</v>
      </c>
      <c r="C52" s="3" t="s">
        <v>623</v>
      </c>
      <c r="D52" s="3" t="s">
        <v>646</v>
      </c>
      <c r="E52" s="3">
        <v>1</v>
      </c>
      <c r="G52" s="3" t="s">
        <v>451</v>
      </c>
      <c r="H52" s="3" t="s">
        <v>155</v>
      </c>
      <c r="I52" s="3" t="str">
        <f t="shared" si="4"/>
        <v>market_honor16星魄</v>
      </c>
      <c r="J52" s="3">
        <v>1</v>
      </c>
      <c r="K52" s="3" t="s">
        <v>48</v>
      </c>
      <c r="L52" s="3">
        <v>60</v>
      </c>
    </row>
    <row r="53" spans="1:12" x14ac:dyDescent="0.15">
      <c r="A53" s="3">
        <v>5110043</v>
      </c>
      <c r="B53" s="3" t="s">
        <v>593</v>
      </c>
      <c r="C53" s="3" t="s">
        <v>623</v>
      </c>
      <c r="D53" s="3" t="s">
        <v>578</v>
      </c>
      <c r="E53" s="3">
        <v>1</v>
      </c>
    </row>
    <row r="54" spans="1:12" x14ac:dyDescent="0.15">
      <c r="A54" s="3">
        <v>5110044</v>
      </c>
      <c r="B54" s="3" t="s">
        <v>595</v>
      </c>
      <c r="C54" s="3" t="s">
        <v>623</v>
      </c>
      <c r="D54" s="3" t="s">
        <v>647</v>
      </c>
      <c r="E54" s="3">
        <v>1</v>
      </c>
      <c r="G54" s="3" t="s">
        <v>452</v>
      </c>
      <c r="H54" s="3" t="s">
        <v>630</v>
      </c>
      <c r="I54" s="3" t="str">
        <f t="shared" si="4"/>
        <v>market_family12套装</v>
      </c>
      <c r="J54" s="3">
        <v>1</v>
      </c>
      <c r="K54" s="3" t="s">
        <v>128</v>
      </c>
      <c r="L54" s="16">
        <v>100</v>
      </c>
    </row>
    <row r="55" spans="1:12" x14ac:dyDescent="0.15">
      <c r="A55" s="3">
        <v>5110045</v>
      </c>
      <c r="B55" s="3" t="s">
        <v>596</v>
      </c>
      <c r="C55" s="3" t="s">
        <v>623</v>
      </c>
      <c r="D55" s="3" t="s">
        <v>578</v>
      </c>
      <c r="E55" s="3">
        <v>1</v>
      </c>
      <c r="G55" s="3" t="s">
        <v>452</v>
      </c>
      <c r="H55" s="3" t="s">
        <v>598</v>
      </c>
      <c r="I55" s="3" t="str">
        <f t="shared" si="4"/>
        <v>market_family18套装</v>
      </c>
      <c r="J55" s="3">
        <v>1</v>
      </c>
      <c r="K55" s="3" t="s">
        <v>128</v>
      </c>
      <c r="L55" s="16">
        <v>400</v>
      </c>
    </row>
    <row r="56" spans="1:12" x14ac:dyDescent="0.15">
      <c r="A56" s="3">
        <v>5110046</v>
      </c>
      <c r="B56" s="3" t="s">
        <v>597</v>
      </c>
      <c r="C56" s="3" t="s">
        <v>620</v>
      </c>
      <c r="D56" s="3" t="s">
        <v>647</v>
      </c>
      <c r="E56" s="3">
        <v>1</v>
      </c>
      <c r="G56" s="3" t="s">
        <v>452</v>
      </c>
      <c r="H56" s="3" t="s">
        <v>594</v>
      </c>
      <c r="I56" s="3" t="str">
        <f t="shared" si="4"/>
        <v>market_family16套装</v>
      </c>
      <c r="J56" s="3">
        <v>1</v>
      </c>
      <c r="K56" s="3" t="s">
        <v>128</v>
      </c>
      <c r="L56" s="16">
        <v>200</v>
      </c>
    </row>
    <row r="57" spans="1:12" x14ac:dyDescent="0.15">
      <c r="A57" s="3">
        <v>5110047</v>
      </c>
      <c r="B57" s="3" t="s">
        <v>611</v>
      </c>
      <c r="C57" s="3" t="s">
        <v>623</v>
      </c>
      <c r="D57" s="3" t="s">
        <v>578</v>
      </c>
      <c r="E57" s="3">
        <v>1</v>
      </c>
      <c r="G57" s="3" t="s">
        <v>452</v>
      </c>
      <c r="H57" s="9" t="s">
        <v>273</v>
      </c>
      <c r="I57" s="3" t="str">
        <f t="shared" si="4"/>
        <v>market_family普通进阶材料</v>
      </c>
      <c r="J57" s="3">
        <v>2</v>
      </c>
      <c r="K57" s="3" t="s">
        <v>128</v>
      </c>
      <c r="L57" s="16">
        <v>100</v>
      </c>
    </row>
    <row r="58" spans="1:12" x14ac:dyDescent="0.15">
      <c r="A58" s="3">
        <v>5110048</v>
      </c>
      <c r="B58" s="3" t="s">
        <v>612</v>
      </c>
      <c r="C58" s="3" t="s">
        <v>623</v>
      </c>
      <c r="D58" s="3" t="s">
        <v>578</v>
      </c>
      <c r="E58" s="3">
        <v>1</v>
      </c>
      <c r="G58" s="3" t="s">
        <v>452</v>
      </c>
      <c r="H58" s="3" t="s">
        <v>45</v>
      </c>
      <c r="I58" s="3" t="str">
        <f t="shared" si="4"/>
        <v>market_family铭刻石</v>
      </c>
      <c r="J58" s="3">
        <v>5</v>
      </c>
      <c r="K58" s="3" t="s">
        <v>128</v>
      </c>
      <c r="L58" s="16">
        <v>200</v>
      </c>
    </row>
    <row r="59" spans="1:12" x14ac:dyDescent="0.15">
      <c r="A59" s="3">
        <v>5110049</v>
      </c>
      <c r="B59" s="3" t="s">
        <v>67</v>
      </c>
      <c r="C59" s="3" t="s">
        <v>620</v>
      </c>
      <c r="D59" s="3" t="s">
        <v>648</v>
      </c>
      <c r="E59" s="3">
        <v>1</v>
      </c>
    </row>
    <row r="60" spans="1:12" x14ac:dyDescent="0.15">
      <c r="A60" s="3">
        <v>5110050</v>
      </c>
      <c r="B60" s="3" t="s">
        <v>68</v>
      </c>
      <c r="C60" s="3" t="s">
        <v>623</v>
      </c>
      <c r="D60" s="3" t="s">
        <v>442</v>
      </c>
      <c r="E60" s="3">
        <v>1</v>
      </c>
      <c r="G60" s="3" t="s">
        <v>457</v>
      </c>
      <c r="H60" s="3" t="s">
        <v>107</v>
      </c>
      <c r="I60" s="3" t="str">
        <f t="shared" si="4"/>
        <v>market_mall青铜宝箱</v>
      </c>
      <c r="J60" s="3">
        <v>1</v>
      </c>
      <c r="K60" s="3" t="s">
        <v>649</v>
      </c>
      <c r="L60" s="3">
        <v>10</v>
      </c>
    </row>
    <row r="61" spans="1:12" x14ac:dyDescent="0.15">
      <c r="A61" s="3">
        <v>5110051</v>
      </c>
      <c r="B61" s="3" t="s">
        <v>69</v>
      </c>
      <c r="C61" s="3" t="s">
        <v>620</v>
      </c>
      <c r="D61" s="3" t="s">
        <v>442</v>
      </c>
      <c r="E61" s="3">
        <v>1</v>
      </c>
      <c r="G61" s="3" t="s">
        <v>457</v>
      </c>
      <c r="H61" s="3" t="s">
        <v>108</v>
      </c>
      <c r="I61" s="3" t="str">
        <f t="shared" si="4"/>
        <v>market_mall白银宝箱</v>
      </c>
      <c r="J61" s="3">
        <v>1</v>
      </c>
      <c r="K61" s="3" t="s">
        <v>649</v>
      </c>
      <c r="L61" s="3">
        <v>20</v>
      </c>
    </row>
    <row r="62" spans="1:12" x14ac:dyDescent="0.15">
      <c r="A62" s="3">
        <v>5110052</v>
      </c>
      <c r="B62" s="3" t="s">
        <v>70</v>
      </c>
      <c r="C62" s="3" t="s">
        <v>623</v>
      </c>
      <c r="D62" s="3" t="s">
        <v>442</v>
      </c>
      <c r="E62" s="3">
        <v>1</v>
      </c>
      <c r="G62" s="3" t="s">
        <v>457</v>
      </c>
      <c r="H62" s="3" t="s">
        <v>109</v>
      </c>
      <c r="I62" s="3" t="str">
        <f t="shared" si="4"/>
        <v>market_mall黄金宝箱</v>
      </c>
      <c r="J62" s="3">
        <v>1</v>
      </c>
      <c r="K62" s="3" t="s">
        <v>649</v>
      </c>
      <c r="L62" s="23">
        <v>40</v>
      </c>
    </row>
    <row r="63" spans="1:12" x14ac:dyDescent="0.15">
      <c r="A63" s="3">
        <v>5110053</v>
      </c>
      <c r="B63" s="3" t="s">
        <v>71</v>
      </c>
      <c r="C63" s="3" t="s">
        <v>46</v>
      </c>
      <c r="D63" s="3" t="s">
        <v>650</v>
      </c>
      <c r="E63" s="3">
        <v>1</v>
      </c>
      <c r="G63" s="3" t="s">
        <v>457</v>
      </c>
      <c r="H63" s="3" t="s">
        <v>106</v>
      </c>
      <c r="I63" s="3" t="str">
        <f t="shared" si="4"/>
        <v>market_mall青铜钥匙</v>
      </c>
      <c r="J63" s="3">
        <v>1</v>
      </c>
      <c r="K63" s="3" t="s">
        <v>47</v>
      </c>
      <c r="L63" s="3">
        <v>10</v>
      </c>
    </row>
    <row r="64" spans="1:12" x14ac:dyDescent="0.15">
      <c r="A64" s="3">
        <v>5110054</v>
      </c>
      <c r="B64" s="3" t="s">
        <v>72</v>
      </c>
      <c r="C64" s="3" t="s">
        <v>620</v>
      </c>
      <c r="D64" s="3" t="s">
        <v>650</v>
      </c>
      <c r="E64" s="3">
        <v>1</v>
      </c>
      <c r="G64" s="3" t="s">
        <v>457</v>
      </c>
      <c r="H64" s="3" t="s">
        <v>110</v>
      </c>
      <c r="I64" s="3" t="str">
        <f t="shared" si="4"/>
        <v>market_mall白银钥匙</v>
      </c>
      <c r="J64" s="3">
        <v>1</v>
      </c>
      <c r="K64" s="3" t="s">
        <v>47</v>
      </c>
      <c r="L64" s="3">
        <v>20</v>
      </c>
    </row>
    <row r="65" spans="1:12" x14ac:dyDescent="0.15">
      <c r="A65" s="3">
        <v>5110055</v>
      </c>
      <c r="B65" s="3" t="s">
        <v>170</v>
      </c>
      <c r="C65" s="3" t="s">
        <v>623</v>
      </c>
      <c r="D65" s="3" t="s">
        <v>651</v>
      </c>
      <c r="E65" s="3">
        <v>0</v>
      </c>
      <c r="G65" s="3" t="s">
        <v>457</v>
      </c>
      <c r="H65" s="3" t="s">
        <v>111</v>
      </c>
      <c r="I65" s="3" t="str">
        <f t="shared" si="4"/>
        <v>market_mall黄金钥匙</v>
      </c>
      <c r="J65" s="3">
        <v>1</v>
      </c>
      <c r="K65" s="3" t="s">
        <v>649</v>
      </c>
      <c r="L65" s="23">
        <v>40</v>
      </c>
    </row>
    <row r="66" spans="1:12" x14ac:dyDescent="0.15">
      <c r="A66" s="3">
        <v>5110056</v>
      </c>
      <c r="B66" s="3" t="s">
        <v>171</v>
      </c>
      <c r="C66" s="3" t="s">
        <v>620</v>
      </c>
      <c r="D66" s="3" t="s">
        <v>613</v>
      </c>
      <c r="E66" s="3">
        <v>0</v>
      </c>
      <c r="G66" s="3" t="s">
        <v>457</v>
      </c>
      <c r="H66" s="3" t="s">
        <v>104</v>
      </c>
      <c r="I66" s="3" t="str">
        <f t="shared" si="4"/>
        <v>market_mall史诗附魔粉尘</v>
      </c>
      <c r="J66" s="3">
        <v>1</v>
      </c>
      <c r="K66" s="3" t="s">
        <v>621</v>
      </c>
      <c r="L66" s="3">
        <v>150</v>
      </c>
    </row>
    <row r="67" spans="1:12" x14ac:dyDescent="0.15">
      <c r="A67" s="3">
        <v>5110057</v>
      </c>
      <c r="B67" s="3" t="s">
        <v>172</v>
      </c>
      <c r="C67" s="3" t="s">
        <v>46</v>
      </c>
      <c r="D67" s="3" t="s">
        <v>652</v>
      </c>
      <c r="E67" s="3">
        <v>0</v>
      </c>
      <c r="G67" s="3" t="s">
        <v>457</v>
      </c>
      <c r="H67" s="3" t="s">
        <v>112</v>
      </c>
      <c r="I67" s="3" t="str">
        <f t="shared" si="4"/>
        <v>market_mall史诗宝珠</v>
      </c>
      <c r="J67" s="3">
        <v>1</v>
      </c>
      <c r="K67" s="3" t="s">
        <v>47</v>
      </c>
      <c r="L67" s="3">
        <v>150</v>
      </c>
    </row>
    <row r="68" spans="1:12" x14ac:dyDescent="0.15">
      <c r="A68" s="3">
        <v>5110058</v>
      </c>
      <c r="B68" s="3" t="s">
        <v>173</v>
      </c>
      <c r="C68" s="3" t="s">
        <v>46</v>
      </c>
      <c r="D68" s="3" t="s">
        <v>613</v>
      </c>
      <c r="E68" s="3">
        <v>0</v>
      </c>
      <c r="G68" s="3" t="s">
        <v>457</v>
      </c>
      <c r="H68" s="3" t="s">
        <v>113</v>
      </c>
      <c r="I68" s="3" t="str">
        <f t="shared" si="4"/>
        <v>market_mall能量圣水</v>
      </c>
      <c r="J68" s="3">
        <v>1</v>
      </c>
      <c r="K68" s="3" t="s">
        <v>47</v>
      </c>
      <c r="L68" s="3">
        <v>150</v>
      </c>
    </row>
    <row r="69" spans="1:12" x14ac:dyDescent="0.15">
      <c r="A69" s="3">
        <v>5110059</v>
      </c>
      <c r="B69" s="3" t="s">
        <v>174</v>
      </c>
      <c r="C69" s="3" t="s">
        <v>623</v>
      </c>
      <c r="D69" s="3" t="s">
        <v>652</v>
      </c>
      <c r="E69" s="3">
        <v>0</v>
      </c>
      <c r="G69" s="3" t="s">
        <v>457</v>
      </c>
      <c r="H69" s="3" t="s">
        <v>114</v>
      </c>
      <c r="I69" s="3" t="str">
        <f t="shared" si="4"/>
        <v>market_mall神力结晶</v>
      </c>
      <c r="J69" s="3">
        <v>1</v>
      </c>
      <c r="K69" s="3" t="s">
        <v>47</v>
      </c>
      <c r="L69" s="23">
        <v>20</v>
      </c>
    </row>
    <row r="70" spans="1:12" x14ac:dyDescent="0.15">
      <c r="A70" s="3">
        <v>5110060</v>
      </c>
      <c r="B70" s="3" t="s">
        <v>175</v>
      </c>
      <c r="C70" s="3" t="s">
        <v>623</v>
      </c>
      <c r="D70" s="3" t="s">
        <v>652</v>
      </c>
      <c r="E70" s="3">
        <v>0</v>
      </c>
    </row>
    <row r="71" spans="1:12" x14ac:dyDescent="0.15">
      <c r="A71" s="3">
        <v>5120001</v>
      </c>
      <c r="B71" s="3" t="s">
        <v>176</v>
      </c>
      <c r="C71" s="3" t="s">
        <v>46</v>
      </c>
      <c r="D71" s="3" t="str">
        <f t="shared" ref="D71:D134" si="5">B71</f>
        <v>晋升勋章</v>
      </c>
      <c r="E71" s="3">
        <v>1</v>
      </c>
      <c r="G71" s="3" t="s">
        <v>458</v>
      </c>
      <c r="H71" s="3" t="s">
        <v>149</v>
      </c>
      <c r="I71" s="3" t="str">
        <f t="shared" si="4"/>
        <v>market_explore17星魄</v>
      </c>
      <c r="J71" s="3">
        <v>1</v>
      </c>
      <c r="K71" s="3" t="s">
        <v>459</v>
      </c>
      <c r="L71" s="16">
        <v>100</v>
      </c>
    </row>
    <row r="72" spans="1:12" x14ac:dyDescent="0.15">
      <c r="A72" s="3">
        <v>5120011</v>
      </c>
      <c r="B72" s="3" t="s">
        <v>98</v>
      </c>
      <c r="C72" s="3" t="s">
        <v>620</v>
      </c>
      <c r="D72" s="3" t="s">
        <v>273</v>
      </c>
      <c r="E72" s="3">
        <v>1</v>
      </c>
      <c r="G72" s="3" t="s">
        <v>458</v>
      </c>
      <c r="H72" s="3" t="s">
        <v>151</v>
      </c>
      <c r="I72" s="3" t="str">
        <f t="shared" si="4"/>
        <v>market_explore17装备</v>
      </c>
      <c r="J72" s="3">
        <v>1</v>
      </c>
      <c r="K72" s="3" t="s">
        <v>459</v>
      </c>
      <c r="L72" s="16">
        <v>0</v>
      </c>
    </row>
    <row r="73" spans="1:12" x14ac:dyDescent="0.15">
      <c r="A73" s="3">
        <v>5120012</v>
      </c>
      <c r="B73" s="3" t="s">
        <v>177</v>
      </c>
      <c r="C73" s="3" t="s">
        <v>46</v>
      </c>
      <c r="D73" s="3" t="s">
        <v>274</v>
      </c>
      <c r="E73" s="3">
        <v>1</v>
      </c>
      <c r="G73" s="3" t="s">
        <v>458</v>
      </c>
      <c r="H73" s="3" t="s">
        <v>104</v>
      </c>
      <c r="I73" s="3" t="str">
        <f t="shared" si="4"/>
        <v>market_explore史诗附魔粉尘</v>
      </c>
      <c r="J73" s="3">
        <v>1</v>
      </c>
      <c r="K73" s="3" t="s">
        <v>653</v>
      </c>
      <c r="L73" s="16">
        <v>200</v>
      </c>
    </row>
    <row r="74" spans="1:12" x14ac:dyDescent="0.15">
      <c r="A74" s="3">
        <v>5120013</v>
      </c>
      <c r="B74" s="3" t="s">
        <v>178</v>
      </c>
      <c r="C74" s="3" t="s">
        <v>46</v>
      </c>
      <c r="D74" s="3" t="s">
        <v>275</v>
      </c>
      <c r="E74" s="3">
        <v>1</v>
      </c>
      <c r="G74" s="3" t="s">
        <v>458</v>
      </c>
      <c r="H74" s="3" t="s">
        <v>152</v>
      </c>
      <c r="I74" s="3" t="str">
        <f t="shared" si="4"/>
        <v>market_explore16圣物</v>
      </c>
      <c r="J74" s="3">
        <v>1</v>
      </c>
      <c r="K74" s="3" t="s">
        <v>653</v>
      </c>
      <c r="L74" s="16">
        <v>600</v>
      </c>
    </row>
    <row r="75" spans="1:12" x14ac:dyDescent="0.15">
      <c r="A75" s="3">
        <v>5120014</v>
      </c>
      <c r="B75" s="3" t="s">
        <v>179</v>
      </c>
      <c r="C75" s="3" t="s">
        <v>623</v>
      </c>
      <c r="D75" s="3" t="s">
        <v>154</v>
      </c>
      <c r="E75" s="3">
        <v>1</v>
      </c>
      <c r="G75" s="3" t="s">
        <v>458</v>
      </c>
      <c r="H75" s="3" t="s">
        <v>155</v>
      </c>
      <c r="I75" s="3" t="str">
        <f t="shared" si="4"/>
        <v>market_explore16星魄</v>
      </c>
      <c r="J75" s="3">
        <v>1</v>
      </c>
      <c r="K75" s="3" t="s">
        <v>459</v>
      </c>
      <c r="L75" s="16">
        <v>0</v>
      </c>
    </row>
    <row r="76" spans="1:12" x14ac:dyDescent="0.15">
      <c r="A76" s="3">
        <v>5120021</v>
      </c>
      <c r="B76" s="3" t="s">
        <v>99</v>
      </c>
      <c r="C76" s="3" t="s">
        <v>623</v>
      </c>
      <c r="D76" s="3" t="s">
        <v>273</v>
      </c>
      <c r="E76" s="3">
        <v>1</v>
      </c>
    </row>
    <row r="77" spans="1:12" x14ac:dyDescent="0.15">
      <c r="A77" s="3">
        <v>5120022</v>
      </c>
      <c r="B77" s="3" t="s">
        <v>180</v>
      </c>
      <c r="C77" s="3" t="s">
        <v>46</v>
      </c>
      <c r="D77" s="3" t="s">
        <v>274</v>
      </c>
      <c r="E77" s="3">
        <v>1</v>
      </c>
      <c r="G77" s="3" t="s">
        <v>654</v>
      </c>
      <c r="H77" s="3" t="s">
        <v>665</v>
      </c>
      <c r="I77" s="3" t="str">
        <f>G77&amp;H77</f>
        <v>market_bar17星魄</v>
      </c>
      <c r="J77" s="3">
        <v>1</v>
      </c>
      <c r="K77" s="3" t="s">
        <v>552</v>
      </c>
      <c r="L77" s="3">
        <v>30</v>
      </c>
    </row>
    <row r="78" spans="1:12" x14ac:dyDescent="0.15">
      <c r="A78" s="3">
        <v>5120023</v>
      </c>
      <c r="B78" s="3" t="s">
        <v>181</v>
      </c>
      <c r="C78" s="3" t="s">
        <v>46</v>
      </c>
      <c r="D78" s="3" t="s">
        <v>275</v>
      </c>
      <c r="E78" s="3">
        <v>1</v>
      </c>
    </row>
    <row r="79" spans="1:12" x14ac:dyDescent="0.15">
      <c r="A79" s="3">
        <v>5120024</v>
      </c>
      <c r="B79" s="3" t="s">
        <v>182</v>
      </c>
      <c r="C79" s="3" t="s">
        <v>46</v>
      </c>
      <c r="D79" s="3" t="s">
        <v>154</v>
      </c>
      <c r="E79" s="3">
        <v>1</v>
      </c>
    </row>
    <row r="80" spans="1:12" x14ac:dyDescent="0.15">
      <c r="A80" s="3">
        <v>5120031</v>
      </c>
      <c r="B80" s="3" t="s">
        <v>183</v>
      </c>
      <c r="C80" s="3" t="s">
        <v>620</v>
      </c>
      <c r="D80" s="3" t="s">
        <v>273</v>
      </c>
      <c r="E80" s="3">
        <v>1</v>
      </c>
    </row>
    <row r="81" spans="1:12" x14ac:dyDescent="0.15">
      <c r="A81" s="3">
        <v>5120032</v>
      </c>
      <c r="B81" s="3" t="s">
        <v>100</v>
      </c>
      <c r="C81" s="3" t="s">
        <v>46</v>
      </c>
      <c r="D81" s="3" t="s">
        <v>274</v>
      </c>
      <c r="E81" s="3">
        <v>1</v>
      </c>
      <c r="G81" s="3" t="s">
        <v>473</v>
      </c>
      <c r="H81" s="3" t="s">
        <v>588</v>
      </c>
      <c r="I81" s="3" t="str">
        <f>G81&amp;H81</f>
        <v>market_black_equip12套装</v>
      </c>
      <c r="J81" s="3">
        <v>1</v>
      </c>
      <c r="K81" s="3" t="s">
        <v>582</v>
      </c>
      <c r="L81" s="3">
        <v>20</v>
      </c>
    </row>
    <row r="82" spans="1:12" x14ac:dyDescent="0.15">
      <c r="A82" s="3">
        <v>5120033</v>
      </c>
      <c r="B82" s="3" t="s">
        <v>184</v>
      </c>
      <c r="C82" s="3" t="s">
        <v>620</v>
      </c>
      <c r="D82" s="3" t="s">
        <v>275</v>
      </c>
      <c r="E82" s="3">
        <v>1</v>
      </c>
      <c r="G82" s="3" t="s">
        <v>473</v>
      </c>
      <c r="H82" s="3" t="s">
        <v>578</v>
      </c>
      <c r="I82" s="3" t="str">
        <f t="shared" ref="I82:I88" si="6">G82&amp;H82</f>
        <v>market_black_equip16套装</v>
      </c>
      <c r="J82" s="3">
        <v>1</v>
      </c>
      <c r="K82" s="3" t="s">
        <v>582</v>
      </c>
      <c r="L82" s="3">
        <v>40</v>
      </c>
    </row>
    <row r="83" spans="1:12" x14ac:dyDescent="0.15">
      <c r="A83" s="3">
        <v>5120034</v>
      </c>
      <c r="B83" s="3" t="s">
        <v>185</v>
      </c>
      <c r="C83" s="3" t="s">
        <v>46</v>
      </c>
      <c r="D83" s="3" t="s">
        <v>154</v>
      </c>
      <c r="E83" s="3">
        <v>1</v>
      </c>
      <c r="G83" s="3" t="s">
        <v>473</v>
      </c>
      <c r="H83" s="3" t="s">
        <v>655</v>
      </c>
      <c r="I83" s="3" t="str">
        <f t="shared" si="6"/>
        <v>market_black_equip17套装</v>
      </c>
      <c r="J83" s="3">
        <v>1</v>
      </c>
      <c r="K83" s="3" t="s">
        <v>582</v>
      </c>
      <c r="L83" s="3">
        <v>0</v>
      </c>
    </row>
    <row r="84" spans="1:12" x14ac:dyDescent="0.15">
      <c r="A84" s="3">
        <v>5120041</v>
      </c>
      <c r="B84" s="3" t="s">
        <v>101</v>
      </c>
      <c r="C84" s="3" t="s">
        <v>46</v>
      </c>
      <c r="D84" s="3" t="s">
        <v>273</v>
      </c>
      <c r="E84" s="3">
        <v>1</v>
      </c>
      <c r="G84" s="3" t="s">
        <v>473</v>
      </c>
      <c r="H84" s="3" t="s">
        <v>442</v>
      </c>
      <c r="I84" s="3" t="str">
        <f t="shared" si="6"/>
        <v>market_black_equip18套装</v>
      </c>
      <c r="J84" s="3">
        <v>1</v>
      </c>
      <c r="K84" s="3" t="s">
        <v>656</v>
      </c>
      <c r="L84" s="3">
        <v>80</v>
      </c>
    </row>
    <row r="85" spans="1:12" x14ac:dyDescent="0.15">
      <c r="A85" s="3">
        <v>5120042</v>
      </c>
      <c r="B85" s="3" t="s">
        <v>186</v>
      </c>
      <c r="C85" s="3" t="s">
        <v>46</v>
      </c>
      <c r="D85" s="3" t="s">
        <v>274</v>
      </c>
      <c r="E85" s="3">
        <v>1</v>
      </c>
      <c r="G85" s="3" t="s">
        <v>473</v>
      </c>
      <c r="H85" s="3" t="s">
        <v>96</v>
      </c>
      <c r="I85" s="3" t="str">
        <f t="shared" si="6"/>
        <v>market_black_equip普通附魔粉尘</v>
      </c>
      <c r="J85" s="3">
        <v>1</v>
      </c>
      <c r="K85" s="3" t="s">
        <v>582</v>
      </c>
      <c r="L85" s="3">
        <v>10</v>
      </c>
    </row>
    <row r="86" spans="1:12" x14ac:dyDescent="0.15">
      <c r="A86" s="3">
        <v>5120043</v>
      </c>
      <c r="B86" s="3" t="s">
        <v>187</v>
      </c>
      <c r="C86" s="3" t="s">
        <v>46</v>
      </c>
      <c r="D86" s="3" t="s">
        <v>275</v>
      </c>
      <c r="E86" s="3">
        <v>1</v>
      </c>
      <c r="G86" s="3" t="s">
        <v>473</v>
      </c>
      <c r="H86" s="3" t="s">
        <v>97</v>
      </c>
      <c r="I86" s="3" t="str">
        <f t="shared" si="6"/>
        <v>market_black_equip优良附魔粉尘</v>
      </c>
      <c r="J86" s="3">
        <v>1</v>
      </c>
      <c r="K86" s="3" t="s">
        <v>582</v>
      </c>
      <c r="L86" s="3">
        <v>40</v>
      </c>
    </row>
    <row r="87" spans="1:12" x14ac:dyDescent="0.15">
      <c r="A87" s="3">
        <v>5120044</v>
      </c>
      <c r="B87" s="3" t="s">
        <v>188</v>
      </c>
      <c r="C87" s="3" t="s">
        <v>620</v>
      </c>
      <c r="D87" s="3" t="s">
        <v>154</v>
      </c>
      <c r="E87" s="3">
        <v>1</v>
      </c>
      <c r="G87" s="3" t="s">
        <v>473</v>
      </c>
      <c r="H87" s="3" t="s">
        <v>126</v>
      </c>
      <c r="I87" s="3" t="str">
        <f t="shared" si="6"/>
        <v>market_black_equip精致附魔粉尘</v>
      </c>
      <c r="J87" s="3">
        <v>1</v>
      </c>
      <c r="K87" s="3" t="s">
        <v>582</v>
      </c>
      <c r="L87" s="3">
        <v>100</v>
      </c>
    </row>
    <row r="88" spans="1:12" x14ac:dyDescent="0.15">
      <c r="A88" s="3">
        <v>5120202</v>
      </c>
      <c r="B88" s="3" t="s">
        <v>106</v>
      </c>
      <c r="C88" s="3" t="s">
        <v>620</v>
      </c>
      <c r="D88" s="3" t="str">
        <f t="shared" si="5"/>
        <v>青铜钥匙</v>
      </c>
      <c r="E88" s="3">
        <v>1</v>
      </c>
      <c r="G88" s="3" t="s">
        <v>473</v>
      </c>
      <c r="H88" s="3" t="s">
        <v>104</v>
      </c>
      <c r="I88" s="3" t="str">
        <f t="shared" si="6"/>
        <v>market_black_equip史诗附魔粉尘</v>
      </c>
      <c r="J88" s="3">
        <v>1</v>
      </c>
      <c r="K88" s="3" t="s">
        <v>582</v>
      </c>
      <c r="L88" s="3">
        <v>200</v>
      </c>
    </row>
    <row r="89" spans="1:12" x14ac:dyDescent="0.15">
      <c r="A89" s="3">
        <v>5120203</v>
      </c>
      <c r="B89" s="3" t="s">
        <v>110</v>
      </c>
      <c r="C89" s="3" t="s">
        <v>46</v>
      </c>
      <c r="D89" s="3" t="str">
        <f t="shared" si="5"/>
        <v>白银钥匙</v>
      </c>
      <c r="E89" s="3">
        <v>1</v>
      </c>
    </row>
    <row r="90" spans="1:12" x14ac:dyDescent="0.15">
      <c r="A90" s="3">
        <v>5120204</v>
      </c>
      <c r="B90" s="3" t="s">
        <v>111</v>
      </c>
      <c r="C90" s="3" t="s">
        <v>46</v>
      </c>
      <c r="D90" s="3" t="str">
        <f t="shared" si="5"/>
        <v>黄金钥匙</v>
      </c>
      <c r="E90" s="3">
        <v>1</v>
      </c>
    </row>
    <row r="91" spans="1:12" x14ac:dyDescent="0.15">
      <c r="A91" s="3">
        <v>5120412</v>
      </c>
      <c r="B91" s="3" t="s">
        <v>189</v>
      </c>
      <c r="C91" s="3" t="s">
        <v>46</v>
      </c>
      <c r="D91" s="3" t="str">
        <f t="shared" si="5"/>
        <v>普通副本门票</v>
      </c>
      <c r="E91" s="3">
        <v>1</v>
      </c>
    </row>
    <row r="92" spans="1:12" x14ac:dyDescent="0.15">
      <c r="A92" s="3">
        <v>5120413</v>
      </c>
      <c r="B92" s="3" t="s">
        <v>190</v>
      </c>
      <c r="C92" s="3" t="s">
        <v>46</v>
      </c>
      <c r="D92" s="3" t="str">
        <f t="shared" si="5"/>
        <v>精英副本门票</v>
      </c>
      <c r="E92" s="3">
        <v>1</v>
      </c>
    </row>
    <row r="93" spans="1:12" x14ac:dyDescent="0.15">
      <c r="A93" s="3">
        <v>5120424</v>
      </c>
      <c r="B93" s="3" t="s">
        <v>191</v>
      </c>
      <c r="C93" s="3" t="s">
        <v>46</v>
      </c>
      <c r="D93" s="3" t="str">
        <f t="shared" si="5"/>
        <v>战役门票</v>
      </c>
      <c r="E93" s="3">
        <v>1</v>
      </c>
    </row>
    <row r="94" spans="1:12" x14ac:dyDescent="0.15">
      <c r="A94" s="3">
        <v>5120434</v>
      </c>
      <c r="B94" s="3" t="s">
        <v>192</v>
      </c>
      <c r="C94" s="3" t="s">
        <v>46</v>
      </c>
      <c r="D94" s="3" t="str">
        <f t="shared" si="5"/>
        <v>爬塔门票</v>
      </c>
      <c r="E94" s="3">
        <v>1</v>
      </c>
    </row>
    <row r="95" spans="1:12" x14ac:dyDescent="0.15">
      <c r="A95" s="3">
        <v>5120504</v>
      </c>
      <c r="B95" s="3" t="s">
        <v>193</v>
      </c>
      <c r="C95" s="3" t="s">
        <v>46</v>
      </c>
      <c r="D95" s="3" t="str">
        <f t="shared" si="5"/>
        <v>重铸石</v>
      </c>
      <c r="E95" s="3">
        <v>1</v>
      </c>
    </row>
    <row r="96" spans="1:12" x14ac:dyDescent="0.15">
      <c r="A96" s="3">
        <v>5120801</v>
      </c>
      <c r="B96" s="3" t="s">
        <v>194</v>
      </c>
      <c r="C96" s="3" t="s">
        <v>46</v>
      </c>
      <c r="D96" s="3" t="s">
        <v>273</v>
      </c>
      <c r="E96" s="3">
        <v>1</v>
      </c>
    </row>
    <row r="97" spans="1:5" x14ac:dyDescent="0.15">
      <c r="A97" s="3">
        <v>5120802</v>
      </c>
      <c r="B97" s="3" t="s">
        <v>102</v>
      </c>
      <c r="C97" s="3" t="s">
        <v>620</v>
      </c>
      <c r="D97" s="3" t="s">
        <v>274</v>
      </c>
      <c r="E97" s="3">
        <v>1</v>
      </c>
    </row>
    <row r="98" spans="1:5" x14ac:dyDescent="0.15">
      <c r="A98" s="3">
        <v>5120803</v>
      </c>
      <c r="B98" s="3" t="s">
        <v>116</v>
      </c>
      <c r="C98" s="3" t="s">
        <v>614</v>
      </c>
      <c r="D98" s="3" t="s">
        <v>275</v>
      </c>
      <c r="E98" s="3">
        <v>1</v>
      </c>
    </row>
    <row r="99" spans="1:5" x14ac:dyDescent="0.15">
      <c r="A99" s="3">
        <v>5120804</v>
      </c>
      <c r="B99" s="3" t="s">
        <v>29</v>
      </c>
      <c r="C99" s="3" t="s">
        <v>46</v>
      </c>
      <c r="D99" s="3" t="s">
        <v>154</v>
      </c>
      <c r="E99" s="3">
        <v>1</v>
      </c>
    </row>
    <row r="100" spans="1:5" x14ac:dyDescent="0.15">
      <c r="A100" s="3">
        <v>5120811</v>
      </c>
      <c r="B100" s="3" t="s">
        <v>30</v>
      </c>
      <c r="C100" s="3" t="s">
        <v>46</v>
      </c>
      <c r="D100" s="3" t="s">
        <v>273</v>
      </c>
      <c r="E100" s="3">
        <v>1</v>
      </c>
    </row>
    <row r="101" spans="1:5" x14ac:dyDescent="0.15">
      <c r="A101" s="3">
        <v>5120812</v>
      </c>
      <c r="B101" s="3" t="s">
        <v>195</v>
      </c>
      <c r="C101" s="3" t="s">
        <v>46</v>
      </c>
      <c r="D101" s="3" t="s">
        <v>274</v>
      </c>
      <c r="E101" s="3">
        <v>1</v>
      </c>
    </row>
    <row r="102" spans="1:5" x14ac:dyDescent="0.15">
      <c r="A102" s="3">
        <v>5120813</v>
      </c>
      <c r="B102" s="3" t="s">
        <v>117</v>
      </c>
      <c r="C102" s="3" t="s">
        <v>46</v>
      </c>
      <c r="D102" s="3" t="s">
        <v>275</v>
      </c>
      <c r="E102" s="3">
        <v>1</v>
      </c>
    </row>
    <row r="103" spans="1:5" x14ac:dyDescent="0.15">
      <c r="A103" s="3">
        <v>5120814</v>
      </c>
      <c r="B103" s="3" t="s">
        <v>31</v>
      </c>
      <c r="C103" s="3" t="s">
        <v>46</v>
      </c>
      <c r="D103" s="3" t="s">
        <v>154</v>
      </c>
      <c r="E103" s="3">
        <v>1</v>
      </c>
    </row>
    <row r="104" spans="1:5" x14ac:dyDescent="0.15">
      <c r="A104" s="3">
        <v>5120821</v>
      </c>
      <c r="B104" s="3" t="s">
        <v>103</v>
      </c>
      <c r="C104" s="3" t="s">
        <v>46</v>
      </c>
      <c r="D104" s="3" t="s">
        <v>273</v>
      </c>
      <c r="E104" s="3">
        <v>1</v>
      </c>
    </row>
    <row r="105" spans="1:5" x14ac:dyDescent="0.15">
      <c r="A105" s="3">
        <v>5120822</v>
      </c>
      <c r="B105" s="3" t="s">
        <v>196</v>
      </c>
      <c r="C105" s="3" t="s">
        <v>46</v>
      </c>
      <c r="D105" s="3" t="s">
        <v>274</v>
      </c>
      <c r="E105" s="3">
        <v>1</v>
      </c>
    </row>
    <row r="106" spans="1:5" x14ac:dyDescent="0.15">
      <c r="A106" s="3">
        <v>5120823</v>
      </c>
      <c r="B106" s="3" t="s">
        <v>118</v>
      </c>
      <c r="C106" s="3" t="s">
        <v>46</v>
      </c>
      <c r="D106" s="3" t="s">
        <v>275</v>
      </c>
      <c r="E106" s="3">
        <v>1</v>
      </c>
    </row>
    <row r="107" spans="1:5" x14ac:dyDescent="0.15">
      <c r="A107" s="3">
        <v>5120824</v>
      </c>
      <c r="B107" s="3" t="s">
        <v>115</v>
      </c>
      <c r="C107" s="3" t="s">
        <v>46</v>
      </c>
      <c r="D107" s="3" t="s">
        <v>154</v>
      </c>
      <c r="E107" s="3">
        <v>1</v>
      </c>
    </row>
    <row r="108" spans="1:5" x14ac:dyDescent="0.15">
      <c r="A108" s="3">
        <v>5120831</v>
      </c>
      <c r="B108" s="3" t="s">
        <v>32</v>
      </c>
      <c r="C108" s="3" t="s">
        <v>46</v>
      </c>
      <c r="D108" s="3" t="s">
        <v>273</v>
      </c>
      <c r="E108" s="3">
        <v>1</v>
      </c>
    </row>
    <row r="109" spans="1:5" x14ac:dyDescent="0.15">
      <c r="A109" s="3">
        <v>5120832</v>
      </c>
      <c r="B109" s="3" t="s">
        <v>197</v>
      </c>
      <c r="C109" s="3" t="s">
        <v>46</v>
      </c>
      <c r="D109" s="3" t="s">
        <v>274</v>
      </c>
      <c r="E109" s="3">
        <v>1</v>
      </c>
    </row>
    <row r="110" spans="1:5" x14ac:dyDescent="0.15">
      <c r="A110" s="3">
        <v>5120833</v>
      </c>
      <c r="B110" s="3" t="s">
        <v>119</v>
      </c>
      <c r="C110" s="3" t="s">
        <v>46</v>
      </c>
      <c r="D110" s="3" t="s">
        <v>275</v>
      </c>
      <c r="E110" s="3">
        <v>1</v>
      </c>
    </row>
    <row r="111" spans="1:5" x14ac:dyDescent="0.15">
      <c r="A111" s="3">
        <v>5120834</v>
      </c>
      <c r="B111" s="3" t="s">
        <v>33</v>
      </c>
      <c r="C111" s="3" t="s">
        <v>46</v>
      </c>
      <c r="D111" s="3" t="s">
        <v>154</v>
      </c>
      <c r="E111" s="3">
        <v>1</v>
      </c>
    </row>
    <row r="112" spans="1:5" x14ac:dyDescent="0.15">
      <c r="A112" s="3">
        <v>5120841</v>
      </c>
      <c r="B112" s="3" t="s">
        <v>34</v>
      </c>
      <c r="C112" s="3" t="s">
        <v>46</v>
      </c>
      <c r="D112" s="3" t="s">
        <v>273</v>
      </c>
      <c r="E112" s="3">
        <v>1</v>
      </c>
    </row>
    <row r="113" spans="1:5" x14ac:dyDescent="0.15">
      <c r="A113" s="3">
        <v>5120842</v>
      </c>
      <c r="B113" s="3" t="s">
        <v>198</v>
      </c>
      <c r="C113" s="3" t="s">
        <v>46</v>
      </c>
      <c r="D113" s="3" t="s">
        <v>274</v>
      </c>
      <c r="E113" s="3">
        <v>1</v>
      </c>
    </row>
    <row r="114" spans="1:5" x14ac:dyDescent="0.15">
      <c r="A114" s="3">
        <v>5120843</v>
      </c>
      <c r="B114" s="3" t="s">
        <v>120</v>
      </c>
      <c r="C114" s="3" t="s">
        <v>46</v>
      </c>
      <c r="D114" s="3" t="s">
        <v>275</v>
      </c>
      <c r="E114" s="3">
        <v>1</v>
      </c>
    </row>
    <row r="115" spans="1:5" x14ac:dyDescent="0.15">
      <c r="A115" s="3">
        <v>5120844</v>
      </c>
      <c r="B115" s="3" t="s">
        <v>35</v>
      </c>
      <c r="C115" s="3" t="s">
        <v>46</v>
      </c>
      <c r="D115" s="3" t="s">
        <v>154</v>
      </c>
      <c r="E115" s="3">
        <v>1</v>
      </c>
    </row>
    <row r="116" spans="1:5" x14ac:dyDescent="0.15">
      <c r="A116" s="3">
        <v>5120851</v>
      </c>
      <c r="B116" s="3" t="s">
        <v>36</v>
      </c>
      <c r="C116" s="3" t="s">
        <v>46</v>
      </c>
      <c r="D116" s="3" t="s">
        <v>273</v>
      </c>
      <c r="E116" s="3">
        <v>1</v>
      </c>
    </row>
    <row r="117" spans="1:5" x14ac:dyDescent="0.15">
      <c r="A117" s="3">
        <v>5120852</v>
      </c>
      <c r="B117" s="3" t="s">
        <v>199</v>
      </c>
      <c r="C117" s="3" t="s">
        <v>46</v>
      </c>
      <c r="D117" s="3" t="s">
        <v>274</v>
      </c>
      <c r="E117" s="3">
        <v>1</v>
      </c>
    </row>
    <row r="118" spans="1:5" x14ac:dyDescent="0.15">
      <c r="A118" s="3">
        <v>5120853</v>
      </c>
      <c r="B118" s="3" t="s">
        <v>121</v>
      </c>
      <c r="C118" s="3" t="s">
        <v>46</v>
      </c>
      <c r="D118" s="3" t="s">
        <v>275</v>
      </c>
      <c r="E118" s="3">
        <v>1</v>
      </c>
    </row>
    <row r="119" spans="1:5" x14ac:dyDescent="0.15">
      <c r="A119" s="3">
        <v>5120854</v>
      </c>
      <c r="B119" s="3" t="s">
        <v>37</v>
      </c>
      <c r="C119" s="3" t="s">
        <v>46</v>
      </c>
      <c r="D119" s="3" t="s">
        <v>154</v>
      </c>
      <c r="E119" s="3">
        <v>1</v>
      </c>
    </row>
    <row r="120" spans="1:5" x14ac:dyDescent="0.15">
      <c r="A120" s="3">
        <v>5120861</v>
      </c>
      <c r="B120" s="3" t="s">
        <v>200</v>
      </c>
      <c r="C120" s="3" t="s">
        <v>46</v>
      </c>
      <c r="D120" s="3" t="s">
        <v>273</v>
      </c>
      <c r="E120" s="3">
        <v>1</v>
      </c>
    </row>
    <row r="121" spans="1:5" x14ac:dyDescent="0.15">
      <c r="A121" s="3">
        <v>5120862</v>
      </c>
      <c r="B121" s="3" t="s">
        <v>201</v>
      </c>
      <c r="C121" s="3" t="s">
        <v>620</v>
      </c>
      <c r="D121" s="3" t="s">
        <v>274</v>
      </c>
      <c r="E121" s="3">
        <v>1</v>
      </c>
    </row>
    <row r="122" spans="1:5" x14ac:dyDescent="0.15">
      <c r="A122" s="3">
        <v>5120863</v>
      </c>
      <c r="B122" s="3" t="s">
        <v>122</v>
      </c>
      <c r="C122" s="3" t="s">
        <v>46</v>
      </c>
      <c r="D122" s="3" t="s">
        <v>275</v>
      </c>
      <c r="E122" s="3">
        <v>1</v>
      </c>
    </row>
    <row r="123" spans="1:5" x14ac:dyDescent="0.15">
      <c r="A123" s="3">
        <v>5120864</v>
      </c>
      <c r="B123" s="3" t="s">
        <v>38</v>
      </c>
      <c r="C123" s="3" t="s">
        <v>46</v>
      </c>
      <c r="D123" s="3" t="s">
        <v>154</v>
      </c>
      <c r="E123" s="3">
        <v>1</v>
      </c>
    </row>
    <row r="124" spans="1:5" x14ac:dyDescent="0.15">
      <c r="A124" s="3">
        <v>5120871</v>
      </c>
      <c r="B124" s="3" t="s">
        <v>39</v>
      </c>
      <c r="C124" s="3" t="s">
        <v>620</v>
      </c>
      <c r="D124" s="3" t="s">
        <v>273</v>
      </c>
      <c r="E124" s="3">
        <v>1</v>
      </c>
    </row>
    <row r="125" spans="1:5" x14ac:dyDescent="0.15">
      <c r="A125" s="3">
        <v>5120872</v>
      </c>
      <c r="B125" s="3" t="s">
        <v>202</v>
      </c>
      <c r="C125" s="3" t="s">
        <v>46</v>
      </c>
      <c r="D125" s="3" t="s">
        <v>274</v>
      </c>
      <c r="E125" s="3">
        <v>1</v>
      </c>
    </row>
    <row r="126" spans="1:5" x14ac:dyDescent="0.15">
      <c r="A126" s="3">
        <v>5120873</v>
      </c>
      <c r="B126" s="3" t="s">
        <v>123</v>
      </c>
      <c r="C126" s="3" t="s">
        <v>46</v>
      </c>
      <c r="D126" s="3" t="s">
        <v>275</v>
      </c>
      <c r="E126" s="3">
        <v>1</v>
      </c>
    </row>
    <row r="127" spans="1:5" x14ac:dyDescent="0.15">
      <c r="A127" s="3">
        <v>5120874</v>
      </c>
      <c r="B127" s="3" t="s">
        <v>40</v>
      </c>
      <c r="C127" s="3" t="s">
        <v>46</v>
      </c>
      <c r="D127" s="3" t="s">
        <v>154</v>
      </c>
      <c r="E127" s="3">
        <v>1</v>
      </c>
    </row>
    <row r="128" spans="1:5" x14ac:dyDescent="0.15">
      <c r="A128" s="3">
        <v>5120875</v>
      </c>
      <c r="B128" s="3" t="s">
        <v>96</v>
      </c>
      <c r="C128" s="3" t="s">
        <v>46</v>
      </c>
      <c r="D128" s="3" t="str">
        <f t="shared" si="5"/>
        <v>普通附魔粉尘</v>
      </c>
      <c r="E128" s="3">
        <v>1</v>
      </c>
    </row>
    <row r="129" spans="1:5" x14ac:dyDescent="0.15">
      <c r="A129" s="3">
        <v>5120876</v>
      </c>
      <c r="B129" s="3" t="s">
        <v>97</v>
      </c>
      <c r="C129" s="3" t="s">
        <v>657</v>
      </c>
      <c r="D129" s="3" t="str">
        <f t="shared" si="5"/>
        <v>优良附魔粉尘</v>
      </c>
      <c r="E129" s="3">
        <v>1</v>
      </c>
    </row>
    <row r="130" spans="1:5" x14ac:dyDescent="0.15">
      <c r="A130" s="3">
        <v>5120877</v>
      </c>
      <c r="B130" s="3" t="s">
        <v>126</v>
      </c>
      <c r="C130" s="3" t="s">
        <v>46</v>
      </c>
      <c r="D130" s="3" t="str">
        <f t="shared" si="5"/>
        <v>精致附魔粉尘</v>
      </c>
      <c r="E130" s="3">
        <v>1</v>
      </c>
    </row>
    <row r="131" spans="1:5" x14ac:dyDescent="0.15">
      <c r="A131" s="3">
        <v>5120878</v>
      </c>
      <c r="B131" s="3" t="s">
        <v>203</v>
      </c>
      <c r="C131" s="3" t="s">
        <v>46</v>
      </c>
      <c r="D131" s="3" t="str">
        <f t="shared" si="5"/>
        <v>奥术精华</v>
      </c>
      <c r="E131" s="3">
        <v>1</v>
      </c>
    </row>
    <row r="132" spans="1:5" x14ac:dyDescent="0.15">
      <c r="A132" s="3">
        <v>5120879</v>
      </c>
      <c r="B132" s="3" t="s">
        <v>204</v>
      </c>
      <c r="C132" s="3" t="s">
        <v>46</v>
      </c>
      <c r="D132" s="3" t="str">
        <f t="shared" si="5"/>
        <v>优良圣物精华</v>
      </c>
      <c r="E132" s="3">
        <v>1</v>
      </c>
    </row>
    <row r="133" spans="1:5" x14ac:dyDescent="0.15">
      <c r="A133" s="3">
        <v>5120880</v>
      </c>
      <c r="B133" s="3" t="s">
        <v>205</v>
      </c>
      <c r="C133" s="3" t="s">
        <v>46</v>
      </c>
      <c r="D133" s="3" t="str">
        <f t="shared" si="5"/>
        <v>精致圣物精华</v>
      </c>
      <c r="E133" s="3">
        <v>1</v>
      </c>
    </row>
    <row r="134" spans="1:5" x14ac:dyDescent="0.15">
      <c r="A134" s="3">
        <v>5120881</v>
      </c>
      <c r="B134" s="3" t="s">
        <v>206</v>
      </c>
      <c r="C134" s="3" t="s">
        <v>620</v>
      </c>
      <c r="D134" s="3" t="str">
        <f t="shared" si="5"/>
        <v>史诗圣物精华</v>
      </c>
      <c r="E134" s="3">
        <v>1</v>
      </c>
    </row>
    <row r="135" spans="1:5" x14ac:dyDescent="0.15">
      <c r="A135" s="3">
        <v>5120882</v>
      </c>
      <c r="B135" s="3" t="s">
        <v>124</v>
      </c>
      <c r="C135" s="3" t="s">
        <v>620</v>
      </c>
      <c r="D135" s="3" t="str">
        <f t="shared" ref="D135:D140" si="7">B135</f>
        <v>普通宝珠</v>
      </c>
      <c r="E135" s="3">
        <v>1</v>
      </c>
    </row>
    <row r="136" spans="1:5" x14ac:dyDescent="0.15">
      <c r="A136" s="3">
        <v>5120883</v>
      </c>
      <c r="B136" s="3" t="s">
        <v>125</v>
      </c>
      <c r="C136" s="3" t="s">
        <v>46</v>
      </c>
      <c r="D136" s="3" t="str">
        <f t="shared" si="7"/>
        <v>优良宝珠</v>
      </c>
      <c r="E136" s="3">
        <v>1</v>
      </c>
    </row>
    <row r="137" spans="1:5" x14ac:dyDescent="0.15">
      <c r="A137" s="3">
        <v>5120884</v>
      </c>
      <c r="B137" s="3" t="s">
        <v>127</v>
      </c>
      <c r="C137" s="3" t="s">
        <v>620</v>
      </c>
      <c r="D137" s="3" t="str">
        <f t="shared" si="7"/>
        <v>精致宝珠</v>
      </c>
      <c r="E137" s="3">
        <v>1</v>
      </c>
    </row>
    <row r="138" spans="1:5" x14ac:dyDescent="0.15">
      <c r="A138" s="3">
        <v>5120885</v>
      </c>
      <c r="B138" s="3" t="s">
        <v>112</v>
      </c>
      <c r="C138" s="3" t="s">
        <v>620</v>
      </c>
      <c r="D138" s="3" t="str">
        <f t="shared" si="7"/>
        <v>史诗宝珠</v>
      </c>
      <c r="E138" s="3">
        <v>1</v>
      </c>
    </row>
    <row r="139" spans="1:5" x14ac:dyDescent="0.15">
      <c r="A139" s="3">
        <v>5120886</v>
      </c>
      <c r="B139" s="3" t="s">
        <v>45</v>
      </c>
      <c r="C139" s="3" t="s">
        <v>46</v>
      </c>
      <c r="D139" s="3" t="str">
        <f t="shared" si="7"/>
        <v>铭刻石</v>
      </c>
      <c r="E139" s="3">
        <v>1</v>
      </c>
    </row>
    <row r="140" spans="1:5" x14ac:dyDescent="0.15">
      <c r="A140" s="3">
        <v>5120887</v>
      </c>
      <c r="B140" s="3" t="s">
        <v>104</v>
      </c>
      <c r="C140" s="3" t="s">
        <v>620</v>
      </c>
      <c r="D140" s="3" t="str">
        <f t="shared" si="7"/>
        <v>史诗附魔粉尘</v>
      </c>
      <c r="E140" s="3">
        <v>1</v>
      </c>
    </row>
    <row r="141" spans="1:5" x14ac:dyDescent="0.15">
      <c r="A141" s="21">
        <v>5130034</v>
      </c>
      <c r="B141" s="15" t="s">
        <v>207</v>
      </c>
      <c r="C141" s="3" t="s">
        <v>46</v>
      </c>
      <c r="D141" s="3" t="s">
        <v>149</v>
      </c>
      <c r="E141" s="3">
        <v>1</v>
      </c>
    </row>
    <row r="142" spans="1:5" x14ac:dyDescent="0.15">
      <c r="A142" s="22">
        <v>5130054</v>
      </c>
      <c r="B142" s="15" t="s">
        <v>208</v>
      </c>
      <c r="C142" s="3" t="s">
        <v>46</v>
      </c>
      <c r="D142" s="3" t="s">
        <v>149</v>
      </c>
      <c r="E142" s="3">
        <v>0</v>
      </c>
    </row>
    <row r="143" spans="1:5" x14ac:dyDescent="0.15">
      <c r="A143" s="22">
        <v>5130194</v>
      </c>
      <c r="B143" s="15" t="s">
        <v>217</v>
      </c>
      <c r="C143" s="3" t="s">
        <v>46</v>
      </c>
      <c r="D143" s="3" t="s">
        <v>149</v>
      </c>
      <c r="E143" s="3">
        <v>1</v>
      </c>
    </row>
    <row r="144" spans="1:5" x14ac:dyDescent="0.15">
      <c r="A144" s="22">
        <v>5130824</v>
      </c>
      <c r="B144" s="15" t="s">
        <v>241</v>
      </c>
      <c r="C144" s="3" t="s">
        <v>46</v>
      </c>
      <c r="D144" s="3" t="s">
        <v>150</v>
      </c>
      <c r="E144" s="3">
        <v>0</v>
      </c>
    </row>
    <row r="145" spans="1:5" x14ac:dyDescent="0.15">
      <c r="A145" s="22">
        <v>5130834</v>
      </c>
      <c r="B145" s="15" t="s">
        <v>242</v>
      </c>
      <c r="C145" s="3" t="s">
        <v>620</v>
      </c>
      <c r="D145" s="3" t="s">
        <v>149</v>
      </c>
      <c r="E145" s="3">
        <v>1</v>
      </c>
    </row>
    <row r="146" spans="1:5" x14ac:dyDescent="0.15">
      <c r="A146" s="22">
        <v>5130904</v>
      </c>
      <c r="B146" s="15" t="s">
        <v>246</v>
      </c>
      <c r="C146" s="3" t="s">
        <v>46</v>
      </c>
      <c r="D146" s="3" t="s">
        <v>150</v>
      </c>
      <c r="E146" s="3">
        <v>0</v>
      </c>
    </row>
    <row r="147" spans="1:5" x14ac:dyDescent="0.15">
      <c r="A147" s="22">
        <v>5130364</v>
      </c>
      <c r="B147" s="15" t="s">
        <v>226</v>
      </c>
      <c r="C147" s="3" t="s">
        <v>46</v>
      </c>
      <c r="D147" s="3" t="s">
        <v>149</v>
      </c>
      <c r="E147" s="3">
        <v>1</v>
      </c>
    </row>
    <row r="148" spans="1:5" x14ac:dyDescent="0.15">
      <c r="A148" s="22">
        <v>5130354</v>
      </c>
      <c r="B148" s="15" t="s">
        <v>225</v>
      </c>
      <c r="C148" s="3" t="s">
        <v>620</v>
      </c>
      <c r="D148" s="3" t="s">
        <v>155</v>
      </c>
      <c r="E148" s="3">
        <v>1</v>
      </c>
    </row>
    <row r="149" spans="1:5" x14ac:dyDescent="0.15">
      <c r="A149" s="4">
        <v>5130574</v>
      </c>
      <c r="B149" s="15" t="s">
        <v>232</v>
      </c>
      <c r="C149" s="3" t="s">
        <v>620</v>
      </c>
      <c r="D149" s="3" t="s">
        <v>155</v>
      </c>
      <c r="E149" s="3">
        <v>1</v>
      </c>
    </row>
    <row r="150" spans="1:5" x14ac:dyDescent="0.15">
      <c r="A150" s="4">
        <v>5130314</v>
      </c>
      <c r="B150" s="15" t="s">
        <v>487</v>
      </c>
      <c r="C150" s="3" t="s">
        <v>46</v>
      </c>
      <c r="D150" s="3" t="s">
        <v>149</v>
      </c>
      <c r="E150" s="3">
        <v>1</v>
      </c>
    </row>
    <row r="151" spans="1:5" x14ac:dyDescent="0.15">
      <c r="A151" s="4">
        <v>5130324</v>
      </c>
      <c r="B151" s="15" t="s">
        <v>223</v>
      </c>
      <c r="C151" s="3" t="s">
        <v>620</v>
      </c>
      <c r="D151" s="3" t="s">
        <v>155</v>
      </c>
      <c r="E151" s="3">
        <v>1</v>
      </c>
    </row>
    <row r="152" spans="1:5" x14ac:dyDescent="0.15">
      <c r="A152" s="4">
        <v>5130104</v>
      </c>
      <c r="B152" s="15" t="s">
        <v>212</v>
      </c>
      <c r="C152" s="3" t="s">
        <v>46</v>
      </c>
      <c r="D152" s="3" t="s">
        <v>155</v>
      </c>
      <c r="E152" s="3">
        <v>1</v>
      </c>
    </row>
    <row r="153" spans="1:5" x14ac:dyDescent="0.15">
      <c r="A153" s="4">
        <v>5130224</v>
      </c>
      <c r="B153" s="15" t="s">
        <v>219</v>
      </c>
      <c r="C153" s="3" t="s">
        <v>46</v>
      </c>
      <c r="D153" s="3" t="s">
        <v>155</v>
      </c>
      <c r="E153" s="3">
        <v>1</v>
      </c>
    </row>
    <row r="154" spans="1:5" x14ac:dyDescent="0.15">
      <c r="A154" s="4">
        <v>5130064</v>
      </c>
      <c r="B154" s="15" t="s">
        <v>209</v>
      </c>
      <c r="C154" s="3" t="s">
        <v>620</v>
      </c>
      <c r="D154" s="3" t="s">
        <v>149</v>
      </c>
      <c r="E154" s="3">
        <v>1</v>
      </c>
    </row>
    <row r="155" spans="1:5" x14ac:dyDescent="0.15">
      <c r="A155" s="4">
        <v>5130084</v>
      </c>
      <c r="B155" s="15" t="s">
        <v>211</v>
      </c>
      <c r="C155" s="3" t="s">
        <v>620</v>
      </c>
      <c r="D155" s="3" t="s">
        <v>155</v>
      </c>
      <c r="E155" s="3">
        <v>1</v>
      </c>
    </row>
    <row r="156" spans="1:5" x14ac:dyDescent="0.15">
      <c r="A156" s="4">
        <v>5130724</v>
      </c>
      <c r="B156" s="15" t="s">
        <v>239</v>
      </c>
      <c r="C156" s="3" t="s">
        <v>46</v>
      </c>
      <c r="D156" s="3" t="s">
        <v>155</v>
      </c>
      <c r="E156" s="3">
        <v>1</v>
      </c>
    </row>
    <row r="157" spans="1:5" x14ac:dyDescent="0.15">
      <c r="A157" s="4">
        <v>5130704</v>
      </c>
      <c r="B157" s="15" t="s">
        <v>237</v>
      </c>
      <c r="C157" s="3" t="s">
        <v>620</v>
      </c>
      <c r="D157" s="3" t="s">
        <v>155</v>
      </c>
      <c r="E157" s="3">
        <v>1</v>
      </c>
    </row>
    <row r="158" spans="1:5" x14ac:dyDescent="0.15">
      <c r="A158" s="4">
        <v>5130114</v>
      </c>
      <c r="B158" s="15" t="s">
        <v>213</v>
      </c>
      <c r="C158" s="3" t="s">
        <v>46</v>
      </c>
      <c r="D158" s="3" t="s">
        <v>149</v>
      </c>
      <c r="E158" s="3">
        <v>1</v>
      </c>
    </row>
    <row r="159" spans="1:5" x14ac:dyDescent="0.15">
      <c r="A159" s="4">
        <v>5130334</v>
      </c>
      <c r="B159" s="15" t="s">
        <v>488</v>
      </c>
      <c r="C159" s="3" t="s">
        <v>620</v>
      </c>
      <c r="D159" s="3" t="s">
        <v>149</v>
      </c>
      <c r="E159" s="3">
        <v>1</v>
      </c>
    </row>
    <row r="160" spans="1:5" x14ac:dyDescent="0.15">
      <c r="A160" s="4">
        <v>5130344</v>
      </c>
      <c r="B160" s="15" t="s">
        <v>224</v>
      </c>
      <c r="C160" s="3" t="s">
        <v>614</v>
      </c>
      <c r="D160" s="3" t="s">
        <v>149</v>
      </c>
      <c r="E160" s="3">
        <v>1</v>
      </c>
    </row>
    <row r="161" spans="1:5" x14ac:dyDescent="0.15">
      <c r="A161" s="4">
        <v>5130964</v>
      </c>
      <c r="B161" s="15" t="s">
        <v>250</v>
      </c>
      <c r="C161" s="3" t="s">
        <v>620</v>
      </c>
      <c r="D161" s="3" t="s">
        <v>150</v>
      </c>
      <c r="E161" s="3">
        <v>0</v>
      </c>
    </row>
    <row r="162" spans="1:5" x14ac:dyDescent="0.15">
      <c r="A162" s="4">
        <v>5130974</v>
      </c>
      <c r="B162" s="15" t="s">
        <v>251</v>
      </c>
      <c r="C162" s="3" t="s">
        <v>46</v>
      </c>
      <c r="D162" s="3" t="s">
        <v>149</v>
      </c>
      <c r="E162" s="3">
        <v>1</v>
      </c>
    </row>
    <row r="163" spans="1:5" x14ac:dyDescent="0.15">
      <c r="A163" s="4">
        <v>5130654</v>
      </c>
      <c r="B163" s="15" t="s">
        <v>235</v>
      </c>
      <c r="C163" s="3" t="s">
        <v>614</v>
      </c>
      <c r="D163" s="3" t="s">
        <v>150</v>
      </c>
      <c r="E163" s="3">
        <v>0</v>
      </c>
    </row>
    <row r="164" spans="1:5" x14ac:dyDescent="0.15">
      <c r="A164" s="4">
        <v>5130804</v>
      </c>
      <c r="B164" s="15" t="s">
        <v>489</v>
      </c>
      <c r="C164" s="3" t="s">
        <v>620</v>
      </c>
      <c r="D164" s="3" t="s">
        <v>149</v>
      </c>
      <c r="E164" s="3">
        <v>0</v>
      </c>
    </row>
    <row r="165" spans="1:5" x14ac:dyDescent="0.15">
      <c r="A165" s="4">
        <v>5130204</v>
      </c>
      <c r="B165" s="15" t="s">
        <v>218</v>
      </c>
      <c r="C165" s="3" t="s">
        <v>620</v>
      </c>
      <c r="D165" s="3" t="s">
        <v>149</v>
      </c>
      <c r="E165" s="3">
        <v>1</v>
      </c>
    </row>
    <row r="166" spans="1:5" x14ac:dyDescent="0.15">
      <c r="A166" s="4">
        <v>5130284</v>
      </c>
      <c r="B166" s="15" t="s">
        <v>222</v>
      </c>
      <c r="C166" s="3" t="s">
        <v>46</v>
      </c>
      <c r="D166" s="3" t="s">
        <v>155</v>
      </c>
      <c r="E166" s="3">
        <v>1</v>
      </c>
    </row>
    <row r="167" spans="1:5" x14ac:dyDescent="0.15">
      <c r="A167" s="4">
        <v>5130504</v>
      </c>
      <c r="B167" s="15" t="s">
        <v>230</v>
      </c>
      <c r="C167" s="3" t="s">
        <v>46</v>
      </c>
      <c r="D167" s="3" t="s">
        <v>155</v>
      </c>
      <c r="E167" s="3">
        <v>1</v>
      </c>
    </row>
    <row r="168" spans="1:5" x14ac:dyDescent="0.15">
      <c r="A168" s="4">
        <v>5130394</v>
      </c>
      <c r="B168" s="15" t="s">
        <v>227</v>
      </c>
      <c r="C168" s="3" t="s">
        <v>46</v>
      </c>
      <c r="D168" s="3" t="s">
        <v>155</v>
      </c>
      <c r="E168" s="3">
        <v>1</v>
      </c>
    </row>
    <row r="169" spans="1:5" x14ac:dyDescent="0.15">
      <c r="A169" s="4">
        <v>5130074</v>
      </c>
      <c r="B169" s="15" t="s">
        <v>210</v>
      </c>
      <c r="C169" s="3" t="s">
        <v>46</v>
      </c>
      <c r="D169" s="3" t="s">
        <v>150</v>
      </c>
      <c r="E169" s="3">
        <v>0</v>
      </c>
    </row>
    <row r="170" spans="1:5" x14ac:dyDescent="0.15">
      <c r="A170" s="4">
        <v>5130244</v>
      </c>
      <c r="B170" s="15" t="s">
        <v>220</v>
      </c>
      <c r="C170" s="3" t="s">
        <v>657</v>
      </c>
      <c r="D170" s="3" t="s">
        <v>149</v>
      </c>
      <c r="E170" s="3">
        <v>1</v>
      </c>
    </row>
    <row r="171" spans="1:5" x14ac:dyDescent="0.15">
      <c r="A171" s="4">
        <v>5130254</v>
      </c>
      <c r="B171" s="15" t="s">
        <v>221</v>
      </c>
      <c r="C171" s="3" t="s">
        <v>620</v>
      </c>
      <c r="D171" s="3" t="s">
        <v>155</v>
      </c>
      <c r="E171" s="3">
        <v>1</v>
      </c>
    </row>
    <row r="172" spans="1:5" x14ac:dyDescent="0.15">
      <c r="A172" s="4">
        <v>5130424</v>
      </c>
      <c r="B172" s="15" t="s">
        <v>228</v>
      </c>
      <c r="C172" s="3" t="s">
        <v>46</v>
      </c>
      <c r="D172" s="3" t="s">
        <v>149</v>
      </c>
      <c r="E172" s="3">
        <v>1</v>
      </c>
    </row>
    <row r="173" spans="1:5" x14ac:dyDescent="0.15">
      <c r="A173" s="4">
        <v>5130434</v>
      </c>
      <c r="B173" s="15" t="s">
        <v>229</v>
      </c>
      <c r="C173" s="3" t="s">
        <v>46</v>
      </c>
      <c r="D173" s="3" t="s">
        <v>149</v>
      </c>
      <c r="E173" s="3">
        <v>0</v>
      </c>
    </row>
    <row r="174" spans="1:5" x14ac:dyDescent="0.15">
      <c r="A174" s="4">
        <v>5130844</v>
      </c>
      <c r="B174" s="15" t="s">
        <v>243</v>
      </c>
      <c r="C174" s="3" t="s">
        <v>46</v>
      </c>
      <c r="D174" s="3" t="s">
        <v>150</v>
      </c>
      <c r="E174" s="3">
        <v>0</v>
      </c>
    </row>
    <row r="175" spans="1:5" x14ac:dyDescent="0.15">
      <c r="A175" s="4">
        <v>5130924</v>
      </c>
      <c r="B175" s="15" t="s">
        <v>247</v>
      </c>
      <c r="C175" s="3" t="s">
        <v>46</v>
      </c>
      <c r="D175" s="3" t="s">
        <v>149</v>
      </c>
      <c r="E175" s="3">
        <v>1</v>
      </c>
    </row>
    <row r="176" spans="1:5" x14ac:dyDescent="0.15">
      <c r="A176" s="4">
        <v>5130154</v>
      </c>
      <c r="B176" s="15" t="s">
        <v>215</v>
      </c>
      <c r="C176" s="3" t="s">
        <v>657</v>
      </c>
      <c r="D176" s="3" t="s">
        <v>149</v>
      </c>
      <c r="E176" s="3">
        <v>1</v>
      </c>
    </row>
    <row r="177" spans="1:5" x14ac:dyDescent="0.15">
      <c r="A177" s="4">
        <v>5130174</v>
      </c>
      <c r="B177" s="15" t="s">
        <v>216</v>
      </c>
      <c r="C177" s="3" t="s">
        <v>46</v>
      </c>
      <c r="D177" s="3" t="s">
        <v>155</v>
      </c>
      <c r="E177" s="3">
        <v>1</v>
      </c>
    </row>
    <row r="178" spans="1:5" x14ac:dyDescent="0.15">
      <c r="A178" s="4">
        <v>5130534</v>
      </c>
      <c r="B178" s="15" t="s">
        <v>231</v>
      </c>
      <c r="C178" s="3" t="s">
        <v>46</v>
      </c>
      <c r="D178" s="3" t="s">
        <v>149</v>
      </c>
      <c r="E178" s="3">
        <v>1</v>
      </c>
    </row>
    <row r="179" spans="1:5" x14ac:dyDescent="0.15">
      <c r="A179" s="4">
        <v>5130674</v>
      </c>
      <c r="B179" s="15" t="s">
        <v>236</v>
      </c>
      <c r="C179" s="3" t="s">
        <v>46</v>
      </c>
      <c r="D179" s="3" t="s">
        <v>149</v>
      </c>
      <c r="E179" s="3">
        <v>1</v>
      </c>
    </row>
    <row r="180" spans="1:5" x14ac:dyDescent="0.15">
      <c r="A180" s="4">
        <v>5130714</v>
      </c>
      <c r="B180" s="15" t="s">
        <v>238</v>
      </c>
      <c r="C180" s="3" t="s">
        <v>46</v>
      </c>
      <c r="D180" s="3" t="s">
        <v>155</v>
      </c>
      <c r="E180" s="3">
        <v>1</v>
      </c>
    </row>
    <row r="181" spans="1:5" x14ac:dyDescent="0.15">
      <c r="A181" s="4">
        <v>5130144</v>
      </c>
      <c r="B181" s="15" t="s">
        <v>214</v>
      </c>
      <c r="C181" s="3" t="s">
        <v>46</v>
      </c>
      <c r="D181" s="3" t="s">
        <v>155</v>
      </c>
      <c r="E181" s="3">
        <v>1</v>
      </c>
    </row>
    <row r="182" spans="1:5" x14ac:dyDescent="0.15">
      <c r="A182" s="4">
        <v>5130864</v>
      </c>
      <c r="B182" s="15" t="s">
        <v>244</v>
      </c>
      <c r="C182" s="3" t="s">
        <v>620</v>
      </c>
      <c r="D182" s="3" t="s">
        <v>149</v>
      </c>
      <c r="E182" s="3">
        <v>0</v>
      </c>
    </row>
    <row r="183" spans="1:5" x14ac:dyDescent="0.15">
      <c r="A183" s="4">
        <v>5130944</v>
      </c>
      <c r="B183" s="15" t="s">
        <v>248</v>
      </c>
      <c r="C183" s="3" t="s">
        <v>614</v>
      </c>
      <c r="D183" s="3" t="s">
        <v>150</v>
      </c>
      <c r="E183" s="3">
        <v>0</v>
      </c>
    </row>
    <row r="184" spans="1:5" x14ac:dyDescent="0.15">
      <c r="A184" s="4">
        <v>5130954</v>
      </c>
      <c r="B184" s="15" t="s">
        <v>249</v>
      </c>
      <c r="C184" s="3" t="s">
        <v>46</v>
      </c>
      <c r="D184" s="3" t="s">
        <v>150</v>
      </c>
      <c r="E184" s="3">
        <v>0</v>
      </c>
    </row>
    <row r="185" spans="1:5" x14ac:dyDescent="0.15">
      <c r="A185" s="4">
        <v>5130624</v>
      </c>
      <c r="B185" s="15" t="s">
        <v>233</v>
      </c>
      <c r="C185" s="3" t="s">
        <v>46</v>
      </c>
      <c r="D185" s="3" t="s">
        <v>149</v>
      </c>
      <c r="E185" s="3">
        <v>0</v>
      </c>
    </row>
    <row r="186" spans="1:5" x14ac:dyDescent="0.15">
      <c r="A186" s="4">
        <v>5130634</v>
      </c>
      <c r="B186" s="15" t="s">
        <v>234</v>
      </c>
      <c r="C186" s="3" t="s">
        <v>46</v>
      </c>
      <c r="D186" s="3" t="s">
        <v>155</v>
      </c>
      <c r="E186" s="3">
        <v>1</v>
      </c>
    </row>
    <row r="187" spans="1:5" x14ac:dyDescent="0.15">
      <c r="A187" s="4">
        <v>5130734</v>
      </c>
      <c r="B187" s="15" t="s">
        <v>240</v>
      </c>
      <c r="C187" s="3" t="s">
        <v>46</v>
      </c>
      <c r="D187" s="3" t="s">
        <v>149</v>
      </c>
      <c r="E187" s="3">
        <v>1</v>
      </c>
    </row>
    <row r="188" spans="1:5" x14ac:dyDescent="0.15">
      <c r="A188" s="4">
        <v>5130884</v>
      </c>
      <c r="B188" s="15" t="s">
        <v>245</v>
      </c>
      <c r="C188" s="3" t="s">
        <v>614</v>
      </c>
      <c r="D188" s="3" t="s">
        <v>149</v>
      </c>
      <c r="E188" s="3">
        <v>1</v>
      </c>
    </row>
    <row r="189" spans="1:5" x14ac:dyDescent="0.15">
      <c r="A189" s="3">
        <v>5140001</v>
      </c>
      <c r="B189" s="3" t="s">
        <v>252</v>
      </c>
      <c r="C189" s="3" t="s">
        <v>46</v>
      </c>
      <c r="D189" s="3" t="str">
        <f t="shared" ref="D189:D212" si="8">B189</f>
        <v>一百金币</v>
      </c>
      <c r="E189" s="3">
        <v>1</v>
      </c>
    </row>
    <row r="190" spans="1:5" x14ac:dyDescent="0.15">
      <c r="A190" s="3">
        <v>5140002</v>
      </c>
      <c r="B190" s="3" t="s">
        <v>253</v>
      </c>
      <c r="C190" s="3" t="s">
        <v>46</v>
      </c>
      <c r="D190" s="3" t="str">
        <f t="shared" si="8"/>
        <v>一千金币</v>
      </c>
      <c r="E190" s="3">
        <v>1</v>
      </c>
    </row>
    <row r="191" spans="1:5" x14ac:dyDescent="0.15">
      <c r="A191" s="3">
        <v>5140003</v>
      </c>
      <c r="B191" s="3" t="s">
        <v>254</v>
      </c>
      <c r="C191" s="3" t="s">
        <v>46</v>
      </c>
      <c r="D191" s="3" t="str">
        <f t="shared" si="8"/>
        <v>钻石礼包</v>
      </c>
      <c r="E191" s="3">
        <v>1</v>
      </c>
    </row>
    <row r="192" spans="1:5" x14ac:dyDescent="0.15">
      <c r="A192" s="3">
        <v>5140102</v>
      </c>
      <c r="B192" s="3" t="s">
        <v>107</v>
      </c>
      <c r="C192" s="3" t="s">
        <v>46</v>
      </c>
      <c r="D192" s="3" t="str">
        <f t="shared" si="8"/>
        <v>青铜宝箱</v>
      </c>
      <c r="E192" s="3">
        <v>1</v>
      </c>
    </row>
    <row r="193" spans="1:5" x14ac:dyDescent="0.15">
      <c r="A193" s="3">
        <v>5140103</v>
      </c>
      <c r="B193" s="3" t="s">
        <v>108</v>
      </c>
      <c r="C193" s="3" t="s">
        <v>620</v>
      </c>
      <c r="D193" s="3" t="str">
        <f t="shared" si="8"/>
        <v>白银宝箱</v>
      </c>
      <c r="E193" s="3">
        <v>1</v>
      </c>
    </row>
    <row r="194" spans="1:5" x14ac:dyDescent="0.15">
      <c r="A194" s="3">
        <v>5140104</v>
      </c>
      <c r="B194" s="3" t="s">
        <v>109</v>
      </c>
      <c r="C194" s="3" t="s">
        <v>46</v>
      </c>
      <c r="D194" s="3" t="str">
        <f t="shared" si="8"/>
        <v>黄金宝箱</v>
      </c>
      <c r="E194" s="3">
        <v>1</v>
      </c>
    </row>
    <row r="195" spans="1:5" x14ac:dyDescent="0.15">
      <c r="A195" s="3">
        <v>5140105</v>
      </c>
      <c r="B195" s="3" t="s">
        <v>255</v>
      </c>
      <c r="C195" s="3" t="s">
        <v>46</v>
      </c>
      <c r="D195" s="3" t="str">
        <f t="shared" si="8"/>
        <v>史诗星魄礼盒</v>
      </c>
      <c r="E195" s="3">
        <v>1</v>
      </c>
    </row>
    <row r="196" spans="1:5" x14ac:dyDescent="0.15">
      <c r="A196" s="3">
        <v>5140106</v>
      </c>
      <c r="B196" s="3" t="s">
        <v>256</v>
      </c>
      <c r="C196" s="3" t="s">
        <v>46</v>
      </c>
      <c r="D196" s="3" t="str">
        <f t="shared" si="8"/>
        <v>史诗碎片礼盒</v>
      </c>
      <c r="E196" s="3">
        <v>1</v>
      </c>
    </row>
    <row r="197" spans="1:5" x14ac:dyDescent="0.15">
      <c r="A197" s="3">
        <v>5150013</v>
      </c>
      <c r="B197" s="3" t="s">
        <v>257</v>
      </c>
      <c r="C197" s="3" t="s">
        <v>620</v>
      </c>
      <c r="D197" s="3" t="str">
        <f t="shared" si="8"/>
        <v>远古银币</v>
      </c>
      <c r="E197" s="3">
        <v>1</v>
      </c>
    </row>
    <row r="198" spans="1:5" x14ac:dyDescent="0.15">
      <c r="A198" s="3">
        <v>5150014</v>
      </c>
      <c r="B198" s="3" t="s">
        <v>258</v>
      </c>
      <c r="C198" s="3" t="s">
        <v>46</v>
      </c>
      <c r="D198" s="3" t="str">
        <f t="shared" si="8"/>
        <v>现代银币</v>
      </c>
      <c r="E198" s="3">
        <v>1</v>
      </c>
    </row>
    <row r="199" spans="1:5" x14ac:dyDescent="0.15">
      <c r="A199" s="3">
        <v>5150015</v>
      </c>
      <c r="B199" s="3" t="s">
        <v>259</v>
      </c>
      <c r="C199" s="3" t="s">
        <v>46</v>
      </c>
      <c r="D199" s="3" t="str">
        <f t="shared" si="8"/>
        <v>未来银币</v>
      </c>
      <c r="E199" s="3">
        <v>1</v>
      </c>
    </row>
    <row r="200" spans="1:5" x14ac:dyDescent="0.15">
      <c r="A200" s="3">
        <v>5150024</v>
      </c>
      <c r="B200" s="3" t="s">
        <v>260</v>
      </c>
      <c r="C200" s="3" t="s">
        <v>620</v>
      </c>
      <c r="D200" s="3" t="str">
        <f t="shared" si="8"/>
        <v>小金蛋</v>
      </c>
      <c r="E200" s="3">
        <v>1</v>
      </c>
    </row>
    <row r="201" spans="1:5" x14ac:dyDescent="0.15">
      <c r="A201" s="3">
        <v>5150035</v>
      </c>
      <c r="B201" s="3" t="s">
        <v>261</v>
      </c>
      <c r="C201" s="3" t="s">
        <v>620</v>
      </c>
      <c r="D201" s="3" t="str">
        <f t="shared" si="8"/>
        <v>大金蛋</v>
      </c>
      <c r="E201" s="3">
        <v>1</v>
      </c>
    </row>
    <row r="202" spans="1:5" x14ac:dyDescent="0.15">
      <c r="A202" s="3">
        <v>5160000</v>
      </c>
      <c r="B202" s="3" t="s">
        <v>262</v>
      </c>
      <c r="C202" s="3" t="s">
        <v>620</v>
      </c>
      <c r="D202" s="3" t="str">
        <f t="shared" si="8"/>
        <v>钻石</v>
      </c>
      <c r="E202" s="3">
        <v>1</v>
      </c>
    </row>
    <row r="203" spans="1:5" x14ac:dyDescent="0.15">
      <c r="A203" s="3">
        <v>5160004</v>
      </c>
      <c r="B203" s="3" t="s">
        <v>263</v>
      </c>
      <c r="C203" s="3" t="s">
        <v>620</v>
      </c>
      <c r="D203" s="3" t="str">
        <f t="shared" si="8"/>
        <v>英雄邀请函</v>
      </c>
      <c r="E203" s="3">
        <v>1</v>
      </c>
    </row>
    <row r="204" spans="1:5" x14ac:dyDescent="0.15">
      <c r="A204" s="3">
        <v>5160012</v>
      </c>
      <c r="B204" s="3" t="s">
        <v>264</v>
      </c>
      <c r="C204" s="3" t="s">
        <v>46</v>
      </c>
      <c r="D204" s="3" t="str">
        <f t="shared" si="8"/>
        <v>刷新券</v>
      </c>
      <c r="E204" s="3">
        <v>1</v>
      </c>
    </row>
    <row r="205" spans="1:5" x14ac:dyDescent="0.15">
      <c r="A205" s="3">
        <v>5160013</v>
      </c>
      <c r="B205" s="3" t="s">
        <v>265</v>
      </c>
      <c r="C205" s="3" t="s">
        <v>46</v>
      </c>
      <c r="D205" s="3" t="str">
        <f t="shared" si="8"/>
        <v>免战牌</v>
      </c>
      <c r="E205" s="3">
        <v>1</v>
      </c>
    </row>
    <row r="206" spans="1:5" x14ac:dyDescent="0.15">
      <c r="A206" s="3">
        <v>5160014</v>
      </c>
      <c r="B206" s="3" t="s">
        <v>266</v>
      </c>
      <c r="C206" s="3" t="s">
        <v>620</v>
      </c>
      <c r="D206" s="3" t="str">
        <f t="shared" si="8"/>
        <v>征召石</v>
      </c>
      <c r="E206" s="3">
        <v>1</v>
      </c>
    </row>
    <row r="207" spans="1:5" x14ac:dyDescent="0.15">
      <c r="A207" s="3">
        <v>5190007</v>
      </c>
      <c r="B207" s="3" t="s">
        <v>114</v>
      </c>
      <c r="C207" s="3" t="s">
        <v>46</v>
      </c>
      <c r="D207" s="3" t="str">
        <f t="shared" si="8"/>
        <v>神力结晶</v>
      </c>
      <c r="E207" s="3">
        <v>1</v>
      </c>
    </row>
    <row r="208" spans="1:5" x14ac:dyDescent="0.15">
      <c r="A208" s="3">
        <v>5190008</v>
      </c>
      <c r="B208" s="3" t="s">
        <v>267</v>
      </c>
      <c r="C208" s="3" t="s">
        <v>46</v>
      </c>
      <c r="D208" s="3" t="str">
        <f t="shared" si="8"/>
        <v>星魄</v>
      </c>
      <c r="E208" s="3">
        <v>1</v>
      </c>
    </row>
    <row r="209" spans="1:5" x14ac:dyDescent="0.15">
      <c r="A209" s="3">
        <v>5190009</v>
      </c>
      <c r="B209" s="3" t="s">
        <v>268</v>
      </c>
      <c r="C209" s="3" t="s">
        <v>46</v>
      </c>
      <c r="D209" s="3" t="str">
        <f t="shared" si="8"/>
        <v>普通进阶礼包</v>
      </c>
      <c r="E209" s="3">
        <v>1</v>
      </c>
    </row>
    <row r="210" spans="1:5" x14ac:dyDescent="0.15">
      <c r="A210" s="3">
        <v>5190010</v>
      </c>
      <c r="B210" s="3" t="s">
        <v>269</v>
      </c>
      <c r="C210" s="3" t="s">
        <v>46</v>
      </c>
      <c r="D210" s="3" t="str">
        <f t="shared" si="8"/>
        <v>优良进阶礼包</v>
      </c>
      <c r="E210" s="3">
        <v>1</v>
      </c>
    </row>
    <row r="211" spans="1:5" x14ac:dyDescent="0.15">
      <c r="A211" s="3">
        <v>5190011</v>
      </c>
      <c r="B211" s="3" t="s">
        <v>270</v>
      </c>
      <c r="C211" s="3" t="s">
        <v>46</v>
      </c>
      <c r="D211" s="3" t="str">
        <f t="shared" si="8"/>
        <v>精致进阶礼包</v>
      </c>
      <c r="E211" s="3">
        <v>1</v>
      </c>
    </row>
    <row r="212" spans="1:5" x14ac:dyDescent="0.15">
      <c r="A212" s="3">
        <v>5190012</v>
      </c>
      <c r="B212" s="3" t="s">
        <v>271</v>
      </c>
      <c r="C212" s="3" t="s">
        <v>620</v>
      </c>
      <c r="D212" s="3" t="str">
        <f t="shared" si="8"/>
        <v>史诗进阶礼包</v>
      </c>
      <c r="E212" s="3">
        <v>1</v>
      </c>
    </row>
    <row r="213" spans="1:5" x14ac:dyDescent="0.15">
      <c r="A213" s="3">
        <v>81200001</v>
      </c>
      <c r="B213" s="3" t="s">
        <v>276</v>
      </c>
      <c r="C213" s="3" t="s">
        <v>43</v>
      </c>
      <c r="D213" s="3" t="s">
        <v>437</v>
      </c>
      <c r="E213" s="3">
        <v>1</v>
      </c>
    </row>
    <row r="214" spans="1:5" x14ac:dyDescent="0.15">
      <c r="A214" s="3">
        <v>81200002</v>
      </c>
      <c r="B214" s="3" t="s">
        <v>277</v>
      </c>
      <c r="C214" s="3" t="s">
        <v>43</v>
      </c>
      <c r="D214" s="3" t="s">
        <v>437</v>
      </c>
      <c r="E214" s="3">
        <v>1</v>
      </c>
    </row>
    <row r="215" spans="1:5" x14ac:dyDescent="0.15">
      <c r="A215" s="3">
        <v>81200003</v>
      </c>
      <c r="B215" s="3" t="s">
        <v>278</v>
      </c>
      <c r="C215" s="3" t="s">
        <v>43</v>
      </c>
      <c r="D215" s="3" t="s">
        <v>437</v>
      </c>
      <c r="E215" s="3">
        <v>1</v>
      </c>
    </row>
    <row r="216" spans="1:5" x14ac:dyDescent="0.15">
      <c r="A216" s="3">
        <v>81200004</v>
      </c>
      <c r="B216" s="3" t="s">
        <v>279</v>
      </c>
      <c r="C216" s="3" t="s">
        <v>43</v>
      </c>
      <c r="D216" s="3" t="s">
        <v>437</v>
      </c>
      <c r="E216" s="3">
        <v>1</v>
      </c>
    </row>
    <row r="217" spans="1:5" x14ac:dyDescent="0.15">
      <c r="A217" s="3">
        <v>81200005</v>
      </c>
      <c r="B217" s="3" t="s">
        <v>280</v>
      </c>
      <c r="C217" s="3" t="s">
        <v>43</v>
      </c>
      <c r="D217" s="3" t="s">
        <v>437</v>
      </c>
      <c r="E217" s="3">
        <v>1</v>
      </c>
    </row>
    <row r="218" spans="1:5" x14ac:dyDescent="0.15">
      <c r="A218" s="3">
        <v>81200006</v>
      </c>
      <c r="B218" s="3" t="s">
        <v>281</v>
      </c>
      <c r="C218" s="3" t="s">
        <v>43</v>
      </c>
      <c r="D218" s="3" t="s">
        <v>437</v>
      </c>
      <c r="E218" s="3">
        <v>1</v>
      </c>
    </row>
    <row r="219" spans="1:5" x14ac:dyDescent="0.15">
      <c r="A219" s="3">
        <v>81200007</v>
      </c>
      <c r="B219" s="3" t="s">
        <v>282</v>
      </c>
      <c r="C219" s="3" t="s">
        <v>43</v>
      </c>
      <c r="D219" s="3" t="s">
        <v>437</v>
      </c>
      <c r="E219" s="3">
        <v>1</v>
      </c>
    </row>
    <row r="220" spans="1:5" x14ac:dyDescent="0.15">
      <c r="A220" s="3">
        <v>81200008</v>
      </c>
      <c r="B220" s="3" t="s">
        <v>283</v>
      </c>
      <c r="C220" s="3" t="s">
        <v>43</v>
      </c>
      <c r="D220" s="3" t="s">
        <v>437</v>
      </c>
      <c r="E220" s="3">
        <v>1</v>
      </c>
    </row>
    <row r="221" spans="1:5" x14ac:dyDescent="0.15">
      <c r="A221" s="3">
        <v>81200009</v>
      </c>
      <c r="B221" s="3" t="s">
        <v>284</v>
      </c>
      <c r="C221" s="3" t="s">
        <v>43</v>
      </c>
      <c r="D221" s="3" t="s">
        <v>437</v>
      </c>
      <c r="E221" s="3">
        <v>1</v>
      </c>
    </row>
    <row r="222" spans="1:5" x14ac:dyDescent="0.15">
      <c r="A222" s="3">
        <v>81200010</v>
      </c>
      <c r="B222" s="3" t="s">
        <v>285</v>
      </c>
      <c r="C222" s="3" t="s">
        <v>43</v>
      </c>
      <c r="D222" s="3" t="s">
        <v>437</v>
      </c>
      <c r="E222" s="3">
        <v>1</v>
      </c>
    </row>
    <row r="223" spans="1:5" x14ac:dyDescent="0.15">
      <c r="A223" s="3">
        <v>81200011</v>
      </c>
      <c r="B223" s="3" t="s">
        <v>286</v>
      </c>
      <c r="C223" s="3" t="s">
        <v>43</v>
      </c>
      <c r="D223" s="3" t="s">
        <v>437</v>
      </c>
      <c r="E223" s="3">
        <v>1</v>
      </c>
    </row>
    <row r="224" spans="1:5" x14ac:dyDescent="0.15">
      <c r="A224" s="3">
        <v>81200012</v>
      </c>
      <c r="B224" s="3" t="s">
        <v>287</v>
      </c>
      <c r="C224" s="3" t="s">
        <v>43</v>
      </c>
      <c r="D224" s="3" t="s">
        <v>437</v>
      </c>
      <c r="E224" s="3">
        <v>1</v>
      </c>
    </row>
    <row r="225" spans="1:5" x14ac:dyDescent="0.15">
      <c r="A225" s="3">
        <v>81200013</v>
      </c>
      <c r="B225" s="3" t="s">
        <v>288</v>
      </c>
      <c r="C225" s="3" t="s">
        <v>43</v>
      </c>
      <c r="D225" s="3" t="s">
        <v>438</v>
      </c>
      <c r="E225" s="3">
        <v>1</v>
      </c>
    </row>
    <row r="226" spans="1:5" x14ac:dyDescent="0.15">
      <c r="A226" s="3">
        <v>81200014</v>
      </c>
      <c r="B226" s="3" t="s">
        <v>289</v>
      </c>
      <c r="C226" s="3" t="s">
        <v>43</v>
      </c>
      <c r="D226" s="3" t="s">
        <v>438</v>
      </c>
      <c r="E226" s="3">
        <v>1</v>
      </c>
    </row>
    <row r="227" spans="1:5" x14ac:dyDescent="0.15">
      <c r="A227" s="3">
        <v>81200015</v>
      </c>
      <c r="B227" s="3" t="s">
        <v>290</v>
      </c>
      <c r="C227" s="3" t="s">
        <v>43</v>
      </c>
      <c r="D227" s="3" t="s">
        <v>438</v>
      </c>
      <c r="E227" s="3">
        <v>1</v>
      </c>
    </row>
    <row r="228" spans="1:5" x14ac:dyDescent="0.15">
      <c r="A228" s="3">
        <v>81200016</v>
      </c>
      <c r="B228" s="3" t="s">
        <v>291</v>
      </c>
      <c r="C228" s="3" t="s">
        <v>43</v>
      </c>
      <c r="D228" s="3" t="s">
        <v>438</v>
      </c>
      <c r="E228" s="3">
        <v>1</v>
      </c>
    </row>
    <row r="229" spans="1:5" x14ac:dyDescent="0.15">
      <c r="A229" s="3">
        <v>81200017</v>
      </c>
      <c r="B229" s="3" t="s">
        <v>292</v>
      </c>
      <c r="C229" s="3" t="s">
        <v>43</v>
      </c>
      <c r="D229" s="3" t="s">
        <v>438</v>
      </c>
      <c r="E229" s="3">
        <v>1</v>
      </c>
    </row>
    <row r="230" spans="1:5" x14ac:dyDescent="0.15">
      <c r="A230" s="3">
        <v>81200018</v>
      </c>
      <c r="B230" s="3" t="s">
        <v>293</v>
      </c>
      <c r="C230" s="3" t="s">
        <v>43</v>
      </c>
      <c r="D230" s="3" t="s">
        <v>438</v>
      </c>
      <c r="E230" s="3">
        <v>1</v>
      </c>
    </row>
    <row r="231" spans="1:5" x14ac:dyDescent="0.15">
      <c r="A231" s="3">
        <v>81200019</v>
      </c>
      <c r="B231" s="3" t="s">
        <v>294</v>
      </c>
      <c r="C231" s="3" t="s">
        <v>43</v>
      </c>
      <c r="D231" s="3" t="s">
        <v>439</v>
      </c>
      <c r="E231" s="3">
        <v>1</v>
      </c>
    </row>
    <row r="232" spans="1:5" x14ac:dyDescent="0.15">
      <c r="A232" s="3">
        <v>81200020</v>
      </c>
      <c r="B232" s="3" t="s">
        <v>295</v>
      </c>
      <c r="C232" s="3" t="s">
        <v>43</v>
      </c>
      <c r="D232" s="3" t="s">
        <v>439</v>
      </c>
      <c r="E232" s="3">
        <v>1</v>
      </c>
    </row>
    <row r="233" spans="1:5" x14ac:dyDescent="0.15">
      <c r="A233" s="3">
        <v>81200021</v>
      </c>
      <c r="B233" s="3" t="s">
        <v>296</v>
      </c>
      <c r="C233" s="3" t="s">
        <v>43</v>
      </c>
      <c r="D233" s="3" t="s">
        <v>439</v>
      </c>
      <c r="E233" s="3">
        <v>1</v>
      </c>
    </row>
    <row r="234" spans="1:5" x14ac:dyDescent="0.15">
      <c r="A234" s="3">
        <v>81200022</v>
      </c>
      <c r="B234" s="3" t="s">
        <v>297</v>
      </c>
      <c r="C234" s="3" t="s">
        <v>43</v>
      </c>
      <c r="D234" s="3" t="s">
        <v>439</v>
      </c>
      <c r="E234" s="3">
        <v>1</v>
      </c>
    </row>
    <row r="235" spans="1:5" x14ac:dyDescent="0.15">
      <c r="A235" s="3">
        <v>81200023</v>
      </c>
      <c r="B235" s="3" t="s">
        <v>298</v>
      </c>
      <c r="C235" s="3" t="s">
        <v>43</v>
      </c>
      <c r="D235" s="3" t="s">
        <v>439</v>
      </c>
      <c r="E235" s="3">
        <v>1</v>
      </c>
    </row>
    <row r="236" spans="1:5" x14ac:dyDescent="0.15">
      <c r="A236" s="3">
        <v>81200024</v>
      </c>
      <c r="B236" s="3" t="s">
        <v>299</v>
      </c>
      <c r="C236" s="3" t="s">
        <v>43</v>
      </c>
      <c r="D236" s="3" t="s">
        <v>439</v>
      </c>
      <c r="E236" s="3">
        <v>1</v>
      </c>
    </row>
    <row r="237" spans="1:5" x14ac:dyDescent="0.15">
      <c r="A237" s="3">
        <v>81200025</v>
      </c>
      <c r="B237" s="3" t="s">
        <v>300</v>
      </c>
      <c r="C237" s="3" t="s">
        <v>43</v>
      </c>
      <c r="D237" s="3" t="s">
        <v>439</v>
      </c>
      <c r="E237" s="3">
        <v>1</v>
      </c>
    </row>
    <row r="238" spans="1:5" x14ac:dyDescent="0.15">
      <c r="A238" s="3">
        <v>81200026</v>
      </c>
      <c r="B238" s="3" t="s">
        <v>301</v>
      </c>
      <c r="C238" s="3" t="s">
        <v>43</v>
      </c>
      <c r="D238" s="3" t="s">
        <v>439</v>
      </c>
      <c r="E238" s="3">
        <v>1</v>
      </c>
    </row>
    <row r="239" spans="1:5" x14ac:dyDescent="0.15">
      <c r="A239" s="3">
        <v>81200027</v>
      </c>
      <c r="B239" s="3" t="s">
        <v>302</v>
      </c>
      <c r="C239" s="3" t="s">
        <v>43</v>
      </c>
      <c r="D239" s="3" t="s">
        <v>440</v>
      </c>
      <c r="E239" s="3">
        <v>1</v>
      </c>
    </row>
    <row r="240" spans="1:5" x14ac:dyDescent="0.15">
      <c r="A240" s="3">
        <v>81200028</v>
      </c>
      <c r="B240" s="3" t="s">
        <v>303</v>
      </c>
      <c r="C240" s="3" t="s">
        <v>43</v>
      </c>
      <c r="D240" s="3" t="s">
        <v>440</v>
      </c>
      <c r="E240" s="3">
        <v>1</v>
      </c>
    </row>
    <row r="241" spans="1:5" x14ac:dyDescent="0.15">
      <c r="A241" s="3">
        <v>81200029</v>
      </c>
      <c r="B241" s="3" t="s">
        <v>304</v>
      </c>
      <c r="C241" s="3" t="s">
        <v>43</v>
      </c>
      <c r="D241" s="3" t="s">
        <v>440</v>
      </c>
      <c r="E241" s="3">
        <v>1</v>
      </c>
    </row>
    <row r="242" spans="1:5" x14ac:dyDescent="0.15">
      <c r="A242" s="3">
        <v>81200030</v>
      </c>
      <c r="B242" s="3" t="s">
        <v>305</v>
      </c>
      <c r="C242" s="3" t="s">
        <v>43</v>
      </c>
      <c r="D242" s="3" t="s">
        <v>440</v>
      </c>
      <c r="E242" s="3">
        <v>1</v>
      </c>
    </row>
    <row r="243" spans="1:5" x14ac:dyDescent="0.15">
      <c r="A243" s="3">
        <v>81200031</v>
      </c>
      <c r="B243" s="3" t="s">
        <v>306</v>
      </c>
      <c r="C243" s="3" t="s">
        <v>43</v>
      </c>
      <c r="D243" s="3" t="s">
        <v>440</v>
      </c>
      <c r="E243" s="3">
        <v>1</v>
      </c>
    </row>
    <row r="244" spans="1:5" x14ac:dyDescent="0.15">
      <c r="A244" s="3">
        <v>81200032</v>
      </c>
      <c r="B244" s="3" t="s">
        <v>307</v>
      </c>
      <c r="C244" s="3" t="s">
        <v>43</v>
      </c>
      <c r="D244" s="3" t="s">
        <v>440</v>
      </c>
      <c r="E244" s="3">
        <v>1</v>
      </c>
    </row>
    <row r="245" spans="1:5" x14ac:dyDescent="0.15">
      <c r="A245" s="3">
        <v>81200033</v>
      </c>
      <c r="B245" s="3" t="s">
        <v>308</v>
      </c>
      <c r="C245" s="3" t="s">
        <v>43</v>
      </c>
      <c r="D245" s="3" t="s">
        <v>440</v>
      </c>
      <c r="E245" s="3">
        <v>1</v>
      </c>
    </row>
    <row r="246" spans="1:5" x14ac:dyDescent="0.15">
      <c r="A246" s="3">
        <v>81200034</v>
      </c>
      <c r="B246" s="3" t="s">
        <v>309</v>
      </c>
      <c r="C246" s="3" t="s">
        <v>43</v>
      </c>
      <c r="D246" s="3" t="s">
        <v>440</v>
      </c>
      <c r="E246" s="3">
        <v>1</v>
      </c>
    </row>
    <row r="247" spans="1:5" x14ac:dyDescent="0.15">
      <c r="A247" s="3">
        <v>81200035</v>
      </c>
      <c r="B247" s="3" t="s">
        <v>73</v>
      </c>
      <c r="C247" s="3" t="s">
        <v>43</v>
      </c>
      <c r="D247" s="3" t="s">
        <v>152</v>
      </c>
      <c r="E247" s="3">
        <v>1</v>
      </c>
    </row>
    <row r="248" spans="1:5" x14ac:dyDescent="0.15">
      <c r="A248" s="3">
        <v>81200036</v>
      </c>
      <c r="B248" s="3" t="s">
        <v>310</v>
      </c>
      <c r="C248" s="3" t="s">
        <v>43</v>
      </c>
      <c r="D248" s="3" t="s">
        <v>152</v>
      </c>
      <c r="E248" s="3">
        <v>1</v>
      </c>
    </row>
    <row r="249" spans="1:5" x14ac:dyDescent="0.15">
      <c r="A249" s="3">
        <v>81200037</v>
      </c>
      <c r="B249" s="3" t="s">
        <v>311</v>
      </c>
      <c r="C249" s="3" t="s">
        <v>43</v>
      </c>
      <c r="D249" s="3" t="s">
        <v>152</v>
      </c>
      <c r="E249" s="3">
        <v>1</v>
      </c>
    </row>
    <row r="250" spans="1:5" x14ac:dyDescent="0.15">
      <c r="A250" s="3">
        <v>81200038</v>
      </c>
      <c r="B250" s="3" t="s">
        <v>312</v>
      </c>
      <c r="C250" s="3" t="s">
        <v>43</v>
      </c>
      <c r="D250" s="3" t="s">
        <v>152</v>
      </c>
      <c r="E250" s="3">
        <v>1</v>
      </c>
    </row>
    <row r="251" spans="1:5" x14ac:dyDescent="0.15">
      <c r="A251" s="3">
        <v>81200039</v>
      </c>
      <c r="B251" s="3" t="s">
        <v>313</v>
      </c>
      <c r="C251" s="3" t="s">
        <v>43</v>
      </c>
      <c r="D251" s="3" t="s">
        <v>152</v>
      </c>
      <c r="E251" s="3">
        <v>1</v>
      </c>
    </row>
    <row r="252" spans="1:5" x14ac:dyDescent="0.15">
      <c r="A252" s="3">
        <v>81200040</v>
      </c>
      <c r="B252" s="3" t="s">
        <v>74</v>
      </c>
      <c r="C252" s="3" t="s">
        <v>43</v>
      </c>
      <c r="D252" s="3" t="s">
        <v>152</v>
      </c>
      <c r="E252" s="3">
        <v>1</v>
      </c>
    </row>
    <row r="253" spans="1:5" x14ac:dyDescent="0.15">
      <c r="A253" s="3">
        <v>81200041</v>
      </c>
      <c r="B253" s="3" t="s">
        <v>314</v>
      </c>
      <c r="C253" s="3" t="s">
        <v>43</v>
      </c>
      <c r="D253" s="3" t="s">
        <v>152</v>
      </c>
      <c r="E253" s="3">
        <v>1</v>
      </c>
    </row>
    <row r="254" spans="1:5" x14ac:dyDescent="0.15">
      <c r="A254" s="3">
        <v>81200042</v>
      </c>
      <c r="B254" s="3" t="s">
        <v>315</v>
      </c>
      <c r="C254" s="3" t="s">
        <v>43</v>
      </c>
      <c r="D254" s="3" t="s">
        <v>152</v>
      </c>
      <c r="E254" s="3">
        <v>1</v>
      </c>
    </row>
    <row r="255" spans="1:5" x14ac:dyDescent="0.15">
      <c r="A255" s="3">
        <v>81200043</v>
      </c>
      <c r="B255" s="3" t="s">
        <v>316</v>
      </c>
      <c r="C255" s="3" t="s">
        <v>43</v>
      </c>
      <c r="D255" s="3" t="s">
        <v>152</v>
      </c>
      <c r="E255" s="3">
        <v>1</v>
      </c>
    </row>
    <row r="256" spans="1:5" x14ac:dyDescent="0.15">
      <c r="A256" s="3">
        <v>81200044</v>
      </c>
      <c r="B256" s="3" t="s">
        <v>317</v>
      </c>
      <c r="C256" s="3" t="s">
        <v>43</v>
      </c>
      <c r="D256" s="3" t="s">
        <v>152</v>
      </c>
      <c r="E256" s="3">
        <v>1</v>
      </c>
    </row>
    <row r="257" spans="1:5" x14ac:dyDescent="0.15">
      <c r="A257" s="3">
        <v>81200045</v>
      </c>
      <c r="B257" s="3" t="s">
        <v>75</v>
      </c>
      <c r="C257" s="3" t="s">
        <v>43</v>
      </c>
      <c r="D257" s="3" t="s">
        <v>152</v>
      </c>
      <c r="E257" s="3">
        <v>1</v>
      </c>
    </row>
    <row r="258" spans="1:5" x14ac:dyDescent="0.15">
      <c r="A258" s="3">
        <v>81200046</v>
      </c>
      <c r="B258" s="3" t="s">
        <v>318</v>
      </c>
      <c r="C258" s="3" t="s">
        <v>43</v>
      </c>
      <c r="D258" s="3" t="s">
        <v>152</v>
      </c>
      <c r="E258" s="3">
        <v>1</v>
      </c>
    </row>
    <row r="259" spans="1:5" x14ac:dyDescent="0.15">
      <c r="A259" s="3">
        <v>81200047</v>
      </c>
      <c r="B259" s="3" t="s">
        <v>319</v>
      </c>
      <c r="C259" s="3" t="s">
        <v>43</v>
      </c>
      <c r="D259" s="3" t="s">
        <v>152</v>
      </c>
      <c r="E259" s="3">
        <v>1</v>
      </c>
    </row>
    <row r="260" spans="1:5" x14ac:dyDescent="0.15">
      <c r="A260" s="3">
        <v>81200048</v>
      </c>
      <c r="B260" s="3" t="s">
        <v>320</v>
      </c>
      <c r="C260" s="3" t="s">
        <v>43</v>
      </c>
      <c r="D260" s="3" t="s">
        <v>152</v>
      </c>
      <c r="E260" s="3">
        <v>1</v>
      </c>
    </row>
    <row r="261" spans="1:5" x14ac:dyDescent="0.15">
      <c r="A261" s="3">
        <v>81200049</v>
      </c>
      <c r="B261" s="3" t="s">
        <v>321</v>
      </c>
      <c r="C261" s="3" t="s">
        <v>43</v>
      </c>
      <c r="D261" s="3" t="s">
        <v>152</v>
      </c>
      <c r="E261" s="3">
        <v>1</v>
      </c>
    </row>
    <row r="262" spans="1:5" x14ac:dyDescent="0.15">
      <c r="A262" s="3">
        <v>81200050</v>
      </c>
      <c r="B262" s="3" t="s">
        <v>76</v>
      </c>
      <c r="C262" s="3" t="s">
        <v>43</v>
      </c>
      <c r="D262" s="3" t="s">
        <v>152</v>
      </c>
      <c r="E262" s="3">
        <v>1</v>
      </c>
    </row>
    <row r="263" spans="1:5" x14ac:dyDescent="0.15">
      <c r="A263" s="3">
        <v>81200051</v>
      </c>
      <c r="B263" s="3" t="s">
        <v>322</v>
      </c>
      <c r="C263" s="3" t="s">
        <v>43</v>
      </c>
      <c r="D263" s="3" t="s">
        <v>152</v>
      </c>
      <c r="E263" s="3">
        <v>1</v>
      </c>
    </row>
    <row r="264" spans="1:5" x14ac:dyDescent="0.15">
      <c r="A264" s="3">
        <v>81200052</v>
      </c>
      <c r="B264" s="3" t="s">
        <v>323</v>
      </c>
      <c r="C264" s="3" t="s">
        <v>43</v>
      </c>
      <c r="D264" s="3" t="s">
        <v>152</v>
      </c>
      <c r="E264" s="3">
        <v>1</v>
      </c>
    </row>
    <row r="265" spans="1:5" x14ac:dyDescent="0.15">
      <c r="A265" s="3">
        <v>81200053</v>
      </c>
      <c r="B265" s="3" t="s">
        <v>324</v>
      </c>
      <c r="C265" s="3" t="s">
        <v>43</v>
      </c>
      <c r="D265" s="3" t="s">
        <v>152</v>
      </c>
      <c r="E265" s="3">
        <v>1</v>
      </c>
    </row>
    <row r="266" spans="1:5" x14ac:dyDescent="0.15">
      <c r="A266" s="3">
        <v>81200054</v>
      </c>
      <c r="B266" s="3" t="s">
        <v>325</v>
      </c>
      <c r="C266" s="3" t="s">
        <v>43</v>
      </c>
      <c r="D266" s="3" t="s">
        <v>152</v>
      </c>
      <c r="E266" s="3">
        <v>1</v>
      </c>
    </row>
    <row r="267" spans="1:5" x14ac:dyDescent="0.15">
      <c r="A267" s="3">
        <v>81200055</v>
      </c>
      <c r="B267" s="3" t="s">
        <v>77</v>
      </c>
      <c r="C267" s="3" t="s">
        <v>43</v>
      </c>
      <c r="D267" s="3" t="s">
        <v>152</v>
      </c>
      <c r="E267" s="3">
        <v>1</v>
      </c>
    </row>
    <row r="268" spans="1:5" x14ac:dyDescent="0.15">
      <c r="A268" s="3">
        <v>81200056</v>
      </c>
      <c r="B268" s="3" t="s">
        <v>326</v>
      </c>
      <c r="C268" s="3" t="s">
        <v>43</v>
      </c>
      <c r="D268" s="3" t="s">
        <v>152</v>
      </c>
      <c r="E268" s="3">
        <v>1</v>
      </c>
    </row>
    <row r="269" spans="1:5" x14ac:dyDescent="0.15">
      <c r="A269" s="3">
        <v>81200057</v>
      </c>
      <c r="B269" s="3" t="s">
        <v>327</v>
      </c>
      <c r="C269" s="3" t="s">
        <v>43</v>
      </c>
      <c r="D269" s="3" t="s">
        <v>152</v>
      </c>
      <c r="E269" s="3">
        <v>1</v>
      </c>
    </row>
    <row r="270" spans="1:5" x14ac:dyDescent="0.15">
      <c r="A270" s="3">
        <v>81200058</v>
      </c>
      <c r="B270" s="3" t="s">
        <v>328</v>
      </c>
      <c r="C270" s="3" t="s">
        <v>43</v>
      </c>
      <c r="D270" s="3" t="s">
        <v>152</v>
      </c>
      <c r="E270" s="3">
        <v>1</v>
      </c>
    </row>
    <row r="271" spans="1:5" x14ac:dyDescent="0.15">
      <c r="A271" s="3">
        <v>81200059</v>
      </c>
      <c r="B271" s="3" t="s">
        <v>329</v>
      </c>
      <c r="C271" s="3" t="s">
        <v>43</v>
      </c>
      <c r="D271" s="3" t="s">
        <v>152</v>
      </c>
      <c r="E271" s="3">
        <v>1</v>
      </c>
    </row>
    <row r="272" spans="1:5" x14ac:dyDescent="0.15">
      <c r="A272" s="3">
        <v>81200060</v>
      </c>
      <c r="B272" s="3" t="s">
        <v>78</v>
      </c>
      <c r="C272" s="3" t="s">
        <v>43</v>
      </c>
      <c r="D272" s="3" t="s">
        <v>152</v>
      </c>
      <c r="E272" s="3">
        <v>1</v>
      </c>
    </row>
    <row r="273" spans="1:5" x14ac:dyDescent="0.15">
      <c r="A273" s="3">
        <v>81200061</v>
      </c>
      <c r="B273" s="3" t="s">
        <v>330</v>
      </c>
      <c r="C273" s="3" t="s">
        <v>43</v>
      </c>
      <c r="D273" s="3" t="s">
        <v>152</v>
      </c>
      <c r="E273" s="3">
        <v>1</v>
      </c>
    </row>
    <row r="274" spans="1:5" x14ac:dyDescent="0.15">
      <c r="A274" s="3">
        <v>81200062</v>
      </c>
      <c r="B274" s="3" t="s">
        <v>331</v>
      </c>
      <c r="C274" s="3" t="s">
        <v>43</v>
      </c>
      <c r="D274" s="3" t="s">
        <v>152</v>
      </c>
      <c r="E274" s="3">
        <v>1</v>
      </c>
    </row>
    <row r="275" spans="1:5" x14ac:dyDescent="0.15">
      <c r="A275" s="3">
        <v>81200063</v>
      </c>
      <c r="B275" s="3" t="s">
        <v>332</v>
      </c>
      <c r="C275" s="3" t="s">
        <v>43</v>
      </c>
      <c r="D275" s="3" t="s">
        <v>152</v>
      </c>
      <c r="E275" s="3">
        <v>1</v>
      </c>
    </row>
    <row r="276" spans="1:5" x14ac:dyDescent="0.15">
      <c r="A276" s="3">
        <v>81200064</v>
      </c>
      <c r="B276" s="3" t="s">
        <v>333</v>
      </c>
      <c r="C276" s="3" t="s">
        <v>43</v>
      </c>
      <c r="D276" s="3" t="s">
        <v>152</v>
      </c>
      <c r="E276" s="3">
        <v>1</v>
      </c>
    </row>
    <row r="277" spans="1:5" x14ac:dyDescent="0.15">
      <c r="A277" s="3">
        <v>81200065</v>
      </c>
      <c r="B277" s="3" t="s">
        <v>79</v>
      </c>
      <c r="C277" s="3" t="s">
        <v>43</v>
      </c>
      <c r="D277" s="3" t="s">
        <v>152</v>
      </c>
      <c r="E277" s="3">
        <v>1</v>
      </c>
    </row>
    <row r="278" spans="1:5" x14ac:dyDescent="0.15">
      <c r="A278" s="3">
        <v>81200066</v>
      </c>
      <c r="B278" s="3" t="s">
        <v>334</v>
      </c>
      <c r="C278" s="3" t="s">
        <v>43</v>
      </c>
      <c r="D278" s="3" t="s">
        <v>152</v>
      </c>
      <c r="E278" s="3">
        <v>1</v>
      </c>
    </row>
    <row r="279" spans="1:5" x14ac:dyDescent="0.15">
      <c r="A279" s="3">
        <v>81200067</v>
      </c>
      <c r="B279" s="3" t="s">
        <v>335</v>
      </c>
      <c r="C279" s="3" t="s">
        <v>43</v>
      </c>
      <c r="D279" s="3" t="s">
        <v>152</v>
      </c>
      <c r="E279" s="3">
        <v>1</v>
      </c>
    </row>
    <row r="280" spans="1:5" x14ac:dyDescent="0.15">
      <c r="A280" s="3">
        <v>81200068</v>
      </c>
      <c r="B280" s="3" t="s">
        <v>336</v>
      </c>
      <c r="C280" s="3" t="s">
        <v>43</v>
      </c>
      <c r="D280" s="3" t="s">
        <v>152</v>
      </c>
      <c r="E280" s="3">
        <v>1</v>
      </c>
    </row>
    <row r="281" spans="1:5" x14ac:dyDescent="0.15">
      <c r="A281" s="3">
        <v>81200069</v>
      </c>
      <c r="B281" s="3" t="s">
        <v>337</v>
      </c>
      <c r="C281" s="3" t="s">
        <v>43</v>
      </c>
      <c r="D281" s="3" t="s">
        <v>152</v>
      </c>
      <c r="E281" s="3">
        <v>1</v>
      </c>
    </row>
    <row r="282" spans="1:5" x14ac:dyDescent="0.15">
      <c r="A282" s="3">
        <v>81200070</v>
      </c>
      <c r="B282" s="3" t="s">
        <v>80</v>
      </c>
      <c r="C282" s="3" t="s">
        <v>43</v>
      </c>
      <c r="D282" s="3" t="s">
        <v>152</v>
      </c>
      <c r="E282" s="3">
        <v>1</v>
      </c>
    </row>
    <row r="283" spans="1:5" x14ac:dyDescent="0.15">
      <c r="A283" s="3">
        <v>81200071</v>
      </c>
      <c r="B283" s="3" t="s">
        <v>338</v>
      </c>
      <c r="C283" s="3" t="s">
        <v>43</v>
      </c>
      <c r="D283" s="3" t="s">
        <v>152</v>
      </c>
      <c r="E283" s="3">
        <v>1</v>
      </c>
    </row>
    <row r="284" spans="1:5" x14ac:dyDescent="0.15">
      <c r="A284" s="3">
        <v>81200072</v>
      </c>
      <c r="B284" s="3" t="s">
        <v>339</v>
      </c>
      <c r="C284" s="3" t="s">
        <v>43</v>
      </c>
      <c r="D284" s="3" t="s">
        <v>152</v>
      </c>
      <c r="E284" s="3">
        <v>1</v>
      </c>
    </row>
    <row r="285" spans="1:5" x14ac:dyDescent="0.15">
      <c r="A285" s="3">
        <v>81200073</v>
      </c>
      <c r="B285" s="3" t="s">
        <v>340</v>
      </c>
      <c r="C285" s="3" t="s">
        <v>43</v>
      </c>
      <c r="D285" s="3" t="s">
        <v>152</v>
      </c>
      <c r="E285" s="3">
        <v>1</v>
      </c>
    </row>
    <row r="286" spans="1:5" x14ac:dyDescent="0.15">
      <c r="A286" s="3">
        <v>81200074</v>
      </c>
      <c r="B286" s="3" t="s">
        <v>341</v>
      </c>
      <c r="C286" s="3" t="s">
        <v>43</v>
      </c>
      <c r="D286" s="3" t="s">
        <v>152</v>
      </c>
      <c r="E286" s="3">
        <v>1</v>
      </c>
    </row>
    <row r="287" spans="1:5" x14ac:dyDescent="0.15">
      <c r="A287" s="3">
        <v>81200075</v>
      </c>
      <c r="B287" s="3" t="s">
        <v>81</v>
      </c>
      <c r="C287" s="3" t="s">
        <v>43</v>
      </c>
      <c r="D287" s="3" t="s">
        <v>153</v>
      </c>
      <c r="E287" s="3">
        <v>1</v>
      </c>
    </row>
    <row r="288" spans="1:5" x14ac:dyDescent="0.15">
      <c r="A288" s="3">
        <v>81200076</v>
      </c>
      <c r="B288" s="3" t="s">
        <v>342</v>
      </c>
      <c r="C288" s="3" t="s">
        <v>43</v>
      </c>
      <c r="D288" s="3" t="s">
        <v>153</v>
      </c>
      <c r="E288" s="3">
        <v>1</v>
      </c>
    </row>
    <row r="289" spans="1:5" x14ac:dyDescent="0.15">
      <c r="A289" s="3">
        <v>81200077</v>
      </c>
      <c r="B289" s="3" t="s">
        <v>343</v>
      </c>
      <c r="C289" s="3" t="s">
        <v>43</v>
      </c>
      <c r="D289" s="3" t="s">
        <v>153</v>
      </c>
      <c r="E289" s="3">
        <v>1</v>
      </c>
    </row>
    <row r="290" spans="1:5" x14ac:dyDescent="0.15">
      <c r="A290" s="3">
        <v>81200078</v>
      </c>
      <c r="B290" s="3" t="s">
        <v>344</v>
      </c>
      <c r="C290" s="3" t="s">
        <v>43</v>
      </c>
      <c r="D290" s="3" t="s">
        <v>153</v>
      </c>
      <c r="E290" s="3">
        <v>1</v>
      </c>
    </row>
    <row r="291" spans="1:5" x14ac:dyDescent="0.15">
      <c r="A291" s="3">
        <v>81200079</v>
      </c>
      <c r="B291" s="3" t="s">
        <v>345</v>
      </c>
      <c r="C291" s="3" t="s">
        <v>43</v>
      </c>
      <c r="D291" s="3" t="s">
        <v>153</v>
      </c>
      <c r="E291" s="3">
        <v>1</v>
      </c>
    </row>
    <row r="292" spans="1:5" x14ac:dyDescent="0.15">
      <c r="A292" s="3">
        <v>81200080</v>
      </c>
      <c r="B292" s="3" t="s">
        <v>346</v>
      </c>
      <c r="C292" s="3" t="s">
        <v>43</v>
      </c>
      <c r="D292" s="3" t="s">
        <v>153</v>
      </c>
      <c r="E292" s="3">
        <v>1</v>
      </c>
    </row>
    <row r="293" spans="1:5" x14ac:dyDescent="0.15">
      <c r="A293" s="3">
        <v>81200081</v>
      </c>
      <c r="B293" s="3" t="s">
        <v>82</v>
      </c>
      <c r="C293" s="3" t="s">
        <v>43</v>
      </c>
      <c r="D293" s="3" t="s">
        <v>153</v>
      </c>
      <c r="E293" s="3">
        <v>1</v>
      </c>
    </row>
    <row r="294" spans="1:5" x14ac:dyDescent="0.15">
      <c r="A294" s="3">
        <v>81200082</v>
      </c>
      <c r="B294" s="3" t="s">
        <v>347</v>
      </c>
      <c r="C294" s="3" t="s">
        <v>43</v>
      </c>
      <c r="D294" s="3" t="s">
        <v>153</v>
      </c>
      <c r="E294" s="3">
        <v>1</v>
      </c>
    </row>
    <row r="295" spans="1:5" x14ac:dyDescent="0.15">
      <c r="A295" s="3">
        <v>81200083</v>
      </c>
      <c r="B295" s="3" t="s">
        <v>348</v>
      </c>
      <c r="C295" s="3" t="s">
        <v>43</v>
      </c>
      <c r="D295" s="3" t="s">
        <v>153</v>
      </c>
      <c r="E295" s="3">
        <v>1</v>
      </c>
    </row>
    <row r="296" spans="1:5" x14ac:dyDescent="0.15">
      <c r="A296" s="3">
        <v>81200084</v>
      </c>
      <c r="B296" s="3" t="s">
        <v>349</v>
      </c>
      <c r="C296" s="3" t="s">
        <v>43</v>
      </c>
      <c r="D296" s="3" t="s">
        <v>153</v>
      </c>
      <c r="E296" s="3">
        <v>1</v>
      </c>
    </row>
    <row r="297" spans="1:5" x14ac:dyDescent="0.15">
      <c r="A297" s="3">
        <v>81200085</v>
      </c>
      <c r="B297" s="3" t="s">
        <v>350</v>
      </c>
      <c r="C297" s="3" t="s">
        <v>43</v>
      </c>
      <c r="D297" s="3" t="s">
        <v>153</v>
      </c>
      <c r="E297" s="3">
        <v>1</v>
      </c>
    </row>
    <row r="298" spans="1:5" x14ac:dyDescent="0.15">
      <c r="A298" s="3">
        <v>81200086</v>
      </c>
      <c r="B298" s="3" t="s">
        <v>351</v>
      </c>
      <c r="C298" s="3" t="s">
        <v>43</v>
      </c>
      <c r="D298" s="3" t="s">
        <v>153</v>
      </c>
      <c r="E298" s="3">
        <v>1</v>
      </c>
    </row>
    <row r="299" spans="1:5" x14ac:dyDescent="0.15">
      <c r="A299" s="3">
        <v>81200087</v>
      </c>
      <c r="B299" s="3" t="s">
        <v>83</v>
      </c>
      <c r="C299" s="3" t="s">
        <v>43</v>
      </c>
      <c r="D299" s="3" t="s">
        <v>153</v>
      </c>
      <c r="E299" s="3">
        <v>1</v>
      </c>
    </row>
    <row r="300" spans="1:5" x14ac:dyDescent="0.15">
      <c r="A300" s="3">
        <v>81200088</v>
      </c>
      <c r="B300" s="3" t="s">
        <v>352</v>
      </c>
      <c r="C300" s="3" t="s">
        <v>43</v>
      </c>
      <c r="D300" s="3" t="s">
        <v>153</v>
      </c>
      <c r="E300" s="3">
        <v>1</v>
      </c>
    </row>
    <row r="301" spans="1:5" x14ac:dyDescent="0.15">
      <c r="A301" s="3">
        <v>81200089</v>
      </c>
      <c r="B301" s="3" t="s">
        <v>353</v>
      </c>
      <c r="C301" s="3" t="s">
        <v>43</v>
      </c>
      <c r="D301" s="3" t="s">
        <v>153</v>
      </c>
      <c r="E301" s="3">
        <v>1</v>
      </c>
    </row>
    <row r="302" spans="1:5" x14ac:dyDescent="0.15">
      <c r="A302" s="3">
        <v>81200090</v>
      </c>
      <c r="B302" s="3" t="s">
        <v>354</v>
      </c>
      <c r="C302" s="3" t="s">
        <v>43</v>
      </c>
      <c r="D302" s="3" t="s">
        <v>153</v>
      </c>
      <c r="E302" s="3">
        <v>1</v>
      </c>
    </row>
    <row r="303" spans="1:5" x14ac:dyDescent="0.15">
      <c r="A303" s="3">
        <v>81200091</v>
      </c>
      <c r="B303" s="3" t="s">
        <v>355</v>
      </c>
      <c r="C303" s="3" t="s">
        <v>43</v>
      </c>
      <c r="D303" s="3" t="s">
        <v>153</v>
      </c>
      <c r="E303" s="3">
        <v>1</v>
      </c>
    </row>
    <row r="304" spans="1:5" x14ac:dyDescent="0.15">
      <c r="A304" s="3">
        <v>81200092</v>
      </c>
      <c r="B304" s="3" t="s">
        <v>356</v>
      </c>
      <c r="C304" s="3" t="s">
        <v>43</v>
      </c>
      <c r="D304" s="3" t="s">
        <v>153</v>
      </c>
      <c r="E304" s="3">
        <v>1</v>
      </c>
    </row>
    <row r="305" spans="1:5" x14ac:dyDescent="0.15">
      <c r="A305" s="3">
        <v>81200093</v>
      </c>
      <c r="B305" s="3" t="s">
        <v>84</v>
      </c>
      <c r="C305" s="3" t="s">
        <v>43</v>
      </c>
      <c r="D305" s="3" t="s">
        <v>153</v>
      </c>
      <c r="E305" s="3">
        <v>1</v>
      </c>
    </row>
    <row r="306" spans="1:5" x14ac:dyDescent="0.15">
      <c r="A306" s="3">
        <v>81200094</v>
      </c>
      <c r="B306" s="3" t="s">
        <v>357</v>
      </c>
      <c r="C306" s="3" t="s">
        <v>43</v>
      </c>
      <c r="D306" s="3" t="s">
        <v>153</v>
      </c>
      <c r="E306" s="3">
        <v>1</v>
      </c>
    </row>
    <row r="307" spans="1:5" x14ac:dyDescent="0.15">
      <c r="A307" s="3">
        <v>81200095</v>
      </c>
      <c r="B307" s="3" t="s">
        <v>358</v>
      </c>
      <c r="C307" s="3" t="s">
        <v>43</v>
      </c>
      <c r="D307" s="3" t="s">
        <v>153</v>
      </c>
      <c r="E307" s="3">
        <v>1</v>
      </c>
    </row>
    <row r="308" spans="1:5" x14ac:dyDescent="0.15">
      <c r="A308" s="3">
        <v>81200096</v>
      </c>
      <c r="B308" s="3" t="s">
        <v>359</v>
      </c>
      <c r="C308" s="3" t="s">
        <v>43</v>
      </c>
      <c r="D308" s="3" t="s">
        <v>153</v>
      </c>
      <c r="E308" s="3">
        <v>1</v>
      </c>
    </row>
    <row r="309" spans="1:5" x14ac:dyDescent="0.15">
      <c r="A309" s="3">
        <v>81200097</v>
      </c>
      <c r="B309" s="3" t="s">
        <v>360</v>
      </c>
      <c r="C309" s="3" t="s">
        <v>43</v>
      </c>
      <c r="D309" s="3" t="s">
        <v>153</v>
      </c>
      <c r="E309" s="3">
        <v>1</v>
      </c>
    </row>
    <row r="310" spans="1:5" x14ac:dyDescent="0.15">
      <c r="A310" s="3">
        <v>81200098</v>
      </c>
      <c r="B310" s="3" t="s">
        <v>361</v>
      </c>
      <c r="C310" s="3" t="s">
        <v>43</v>
      </c>
      <c r="D310" s="3" t="s">
        <v>153</v>
      </c>
      <c r="E310" s="3">
        <v>1</v>
      </c>
    </row>
    <row r="311" spans="1:5" x14ac:dyDescent="0.15">
      <c r="A311" s="3">
        <v>81200099</v>
      </c>
      <c r="B311" s="3" t="s">
        <v>85</v>
      </c>
      <c r="C311" s="3" t="s">
        <v>43</v>
      </c>
      <c r="D311" s="3" t="s">
        <v>153</v>
      </c>
      <c r="E311" s="3">
        <v>1</v>
      </c>
    </row>
    <row r="312" spans="1:5" x14ac:dyDescent="0.15">
      <c r="A312" s="3">
        <v>81200100</v>
      </c>
      <c r="B312" s="3" t="s">
        <v>362</v>
      </c>
      <c r="C312" s="3" t="s">
        <v>43</v>
      </c>
      <c r="D312" s="3" t="s">
        <v>153</v>
      </c>
      <c r="E312" s="3">
        <v>1</v>
      </c>
    </row>
    <row r="313" spans="1:5" x14ac:dyDescent="0.15">
      <c r="A313" s="3">
        <v>81200101</v>
      </c>
      <c r="B313" s="3" t="s">
        <v>363</v>
      </c>
      <c r="C313" s="3" t="s">
        <v>43</v>
      </c>
      <c r="D313" s="3" t="s">
        <v>153</v>
      </c>
      <c r="E313" s="3">
        <v>1</v>
      </c>
    </row>
    <row r="314" spans="1:5" x14ac:dyDescent="0.15">
      <c r="A314" s="3">
        <v>81200102</v>
      </c>
      <c r="B314" s="3" t="s">
        <v>364</v>
      </c>
      <c r="C314" s="3" t="s">
        <v>43</v>
      </c>
      <c r="D314" s="3" t="s">
        <v>153</v>
      </c>
      <c r="E314" s="3">
        <v>1</v>
      </c>
    </row>
    <row r="315" spans="1:5" x14ac:dyDescent="0.15">
      <c r="A315" s="3">
        <v>81200103</v>
      </c>
      <c r="B315" s="3" t="s">
        <v>365</v>
      </c>
      <c r="C315" s="3" t="s">
        <v>43</v>
      </c>
      <c r="D315" s="3" t="s">
        <v>153</v>
      </c>
      <c r="E315" s="3">
        <v>1</v>
      </c>
    </row>
    <row r="316" spans="1:5" x14ac:dyDescent="0.15">
      <c r="A316" s="3">
        <v>81200104</v>
      </c>
      <c r="B316" s="3" t="s">
        <v>366</v>
      </c>
      <c r="C316" s="3" t="s">
        <v>43</v>
      </c>
      <c r="D316" s="3" t="s">
        <v>153</v>
      </c>
      <c r="E316" s="3">
        <v>1</v>
      </c>
    </row>
    <row r="317" spans="1:5" x14ac:dyDescent="0.15">
      <c r="A317" s="3">
        <v>81200105</v>
      </c>
      <c r="B317" s="3" t="s">
        <v>86</v>
      </c>
      <c r="C317" s="3" t="s">
        <v>43</v>
      </c>
      <c r="D317" s="3" t="s">
        <v>153</v>
      </c>
      <c r="E317" s="3">
        <v>1</v>
      </c>
    </row>
    <row r="318" spans="1:5" x14ac:dyDescent="0.15">
      <c r="A318" s="3">
        <v>81200106</v>
      </c>
      <c r="B318" s="3" t="s">
        <v>367</v>
      </c>
      <c r="C318" s="3" t="s">
        <v>43</v>
      </c>
      <c r="D318" s="3" t="s">
        <v>153</v>
      </c>
      <c r="E318" s="3">
        <v>1</v>
      </c>
    </row>
    <row r="319" spans="1:5" x14ac:dyDescent="0.15">
      <c r="A319" s="3">
        <v>81200107</v>
      </c>
      <c r="B319" s="3" t="s">
        <v>368</v>
      </c>
      <c r="C319" s="3" t="s">
        <v>43</v>
      </c>
      <c r="D319" s="3" t="s">
        <v>153</v>
      </c>
      <c r="E319" s="3">
        <v>1</v>
      </c>
    </row>
    <row r="320" spans="1:5" x14ac:dyDescent="0.15">
      <c r="A320" s="3">
        <v>81200108</v>
      </c>
      <c r="B320" s="3" t="s">
        <v>369</v>
      </c>
      <c r="C320" s="3" t="s">
        <v>43</v>
      </c>
      <c r="D320" s="3" t="s">
        <v>153</v>
      </c>
      <c r="E320" s="3">
        <v>1</v>
      </c>
    </row>
    <row r="321" spans="1:5" x14ac:dyDescent="0.15">
      <c r="A321" s="3">
        <v>81200109</v>
      </c>
      <c r="B321" s="3" t="s">
        <v>370</v>
      </c>
      <c r="C321" s="3" t="s">
        <v>43</v>
      </c>
      <c r="D321" s="3" t="s">
        <v>153</v>
      </c>
      <c r="E321" s="3">
        <v>1</v>
      </c>
    </row>
    <row r="322" spans="1:5" x14ac:dyDescent="0.15">
      <c r="A322" s="3">
        <v>81200110</v>
      </c>
      <c r="B322" s="3" t="s">
        <v>371</v>
      </c>
      <c r="C322" s="3" t="s">
        <v>43</v>
      </c>
      <c r="D322" s="3" t="s">
        <v>153</v>
      </c>
      <c r="E322" s="3">
        <v>1</v>
      </c>
    </row>
    <row r="323" spans="1:5" x14ac:dyDescent="0.15">
      <c r="A323" s="3">
        <v>81200111</v>
      </c>
      <c r="B323" s="3" t="s">
        <v>87</v>
      </c>
      <c r="C323" s="3" t="s">
        <v>43</v>
      </c>
      <c r="D323" s="3" t="s">
        <v>153</v>
      </c>
      <c r="E323" s="3">
        <v>1</v>
      </c>
    </row>
    <row r="324" spans="1:5" x14ac:dyDescent="0.15">
      <c r="A324" s="3">
        <v>81200112</v>
      </c>
      <c r="B324" s="3" t="s">
        <v>372</v>
      </c>
      <c r="C324" s="3" t="s">
        <v>43</v>
      </c>
      <c r="D324" s="3" t="s">
        <v>153</v>
      </c>
      <c r="E324" s="3">
        <v>1</v>
      </c>
    </row>
    <row r="325" spans="1:5" x14ac:dyDescent="0.15">
      <c r="A325" s="3">
        <v>81200113</v>
      </c>
      <c r="B325" s="3" t="s">
        <v>373</v>
      </c>
      <c r="C325" s="3" t="s">
        <v>43</v>
      </c>
      <c r="D325" s="3" t="s">
        <v>153</v>
      </c>
      <c r="E325" s="3">
        <v>1</v>
      </c>
    </row>
    <row r="326" spans="1:5" x14ac:dyDescent="0.15">
      <c r="A326" s="3">
        <v>81200114</v>
      </c>
      <c r="B326" s="3" t="s">
        <v>374</v>
      </c>
      <c r="C326" s="3" t="s">
        <v>43</v>
      </c>
      <c r="D326" s="3" t="s">
        <v>153</v>
      </c>
      <c r="E326" s="3">
        <v>1</v>
      </c>
    </row>
    <row r="327" spans="1:5" x14ac:dyDescent="0.15">
      <c r="A327" s="3">
        <v>81200115</v>
      </c>
      <c r="B327" s="3" t="s">
        <v>375</v>
      </c>
      <c r="C327" s="3" t="s">
        <v>43</v>
      </c>
      <c r="D327" s="3" t="s">
        <v>153</v>
      </c>
      <c r="E327" s="3">
        <v>1</v>
      </c>
    </row>
    <row r="328" spans="1:5" x14ac:dyDescent="0.15">
      <c r="A328" s="3">
        <v>81200116</v>
      </c>
      <c r="B328" s="3" t="s">
        <v>376</v>
      </c>
      <c r="C328" s="3" t="s">
        <v>43</v>
      </c>
      <c r="D328" s="3" t="s">
        <v>153</v>
      </c>
      <c r="E328" s="3">
        <v>1</v>
      </c>
    </row>
    <row r="329" spans="1:5" x14ac:dyDescent="0.15">
      <c r="A329" s="3">
        <v>81200117</v>
      </c>
      <c r="B329" s="3" t="s">
        <v>88</v>
      </c>
      <c r="C329" s="3" t="s">
        <v>43</v>
      </c>
      <c r="D329" s="3" t="s">
        <v>153</v>
      </c>
      <c r="E329" s="3">
        <v>1</v>
      </c>
    </row>
    <row r="330" spans="1:5" x14ac:dyDescent="0.15">
      <c r="A330" s="3">
        <v>81200118</v>
      </c>
      <c r="B330" s="3" t="s">
        <v>377</v>
      </c>
      <c r="C330" s="3" t="s">
        <v>43</v>
      </c>
      <c r="D330" s="3" t="s">
        <v>153</v>
      </c>
      <c r="E330" s="3">
        <v>1</v>
      </c>
    </row>
    <row r="331" spans="1:5" x14ac:dyDescent="0.15">
      <c r="A331" s="3">
        <v>81200119</v>
      </c>
      <c r="B331" s="3" t="s">
        <v>378</v>
      </c>
      <c r="C331" s="3" t="s">
        <v>43</v>
      </c>
      <c r="D331" s="3" t="s">
        <v>153</v>
      </c>
      <c r="E331" s="3">
        <v>1</v>
      </c>
    </row>
    <row r="332" spans="1:5" x14ac:dyDescent="0.15">
      <c r="A332" s="3">
        <v>81200120</v>
      </c>
      <c r="B332" s="3" t="s">
        <v>379</v>
      </c>
      <c r="C332" s="3" t="s">
        <v>43</v>
      </c>
      <c r="D332" s="3" t="s">
        <v>153</v>
      </c>
      <c r="E332" s="3">
        <v>1</v>
      </c>
    </row>
    <row r="333" spans="1:5" x14ac:dyDescent="0.15">
      <c r="A333" s="3">
        <v>81200121</v>
      </c>
      <c r="B333" s="3" t="s">
        <v>380</v>
      </c>
      <c r="C333" s="3" t="s">
        <v>43</v>
      </c>
      <c r="D333" s="3" t="s">
        <v>153</v>
      </c>
      <c r="E333" s="3">
        <v>1</v>
      </c>
    </row>
    <row r="334" spans="1:5" x14ac:dyDescent="0.15">
      <c r="A334" s="3">
        <v>81200122</v>
      </c>
      <c r="B334" s="3" t="s">
        <v>381</v>
      </c>
      <c r="C334" s="3" t="s">
        <v>43</v>
      </c>
      <c r="D334" s="3" t="s">
        <v>153</v>
      </c>
      <c r="E334" s="3">
        <v>1</v>
      </c>
    </row>
    <row r="335" spans="1:5" x14ac:dyDescent="0.15">
      <c r="A335" s="3">
        <v>81200123</v>
      </c>
      <c r="B335" s="3" t="s">
        <v>89</v>
      </c>
      <c r="C335" s="3" t="s">
        <v>43</v>
      </c>
      <c r="D335" s="3" t="s">
        <v>153</v>
      </c>
      <c r="E335" s="3">
        <v>1</v>
      </c>
    </row>
    <row r="336" spans="1:5" x14ac:dyDescent="0.15">
      <c r="A336" s="3">
        <v>81200124</v>
      </c>
      <c r="B336" s="3" t="s">
        <v>382</v>
      </c>
      <c r="C336" s="3" t="s">
        <v>43</v>
      </c>
      <c r="D336" s="3" t="s">
        <v>153</v>
      </c>
      <c r="E336" s="3">
        <v>1</v>
      </c>
    </row>
    <row r="337" spans="1:5" x14ac:dyDescent="0.15">
      <c r="A337" s="3">
        <v>81200125</v>
      </c>
      <c r="B337" s="3" t="s">
        <v>383</v>
      </c>
      <c r="C337" s="3" t="s">
        <v>43</v>
      </c>
      <c r="D337" s="3" t="s">
        <v>153</v>
      </c>
      <c r="E337" s="3">
        <v>1</v>
      </c>
    </row>
    <row r="338" spans="1:5" x14ac:dyDescent="0.15">
      <c r="A338" s="3">
        <v>81200126</v>
      </c>
      <c r="B338" s="3" t="s">
        <v>384</v>
      </c>
      <c r="C338" s="3" t="s">
        <v>43</v>
      </c>
      <c r="D338" s="3" t="s">
        <v>153</v>
      </c>
      <c r="E338" s="3">
        <v>1</v>
      </c>
    </row>
    <row r="339" spans="1:5" x14ac:dyDescent="0.15">
      <c r="A339" s="3">
        <v>81200127</v>
      </c>
      <c r="B339" s="3" t="s">
        <v>385</v>
      </c>
      <c r="C339" s="3" t="s">
        <v>43</v>
      </c>
      <c r="D339" s="3" t="s">
        <v>153</v>
      </c>
      <c r="E339" s="3">
        <v>1</v>
      </c>
    </row>
    <row r="340" spans="1:5" x14ac:dyDescent="0.15">
      <c r="A340" s="3">
        <v>81200128</v>
      </c>
      <c r="B340" s="3" t="s">
        <v>386</v>
      </c>
      <c r="C340" s="3" t="s">
        <v>43</v>
      </c>
      <c r="D340" s="3" t="s">
        <v>153</v>
      </c>
      <c r="E340" s="3">
        <v>1</v>
      </c>
    </row>
    <row r="341" spans="1:5" x14ac:dyDescent="0.15">
      <c r="A341" s="3">
        <v>81200129</v>
      </c>
      <c r="B341" s="3" t="s">
        <v>90</v>
      </c>
      <c r="C341" s="3" t="s">
        <v>43</v>
      </c>
      <c r="D341" s="3" t="s">
        <v>153</v>
      </c>
      <c r="E341" s="3">
        <v>1</v>
      </c>
    </row>
    <row r="342" spans="1:5" x14ac:dyDescent="0.15">
      <c r="A342" s="3">
        <v>81200130</v>
      </c>
      <c r="B342" s="3" t="s">
        <v>387</v>
      </c>
      <c r="C342" s="3" t="s">
        <v>43</v>
      </c>
      <c r="D342" s="3" t="s">
        <v>153</v>
      </c>
      <c r="E342" s="3">
        <v>1</v>
      </c>
    </row>
    <row r="343" spans="1:5" x14ac:dyDescent="0.15">
      <c r="A343" s="3">
        <v>81200131</v>
      </c>
      <c r="B343" s="3" t="s">
        <v>388</v>
      </c>
      <c r="C343" s="3" t="s">
        <v>43</v>
      </c>
      <c r="D343" s="3" t="s">
        <v>153</v>
      </c>
      <c r="E343" s="3">
        <v>1</v>
      </c>
    </row>
    <row r="344" spans="1:5" x14ac:dyDescent="0.15">
      <c r="A344" s="3">
        <v>81200132</v>
      </c>
      <c r="B344" s="3" t="s">
        <v>389</v>
      </c>
      <c r="C344" s="3" t="s">
        <v>43</v>
      </c>
      <c r="D344" s="3" t="s">
        <v>153</v>
      </c>
      <c r="E344" s="3">
        <v>1</v>
      </c>
    </row>
    <row r="345" spans="1:5" x14ac:dyDescent="0.15">
      <c r="A345" s="3">
        <v>81200133</v>
      </c>
      <c r="B345" s="3" t="s">
        <v>390</v>
      </c>
      <c r="C345" s="3" t="s">
        <v>43</v>
      </c>
      <c r="D345" s="3" t="s">
        <v>153</v>
      </c>
      <c r="E345" s="3">
        <v>1</v>
      </c>
    </row>
    <row r="346" spans="1:5" x14ac:dyDescent="0.15">
      <c r="A346" s="3">
        <v>81200134</v>
      </c>
      <c r="B346" s="3" t="s">
        <v>391</v>
      </c>
      <c r="C346" s="3" t="s">
        <v>43</v>
      </c>
      <c r="D346" s="3" t="s">
        <v>153</v>
      </c>
      <c r="E346" s="3">
        <v>1</v>
      </c>
    </row>
    <row r="347" spans="1:5" x14ac:dyDescent="0.15">
      <c r="A347" s="3">
        <v>81200135</v>
      </c>
      <c r="B347" s="3" t="s">
        <v>91</v>
      </c>
      <c r="C347" s="3" t="s">
        <v>43</v>
      </c>
      <c r="D347" s="3" t="s">
        <v>153</v>
      </c>
      <c r="E347" s="3">
        <v>1</v>
      </c>
    </row>
    <row r="348" spans="1:5" x14ac:dyDescent="0.15">
      <c r="A348" s="3">
        <v>81200136</v>
      </c>
      <c r="B348" s="3" t="s">
        <v>392</v>
      </c>
      <c r="C348" s="3" t="s">
        <v>43</v>
      </c>
      <c r="D348" s="3" t="s">
        <v>153</v>
      </c>
      <c r="E348" s="3">
        <v>1</v>
      </c>
    </row>
    <row r="349" spans="1:5" x14ac:dyDescent="0.15">
      <c r="A349" s="3">
        <v>81200137</v>
      </c>
      <c r="B349" s="3" t="s">
        <v>393</v>
      </c>
      <c r="C349" s="3" t="s">
        <v>43</v>
      </c>
      <c r="D349" s="3" t="s">
        <v>153</v>
      </c>
      <c r="E349" s="3">
        <v>1</v>
      </c>
    </row>
    <row r="350" spans="1:5" x14ac:dyDescent="0.15">
      <c r="A350" s="3">
        <v>81200138</v>
      </c>
      <c r="B350" s="3" t="s">
        <v>394</v>
      </c>
      <c r="C350" s="3" t="s">
        <v>43</v>
      </c>
      <c r="D350" s="3" t="s">
        <v>153</v>
      </c>
      <c r="E350" s="3">
        <v>1</v>
      </c>
    </row>
    <row r="351" spans="1:5" x14ac:dyDescent="0.15">
      <c r="A351" s="3">
        <v>81200139</v>
      </c>
      <c r="B351" s="3" t="s">
        <v>395</v>
      </c>
      <c r="C351" s="3" t="s">
        <v>43</v>
      </c>
      <c r="D351" s="3" t="s">
        <v>153</v>
      </c>
      <c r="E351" s="3">
        <v>1</v>
      </c>
    </row>
    <row r="352" spans="1:5" x14ac:dyDescent="0.15">
      <c r="A352" s="3">
        <v>81200140</v>
      </c>
      <c r="B352" s="3" t="s">
        <v>396</v>
      </c>
      <c r="C352" s="3" t="s">
        <v>43</v>
      </c>
      <c r="D352" s="3" t="s">
        <v>153</v>
      </c>
      <c r="E352" s="3">
        <v>1</v>
      </c>
    </row>
    <row r="353" spans="1:5" x14ac:dyDescent="0.15">
      <c r="A353" s="3">
        <v>81200141</v>
      </c>
      <c r="B353" s="3" t="s">
        <v>92</v>
      </c>
      <c r="C353" s="3" t="s">
        <v>43</v>
      </c>
      <c r="D353" s="3" t="s">
        <v>153</v>
      </c>
      <c r="E353" s="3">
        <v>1</v>
      </c>
    </row>
    <row r="354" spans="1:5" x14ac:dyDescent="0.15">
      <c r="A354" s="3">
        <v>81200142</v>
      </c>
      <c r="B354" s="3" t="s">
        <v>397</v>
      </c>
      <c r="C354" s="3" t="s">
        <v>43</v>
      </c>
      <c r="D354" s="3" t="s">
        <v>153</v>
      </c>
      <c r="E354" s="3">
        <v>1</v>
      </c>
    </row>
    <row r="355" spans="1:5" x14ac:dyDescent="0.15">
      <c r="A355" s="3">
        <v>81200143</v>
      </c>
      <c r="B355" s="3" t="s">
        <v>398</v>
      </c>
      <c r="C355" s="3" t="s">
        <v>43</v>
      </c>
      <c r="D355" s="3" t="s">
        <v>153</v>
      </c>
      <c r="E355" s="3">
        <v>1</v>
      </c>
    </row>
    <row r="356" spans="1:5" x14ac:dyDescent="0.15">
      <c r="A356" s="3">
        <v>81200144</v>
      </c>
      <c r="B356" s="3" t="s">
        <v>399</v>
      </c>
      <c r="C356" s="3" t="s">
        <v>43</v>
      </c>
      <c r="D356" s="3" t="s">
        <v>153</v>
      </c>
      <c r="E356" s="3">
        <v>1</v>
      </c>
    </row>
    <row r="357" spans="1:5" x14ac:dyDescent="0.15">
      <c r="A357" s="3">
        <v>81200145</v>
      </c>
      <c r="B357" s="3" t="s">
        <v>400</v>
      </c>
      <c r="C357" s="3" t="s">
        <v>43</v>
      </c>
      <c r="D357" s="3" t="s">
        <v>153</v>
      </c>
      <c r="E357" s="3">
        <v>1</v>
      </c>
    </row>
    <row r="358" spans="1:5" x14ac:dyDescent="0.15">
      <c r="A358" s="3">
        <v>81200146</v>
      </c>
      <c r="B358" s="3" t="s">
        <v>401</v>
      </c>
      <c r="C358" s="3" t="s">
        <v>43</v>
      </c>
      <c r="D358" s="3" t="s">
        <v>153</v>
      </c>
      <c r="E358" s="3">
        <v>1</v>
      </c>
    </row>
    <row r="359" spans="1:5" x14ac:dyDescent="0.15">
      <c r="A359" s="3">
        <v>81200147</v>
      </c>
      <c r="B359" s="3" t="s">
        <v>93</v>
      </c>
      <c r="C359" s="3" t="s">
        <v>43</v>
      </c>
      <c r="D359" s="3" t="s">
        <v>153</v>
      </c>
      <c r="E359" s="3">
        <v>1</v>
      </c>
    </row>
    <row r="360" spans="1:5" x14ac:dyDescent="0.15">
      <c r="A360" s="3">
        <v>81200148</v>
      </c>
      <c r="B360" s="3" t="s">
        <v>402</v>
      </c>
      <c r="C360" s="3" t="s">
        <v>43</v>
      </c>
      <c r="D360" s="3" t="s">
        <v>153</v>
      </c>
      <c r="E360" s="3">
        <v>1</v>
      </c>
    </row>
    <row r="361" spans="1:5" x14ac:dyDescent="0.15">
      <c r="A361" s="3">
        <v>81200149</v>
      </c>
      <c r="B361" s="3" t="s">
        <v>403</v>
      </c>
      <c r="C361" s="3" t="s">
        <v>43</v>
      </c>
      <c r="D361" s="3" t="s">
        <v>153</v>
      </c>
      <c r="E361" s="3">
        <v>1</v>
      </c>
    </row>
    <row r="362" spans="1:5" x14ac:dyDescent="0.15">
      <c r="A362" s="3">
        <v>81200150</v>
      </c>
      <c r="B362" s="3" t="s">
        <v>404</v>
      </c>
      <c r="C362" s="3" t="s">
        <v>43</v>
      </c>
      <c r="D362" s="3" t="s">
        <v>153</v>
      </c>
      <c r="E362" s="3">
        <v>1</v>
      </c>
    </row>
    <row r="363" spans="1:5" x14ac:dyDescent="0.15">
      <c r="A363" s="3">
        <v>81200151</v>
      </c>
      <c r="B363" s="3" t="s">
        <v>405</v>
      </c>
      <c r="C363" s="3" t="s">
        <v>43</v>
      </c>
      <c r="D363" s="3" t="s">
        <v>153</v>
      </c>
      <c r="E363" s="3">
        <v>1</v>
      </c>
    </row>
    <row r="364" spans="1:5" x14ac:dyDescent="0.15">
      <c r="A364" s="3">
        <v>81200152</v>
      </c>
      <c r="B364" s="3" t="s">
        <v>406</v>
      </c>
      <c r="C364" s="3" t="s">
        <v>43</v>
      </c>
      <c r="D364" s="3" t="s">
        <v>153</v>
      </c>
      <c r="E364" s="3">
        <v>1</v>
      </c>
    </row>
    <row r="365" spans="1:5" x14ac:dyDescent="0.15">
      <c r="A365" s="3">
        <v>81200153</v>
      </c>
      <c r="B365" s="3" t="s">
        <v>94</v>
      </c>
      <c r="C365" s="3" t="s">
        <v>43</v>
      </c>
      <c r="D365" s="3" t="s">
        <v>153</v>
      </c>
      <c r="E365" s="3">
        <v>1</v>
      </c>
    </row>
    <row r="366" spans="1:5" x14ac:dyDescent="0.15">
      <c r="A366" s="3">
        <v>81200154</v>
      </c>
      <c r="B366" s="3" t="s">
        <v>407</v>
      </c>
      <c r="C366" s="3" t="s">
        <v>43</v>
      </c>
      <c r="D366" s="3" t="s">
        <v>153</v>
      </c>
      <c r="E366" s="3">
        <v>1</v>
      </c>
    </row>
    <row r="367" spans="1:5" x14ac:dyDescent="0.15">
      <c r="A367" s="3">
        <v>81200155</v>
      </c>
      <c r="B367" s="3" t="s">
        <v>408</v>
      </c>
      <c r="C367" s="3" t="s">
        <v>43</v>
      </c>
      <c r="D367" s="3" t="s">
        <v>153</v>
      </c>
      <c r="E367" s="3">
        <v>1</v>
      </c>
    </row>
    <row r="368" spans="1:5" x14ac:dyDescent="0.15">
      <c r="A368" s="3">
        <v>81200156</v>
      </c>
      <c r="B368" s="3" t="s">
        <v>409</v>
      </c>
      <c r="C368" s="3" t="s">
        <v>43</v>
      </c>
      <c r="D368" s="3" t="s">
        <v>153</v>
      </c>
      <c r="E368" s="3">
        <v>1</v>
      </c>
    </row>
    <row r="369" spans="1:5" x14ac:dyDescent="0.15">
      <c r="A369" s="3">
        <v>81200157</v>
      </c>
      <c r="B369" s="3" t="s">
        <v>410</v>
      </c>
      <c r="C369" s="3" t="s">
        <v>43</v>
      </c>
      <c r="D369" s="3" t="s">
        <v>153</v>
      </c>
      <c r="E369" s="3">
        <v>1</v>
      </c>
    </row>
    <row r="370" spans="1:5" x14ac:dyDescent="0.15">
      <c r="A370" s="3">
        <v>81200158</v>
      </c>
      <c r="B370" s="3" t="s">
        <v>411</v>
      </c>
      <c r="C370" s="3" t="s">
        <v>43</v>
      </c>
      <c r="D370" s="3" t="s">
        <v>153</v>
      </c>
      <c r="E370" s="3">
        <v>1</v>
      </c>
    </row>
    <row r="371" spans="1:5" x14ac:dyDescent="0.15">
      <c r="A371" s="3">
        <v>81200159</v>
      </c>
      <c r="B371" s="3" t="s">
        <v>95</v>
      </c>
      <c r="C371" s="3" t="s">
        <v>43</v>
      </c>
      <c r="D371" s="3" t="s">
        <v>153</v>
      </c>
      <c r="E371" s="3">
        <v>1</v>
      </c>
    </row>
    <row r="372" spans="1:5" x14ac:dyDescent="0.15">
      <c r="A372" s="3">
        <v>81200160</v>
      </c>
      <c r="B372" s="3" t="s">
        <v>412</v>
      </c>
      <c r="C372" s="3" t="s">
        <v>43</v>
      </c>
      <c r="D372" s="3" t="s">
        <v>153</v>
      </c>
      <c r="E372" s="3">
        <v>1</v>
      </c>
    </row>
    <row r="373" spans="1:5" x14ac:dyDescent="0.15">
      <c r="A373" s="3">
        <v>81200161</v>
      </c>
      <c r="B373" s="3" t="s">
        <v>413</v>
      </c>
      <c r="C373" s="3" t="s">
        <v>43</v>
      </c>
      <c r="D373" s="3" t="s">
        <v>153</v>
      </c>
      <c r="E373" s="3">
        <v>1</v>
      </c>
    </row>
    <row r="374" spans="1:5" x14ac:dyDescent="0.15">
      <c r="A374" s="3">
        <v>81200162</v>
      </c>
      <c r="B374" s="3" t="s">
        <v>414</v>
      </c>
      <c r="C374" s="3" t="s">
        <v>43</v>
      </c>
      <c r="D374" s="3" t="s">
        <v>153</v>
      </c>
      <c r="E374" s="3">
        <v>1</v>
      </c>
    </row>
    <row r="375" spans="1:5" x14ac:dyDescent="0.15">
      <c r="A375" s="3">
        <v>81200163</v>
      </c>
      <c r="B375" s="3" t="s">
        <v>415</v>
      </c>
      <c r="C375" s="3" t="s">
        <v>43</v>
      </c>
      <c r="D375" s="3" t="s">
        <v>153</v>
      </c>
      <c r="E375" s="3">
        <v>1</v>
      </c>
    </row>
    <row r="376" spans="1:5" x14ac:dyDescent="0.15">
      <c r="A376" s="3">
        <v>81200164</v>
      </c>
      <c r="B376" s="3" t="s">
        <v>416</v>
      </c>
      <c r="C376" s="3" t="s">
        <v>43</v>
      </c>
      <c r="D376" s="3" t="s">
        <v>153</v>
      </c>
      <c r="E376" s="3">
        <v>1</v>
      </c>
    </row>
    <row r="377" spans="1:5" x14ac:dyDescent="0.15">
      <c r="A377" s="3">
        <v>81200165</v>
      </c>
      <c r="B377" s="3" t="s">
        <v>147</v>
      </c>
      <c r="C377" s="3" t="s">
        <v>43</v>
      </c>
      <c r="D377" s="3" t="s">
        <v>153</v>
      </c>
      <c r="E377" s="3">
        <v>1</v>
      </c>
    </row>
    <row r="378" spans="1:5" x14ac:dyDescent="0.15">
      <c r="A378" s="3">
        <v>81200166</v>
      </c>
      <c r="B378" s="3" t="s">
        <v>417</v>
      </c>
      <c r="C378" s="3" t="s">
        <v>43</v>
      </c>
      <c r="D378" s="3" t="s">
        <v>153</v>
      </c>
      <c r="E378" s="3">
        <v>1</v>
      </c>
    </row>
    <row r="379" spans="1:5" x14ac:dyDescent="0.15">
      <c r="A379" s="3">
        <v>81200167</v>
      </c>
      <c r="B379" s="3" t="s">
        <v>418</v>
      </c>
      <c r="C379" s="3" t="s">
        <v>43</v>
      </c>
      <c r="D379" s="3" t="s">
        <v>153</v>
      </c>
      <c r="E379" s="3">
        <v>1</v>
      </c>
    </row>
    <row r="380" spans="1:5" x14ac:dyDescent="0.15">
      <c r="A380" s="3">
        <v>81200168</v>
      </c>
      <c r="B380" s="3" t="s">
        <v>419</v>
      </c>
      <c r="C380" s="3" t="s">
        <v>43</v>
      </c>
      <c r="D380" s="3" t="s">
        <v>153</v>
      </c>
      <c r="E380" s="3">
        <v>1</v>
      </c>
    </row>
    <row r="381" spans="1:5" x14ac:dyDescent="0.15">
      <c r="A381" s="3">
        <v>81200169</v>
      </c>
      <c r="B381" s="3" t="s">
        <v>420</v>
      </c>
      <c r="C381" s="3" t="s">
        <v>43</v>
      </c>
      <c r="D381" s="3" t="s">
        <v>153</v>
      </c>
      <c r="E381" s="3">
        <v>1</v>
      </c>
    </row>
    <row r="382" spans="1:5" x14ac:dyDescent="0.15">
      <c r="A382" s="3">
        <v>81200170</v>
      </c>
      <c r="B382" s="3" t="s">
        <v>421</v>
      </c>
      <c r="C382" s="3" t="s">
        <v>43</v>
      </c>
      <c r="D382" s="3" t="s">
        <v>153</v>
      </c>
      <c r="E382" s="3">
        <v>1</v>
      </c>
    </row>
    <row r="383" spans="1:5" x14ac:dyDescent="0.15">
      <c r="A383" s="3">
        <v>81200171</v>
      </c>
      <c r="B383" s="3" t="s">
        <v>422</v>
      </c>
      <c r="C383" s="3" t="s">
        <v>43</v>
      </c>
      <c r="D383" s="3" t="s">
        <v>153</v>
      </c>
      <c r="E383" s="3">
        <v>1</v>
      </c>
    </row>
    <row r="384" spans="1:5" x14ac:dyDescent="0.15">
      <c r="A384" s="3">
        <v>81200172</v>
      </c>
      <c r="B384" s="3" t="s">
        <v>423</v>
      </c>
      <c r="C384" s="3" t="s">
        <v>43</v>
      </c>
      <c r="D384" s="3" t="s">
        <v>153</v>
      </c>
      <c r="E384" s="3">
        <v>1</v>
      </c>
    </row>
    <row r="385" spans="1:5" x14ac:dyDescent="0.15">
      <c r="A385" s="3">
        <v>81200173</v>
      </c>
      <c r="B385" s="3" t="s">
        <v>424</v>
      </c>
      <c r="C385" s="3" t="s">
        <v>43</v>
      </c>
      <c r="D385" s="3" t="s">
        <v>153</v>
      </c>
      <c r="E385" s="3">
        <v>1</v>
      </c>
    </row>
    <row r="386" spans="1:5" x14ac:dyDescent="0.15">
      <c r="A386" s="3">
        <v>81200174</v>
      </c>
      <c r="B386" s="3" t="s">
        <v>425</v>
      </c>
      <c r="C386" s="3" t="s">
        <v>43</v>
      </c>
      <c r="D386" s="3" t="s">
        <v>153</v>
      </c>
      <c r="E386" s="3">
        <v>1</v>
      </c>
    </row>
    <row r="387" spans="1:5" x14ac:dyDescent="0.15">
      <c r="A387" s="3">
        <v>81200175</v>
      </c>
      <c r="B387" s="3" t="s">
        <v>426</v>
      </c>
      <c r="C387" s="3" t="s">
        <v>43</v>
      </c>
      <c r="D387" s="3" t="s">
        <v>153</v>
      </c>
      <c r="E387" s="3">
        <v>1</v>
      </c>
    </row>
    <row r="388" spans="1:5" x14ac:dyDescent="0.15">
      <c r="A388" s="3">
        <v>81200176</v>
      </c>
      <c r="B388" s="3" t="s">
        <v>427</v>
      </c>
      <c r="C388" s="3" t="s">
        <v>43</v>
      </c>
      <c r="D388" s="3" t="s">
        <v>153</v>
      </c>
      <c r="E388" s="3">
        <v>1</v>
      </c>
    </row>
    <row r="389" spans="1:5" x14ac:dyDescent="0.15">
      <c r="A389" s="3">
        <v>81200177</v>
      </c>
      <c r="B389" s="3" t="s">
        <v>428</v>
      </c>
      <c r="C389" s="3" t="s">
        <v>43</v>
      </c>
      <c r="D389" s="3" t="s">
        <v>153</v>
      </c>
      <c r="E389" s="3">
        <v>1</v>
      </c>
    </row>
    <row r="390" spans="1:5" x14ac:dyDescent="0.15">
      <c r="A390" s="3">
        <v>81200178</v>
      </c>
      <c r="B390" s="3" t="s">
        <v>429</v>
      </c>
      <c r="C390" s="3" t="s">
        <v>43</v>
      </c>
      <c r="D390" s="3" t="s">
        <v>153</v>
      </c>
      <c r="E390" s="3">
        <v>1</v>
      </c>
    </row>
    <row r="391" spans="1:5" x14ac:dyDescent="0.15">
      <c r="A391" s="3">
        <v>81200179</v>
      </c>
      <c r="B391" s="3" t="s">
        <v>430</v>
      </c>
      <c r="C391" s="3" t="s">
        <v>43</v>
      </c>
      <c r="D391" s="3" t="s">
        <v>153</v>
      </c>
      <c r="E391" s="3">
        <v>1</v>
      </c>
    </row>
    <row r="392" spans="1:5" x14ac:dyDescent="0.15">
      <c r="A392" s="3">
        <v>81200180</v>
      </c>
      <c r="B392" s="3" t="s">
        <v>431</v>
      </c>
      <c r="C392" s="3" t="s">
        <v>43</v>
      </c>
      <c r="D392" s="3" t="s">
        <v>153</v>
      </c>
      <c r="E392" s="3">
        <v>1</v>
      </c>
    </row>
    <row r="393" spans="1:5" x14ac:dyDescent="0.15">
      <c r="A393" s="3">
        <v>81200181</v>
      </c>
      <c r="B393" s="3" t="s">
        <v>432</v>
      </c>
      <c r="C393" s="3" t="s">
        <v>43</v>
      </c>
      <c r="D393" s="3" t="s">
        <v>153</v>
      </c>
      <c r="E393" s="3">
        <v>1</v>
      </c>
    </row>
    <row r="394" spans="1:5" x14ac:dyDescent="0.15">
      <c r="A394" s="3">
        <v>81200182</v>
      </c>
      <c r="B394" s="3" t="s">
        <v>433</v>
      </c>
      <c r="C394" s="3" t="s">
        <v>43</v>
      </c>
      <c r="D394" s="3" t="s">
        <v>153</v>
      </c>
      <c r="E394" s="3">
        <v>1</v>
      </c>
    </row>
    <row r="395" spans="1:5" x14ac:dyDescent="0.15">
      <c r="A395" s="3">
        <v>81200183</v>
      </c>
      <c r="B395" s="3" t="s">
        <v>434</v>
      </c>
      <c r="C395" s="3" t="s">
        <v>43</v>
      </c>
      <c r="D395" s="3" t="s">
        <v>153</v>
      </c>
      <c r="E395" s="3">
        <v>1</v>
      </c>
    </row>
    <row r="396" spans="1:5" x14ac:dyDescent="0.15">
      <c r="A396" s="3">
        <v>81200184</v>
      </c>
      <c r="B396" s="3" t="s">
        <v>435</v>
      </c>
      <c r="C396" s="3" t="s">
        <v>43</v>
      </c>
      <c r="D396" s="3" t="s">
        <v>153</v>
      </c>
      <c r="E396" s="3">
        <v>1</v>
      </c>
    </row>
    <row r="397" spans="1:5" x14ac:dyDescent="0.15">
      <c r="A397" s="3">
        <v>81200185</v>
      </c>
      <c r="B397" s="3" t="s">
        <v>436</v>
      </c>
      <c r="C397" s="3" t="s">
        <v>43</v>
      </c>
      <c r="D397" s="3" t="s">
        <v>153</v>
      </c>
      <c r="E397" s="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T62"/>
  <sheetViews>
    <sheetView workbookViewId="0">
      <pane xSplit="5" ySplit="16" topLeftCell="F17" activePane="bottomRight" state="frozen"/>
      <selection pane="topRight" activeCell="F1" sqref="F1"/>
      <selection pane="bottomLeft" activeCell="A17" sqref="A17"/>
      <selection pane="bottomRight" activeCell="M17" sqref="M17"/>
    </sheetView>
  </sheetViews>
  <sheetFormatPr defaultRowHeight="16.5" x14ac:dyDescent="0.15"/>
  <cols>
    <col min="1" max="2" width="9.25" style="3" bestFit="1" customWidth="1"/>
    <col min="3" max="3" width="10.75" style="3" bestFit="1" customWidth="1"/>
    <col min="4" max="4" width="15.375" style="3" bestFit="1" customWidth="1"/>
    <col min="5" max="5" width="15.375" style="3" customWidth="1"/>
    <col min="6" max="6" width="10.125" style="3" bestFit="1" customWidth="1"/>
    <col min="7" max="7" width="10.25" style="3" bestFit="1" customWidth="1"/>
    <col min="8" max="8" width="9.25" style="3" bestFit="1" customWidth="1"/>
    <col min="9" max="9" width="13.25" style="3" bestFit="1" customWidth="1"/>
    <col min="10" max="10" width="17.125" style="3" customWidth="1"/>
    <col min="11" max="11" width="9" style="3"/>
    <col min="12" max="12" width="7.75" style="3" bestFit="1" customWidth="1"/>
    <col min="13" max="13" width="5.5" style="3" bestFit="1" customWidth="1"/>
    <col min="14" max="14" width="7.375" style="3" bestFit="1" customWidth="1"/>
    <col min="15" max="15" width="9.25" style="3" bestFit="1" customWidth="1"/>
    <col min="16" max="16" width="9" style="3"/>
    <col min="17" max="17" width="15.125" style="3" bestFit="1" customWidth="1"/>
    <col min="18" max="16384" width="9" style="3"/>
  </cols>
  <sheetData>
    <row r="1" spans="1:20" x14ac:dyDescent="0.15">
      <c r="A1" s="5" t="s">
        <v>9</v>
      </c>
      <c r="B1" s="5" t="s">
        <v>0</v>
      </c>
      <c r="C1" s="5" t="s">
        <v>1</v>
      </c>
      <c r="D1" s="5" t="s">
        <v>50</v>
      </c>
      <c r="E1" s="5" t="s">
        <v>480</v>
      </c>
      <c r="F1" s="5" t="s">
        <v>56</v>
      </c>
      <c r="G1" s="5" t="s">
        <v>57</v>
      </c>
      <c r="H1" s="5" t="s">
        <v>3</v>
      </c>
      <c r="I1" s="5" t="s">
        <v>2</v>
      </c>
      <c r="J1" s="5" t="s">
        <v>485</v>
      </c>
    </row>
    <row r="2" spans="1:20" x14ac:dyDescent="0.15">
      <c r="A2" s="5" t="s">
        <v>10</v>
      </c>
      <c r="B2" s="5" t="s">
        <v>4</v>
      </c>
      <c r="C2" s="5" t="s">
        <v>5</v>
      </c>
      <c r="D2" s="5"/>
      <c r="E2" s="5"/>
      <c r="F2" s="5" t="s">
        <v>64</v>
      </c>
      <c r="G2" s="5" t="s">
        <v>65</v>
      </c>
      <c r="H2" s="5" t="s">
        <v>7</v>
      </c>
      <c r="I2" s="5" t="s">
        <v>6</v>
      </c>
      <c r="J2" s="5" t="s">
        <v>486</v>
      </c>
    </row>
    <row r="3" spans="1:20" x14ac:dyDescent="0.3">
      <c r="A3" s="3">
        <v>1</v>
      </c>
      <c r="B3" s="3">
        <f>INDEX('market(商品)'!L:L,MATCH(C3,'market(商品)'!A:A,0))</f>
        <v>1</v>
      </c>
      <c r="C3" s="13">
        <v>56010101</v>
      </c>
      <c r="D3" s="3" t="str">
        <f>VLOOKUP(C3,'market(商品)'!$A:$B,2,0)</f>
        <v>山丘之王星魄</v>
      </c>
      <c r="E3" s="3" t="str">
        <f>VLOOKUP(C3,'market(商品)'!$A:$C,3,0)</f>
        <v>17星魄</v>
      </c>
      <c r="F3" s="3" t="s">
        <v>44</v>
      </c>
      <c r="G3" s="3">
        <v>1</v>
      </c>
      <c r="H3" s="3">
        <v>100</v>
      </c>
      <c r="I3" s="3">
        <f>H3</f>
        <v>100</v>
      </c>
      <c r="J3" s="3" t="str">
        <f>IF(E3="18星魄",2,"")</f>
        <v/>
      </c>
      <c r="Q3" s="2"/>
      <c r="R3" s="2"/>
      <c r="S3" s="24"/>
      <c r="T3" s="2"/>
    </row>
    <row r="4" spans="1:20" x14ac:dyDescent="0.3">
      <c r="A4" s="3">
        <v>1</v>
      </c>
      <c r="B4" s="3">
        <f>INDEX('market(商品)'!L:L,MATCH(C4,'market(商品)'!A:A,0))</f>
        <v>100</v>
      </c>
      <c r="C4" s="13">
        <v>56010102</v>
      </c>
      <c r="D4" s="3" t="str">
        <f>VLOOKUP(C4,'market(商品)'!$A:$B,2,0)</f>
        <v>美队星魄</v>
      </c>
      <c r="E4" s="3" t="str">
        <f>VLOOKUP(C4,'market(商品)'!$A:$C,3,0)</f>
        <v>17星魄</v>
      </c>
      <c r="F4" s="3" t="s">
        <v>44</v>
      </c>
      <c r="G4" s="3">
        <v>1</v>
      </c>
      <c r="H4" s="3">
        <f>H3</f>
        <v>100</v>
      </c>
      <c r="I4" s="3">
        <f>H4+I3</f>
        <v>200</v>
      </c>
      <c r="J4" s="3" t="str">
        <f t="shared" ref="J4:J34" si="0">IF(E4="18星魄",2,"")</f>
        <v/>
      </c>
      <c r="R4" s="2"/>
      <c r="S4" s="24"/>
      <c r="T4" s="2"/>
    </row>
    <row r="5" spans="1:20" x14ac:dyDescent="0.3">
      <c r="A5" s="3">
        <v>1</v>
      </c>
      <c r="B5" s="3">
        <f>INDEX('market(商品)'!L:L,MATCH(C5,'market(商品)'!A:A,0))</f>
        <v>1</v>
      </c>
      <c r="C5" s="13">
        <v>56010103</v>
      </c>
      <c r="D5" s="3" t="str">
        <f>VLOOKUP(C5,'market(商品)'!$A:$B,2,0)</f>
        <v>小叮当星魄</v>
      </c>
      <c r="E5" s="3" t="str">
        <f>VLOOKUP(C5,'market(商品)'!$A:$C,3,0)</f>
        <v>17星魄</v>
      </c>
      <c r="F5" s="3" t="s">
        <v>44</v>
      </c>
      <c r="G5" s="3">
        <v>1</v>
      </c>
      <c r="H5" s="3">
        <f t="shared" ref="H5:H10" si="1">H4</f>
        <v>100</v>
      </c>
      <c r="I5" s="3">
        <f t="shared" ref="I5:I10" si="2">H5+I4</f>
        <v>300</v>
      </c>
      <c r="J5" s="3" t="str">
        <f t="shared" si="0"/>
        <v/>
      </c>
      <c r="R5" s="2"/>
      <c r="S5" s="24"/>
      <c r="T5" s="2"/>
    </row>
    <row r="6" spans="1:20" x14ac:dyDescent="0.3">
      <c r="A6" s="3">
        <v>1</v>
      </c>
      <c r="B6" s="3">
        <f>INDEX('market(商品)'!L:L,MATCH(C6,'market(商品)'!A:A,0))</f>
        <v>100</v>
      </c>
      <c r="C6" s="13">
        <v>56010104</v>
      </c>
      <c r="D6" s="3" t="str">
        <f>VLOOKUP(C6,'market(商品)'!$A:$B,2,0)</f>
        <v>超能大白星魄</v>
      </c>
      <c r="E6" s="3" t="str">
        <f>VLOOKUP(C6,'market(商品)'!$A:$C,3,0)</f>
        <v>18星魄</v>
      </c>
      <c r="F6" s="3" t="s">
        <v>44</v>
      </c>
      <c r="G6" s="3">
        <v>1</v>
      </c>
      <c r="H6" s="3">
        <f t="shared" si="1"/>
        <v>100</v>
      </c>
      <c r="I6" s="3">
        <f t="shared" si="2"/>
        <v>400</v>
      </c>
      <c r="J6" s="3">
        <f t="shared" si="0"/>
        <v>2</v>
      </c>
      <c r="R6" s="2"/>
      <c r="S6" s="24"/>
      <c r="T6" s="2"/>
    </row>
    <row r="7" spans="1:20" x14ac:dyDescent="0.3">
      <c r="A7" s="3">
        <v>1</v>
      </c>
      <c r="B7" s="3">
        <f>INDEX('market(商品)'!L:L,MATCH(C7,'market(商品)'!A:A,0))</f>
        <v>1</v>
      </c>
      <c r="C7" s="13">
        <v>56010105</v>
      </c>
      <c r="D7" s="3" t="str">
        <f>VLOOKUP(C7,'market(商品)'!$A:$B,2,0)</f>
        <v>花仙子星魄</v>
      </c>
      <c r="E7" s="3" t="str">
        <f>VLOOKUP(C7,'market(商品)'!$A:$C,3,0)</f>
        <v>17星魄</v>
      </c>
      <c r="F7" s="3" t="s">
        <v>44</v>
      </c>
      <c r="G7" s="3">
        <v>1</v>
      </c>
      <c r="H7" s="3">
        <f t="shared" si="1"/>
        <v>100</v>
      </c>
      <c r="I7" s="3">
        <f t="shared" si="2"/>
        <v>500</v>
      </c>
      <c r="J7" s="3" t="str">
        <f t="shared" si="0"/>
        <v/>
      </c>
      <c r="Q7" s="2"/>
      <c r="R7" s="2"/>
      <c r="S7" s="24"/>
      <c r="T7" s="2"/>
    </row>
    <row r="8" spans="1:20" x14ac:dyDescent="0.3">
      <c r="A8" s="3">
        <v>1</v>
      </c>
      <c r="B8" s="3">
        <f>INDEX('market(商品)'!L:L,MATCH(C8,'market(商品)'!A:A,0))</f>
        <v>100</v>
      </c>
      <c r="C8" s="13">
        <v>56010106</v>
      </c>
      <c r="D8" s="3" t="str">
        <f>VLOOKUP(C8,'market(商品)'!$A:$B,2,0)</f>
        <v>冰雪女王星魄</v>
      </c>
      <c r="E8" s="3" t="str">
        <f>VLOOKUP(C8,'market(商品)'!$A:$C,3,0)</f>
        <v>18星魄</v>
      </c>
      <c r="F8" s="3" t="s">
        <v>44</v>
      </c>
      <c r="G8" s="3">
        <v>1</v>
      </c>
      <c r="H8" s="3">
        <f t="shared" si="1"/>
        <v>100</v>
      </c>
      <c r="I8" s="3">
        <f t="shared" si="2"/>
        <v>600</v>
      </c>
      <c r="J8" s="3">
        <f t="shared" si="0"/>
        <v>2</v>
      </c>
      <c r="Q8" s="2"/>
      <c r="R8" s="2"/>
      <c r="S8" s="24"/>
      <c r="T8" s="2"/>
    </row>
    <row r="9" spans="1:20" x14ac:dyDescent="0.3">
      <c r="A9" s="3">
        <v>1</v>
      </c>
      <c r="B9" s="3">
        <f>INDEX('market(商品)'!L:L,MATCH(C9,'market(商品)'!A:A,0))</f>
        <v>1</v>
      </c>
      <c r="C9" s="13">
        <v>56010107</v>
      </c>
      <c r="D9" s="3" t="str">
        <f>VLOOKUP(C9,'market(商品)'!$A:$B,2,0)</f>
        <v>李小龙星魄</v>
      </c>
      <c r="E9" s="3" t="str">
        <f>VLOOKUP(C9,'market(商品)'!$A:$C,3,0)</f>
        <v>17星魄</v>
      </c>
      <c r="F9" s="3" t="s">
        <v>44</v>
      </c>
      <c r="G9" s="3">
        <v>1</v>
      </c>
      <c r="H9" s="3">
        <f t="shared" si="1"/>
        <v>100</v>
      </c>
      <c r="I9" s="3">
        <f t="shared" si="2"/>
        <v>700</v>
      </c>
      <c r="J9" s="3" t="str">
        <f t="shared" si="0"/>
        <v/>
      </c>
      <c r="Q9" s="2"/>
      <c r="R9" s="2"/>
      <c r="S9" s="24"/>
      <c r="T9" s="2"/>
    </row>
    <row r="10" spans="1:20" x14ac:dyDescent="0.3">
      <c r="A10" s="3">
        <v>1</v>
      </c>
      <c r="B10" s="3">
        <f>INDEX('market(商品)'!L:L,MATCH(C10,'market(商品)'!A:A,0))</f>
        <v>1</v>
      </c>
      <c r="C10" s="13">
        <v>56010108</v>
      </c>
      <c r="D10" s="3" t="str">
        <f>VLOOKUP(C10,'market(商品)'!$A:$B,2,0)</f>
        <v>黑魔导少女星魄</v>
      </c>
      <c r="E10" s="3" t="str">
        <f>VLOOKUP(C10,'market(商品)'!$A:$C,3,0)</f>
        <v>17星魄</v>
      </c>
      <c r="F10" s="3" t="s">
        <v>44</v>
      </c>
      <c r="G10" s="3">
        <v>1</v>
      </c>
      <c r="H10" s="3">
        <f t="shared" si="1"/>
        <v>100</v>
      </c>
      <c r="I10" s="3">
        <f t="shared" si="2"/>
        <v>800</v>
      </c>
      <c r="J10" s="3" t="str">
        <f t="shared" si="0"/>
        <v/>
      </c>
      <c r="Q10" s="2"/>
      <c r="R10" s="2"/>
      <c r="S10" s="24"/>
      <c r="T10" s="2"/>
    </row>
    <row r="11" spans="1:20" x14ac:dyDescent="0.3">
      <c r="A11" s="4">
        <f t="shared" ref="A11:A34" si="3">A3+1</f>
        <v>2</v>
      </c>
      <c r="B11" s="3">
        <f>INDEX('market(商品)'!L:L,MATCH(C11,'market(商品)'!A:A,0))</f>
        <v>1</v>
      </c>
      <c r="C11" s="12">
        <f t="shared" ref="C11:C34" si="4">C10+1</f>
        <v>56010109</v>
      </c>
      <c r="D11" s="3" t="str">
        <f>VLOOKUP(C11,'market(商品)'!$A:$B,2,0)</f>
        <v>瘟疫骑士星魄</v>
      </c>
      <c r="E11" s="3" t="str">
        <f>VLOOKUP(C11,'market(商品)'!$A:$C,3,0)</f>
        <v>17星魄</v>
      </c>
      <c r="F11" s="4" t="str">
        <f t="shared" ref="F11:I34" si="5">F3</f>
        <v>daily</v>
      </c>
      <c r="G11" s="4">
        <f t="shared" si="5"/>
        <v>1</v>
      </c>
      <c r="H11" s="4">
        <f t="shared" si="5"/>
        <v>100</v>
      </c>
      <c r="I11" s="4">
        <f t="shared" si="5"/>
        <v>100</v>
      </c>
      <c r="J11" s="3" t="str">
        <f t="shared" si="0"/>
        <v/>
      </c>
      <c r="R11" s="2"/>
      <c r="S11" s="24"/>
      <c r="T11" s="2"/>
    </row>
    <row r="12" spans="1:20" x14ac:dyDescent="0.3">
      <c r="A12" s="4">
        <f t="shared" si="3"/>
        <v>2</v>
      </c>
      <c r="B12" s="3">
        <f>INDEX('market(商品)'!L:L,MATCH(C12,'market(商品)'!A:A,0))</f>
        <v>1</v>
      </c>
      <c r="C12" s="12">
        <f t="shared" si="4"/>
        <v>56010110</v>
      </c>
      <c r="D12" s="3" t="str">
        <f>VLOOKUP(C12,'market(商品)'!$A:$B,2,0)</f>
        <v>蛇发女妖星魄</v>
      </c>
      <c r="E12" s="3" t="str">
        <f>VLOOKUP(C12,'market(商品)'!$A:$C,3,0)</f>
        <v>17星魄</v>
      </c>
      <c r="F12" s="4" t="str">
        <f t="shared" si="5"/>
        <v>daily</v>
      </c>
      <c r="G12" s="4">
        <f t="shared" si="5"/>
        <v>1</v>
      </c>
      <c r="H12" s="4">
        <f t="shared" si="5"/>
        <v>100</v>
      </c>
      <c r="I12" s="4">
        <f t="shared" si="5"/>
        <v>200</v>
      </c>
      <c r="J12" s="3" t="str">
        <f t="shared" si="0"/>
        <v/>
      </c>
      <c r="R12" s="2"/>
      <c r="S12" s="24"/>
      <c r="T12" s="2"/>
    </row>
    <row r="13" spans="1:20" x14ac:dyDescent="0.3">
      <c r="A13" s="4">
        <f t="shared" si="3"/>
        <v>2</v>
      </c>
      <c r="B13" s="3">
        <f>INDEX('market(商品)'!L:L,MATCH(C13,'market(商品)'!A:A,0))</f>
        <v>1</v>
      </c>
      <c r="C13" s="12">
        <f t="shared" si="4"/>
        <v>56010111</v>
      </c>
      <c r="D13" s="3" t="str">
        <f>VLOOKUP(C13,'market(商品)'!$A:$B,2,0)</f>
        <v>死亡骑士星魄</v>
      </c>
      <c r="E13" s="3" t="str">
        <f>VLOOKUP(C13,'market(商品)'!$A:$C,3,0)</f>
        <v>17星魄</v>
      </c>
      <c r="F13" s="4" t="str">
        <f t="shared" si="5"/>
        <v>daily</v>
      </c>
      <c r="G13" s="4">
        <f t="shared" si="5"/>
        <v>1</v>
      </c>
      <c r="H13" s="4">
        <f t="shared" si="5"/>
        <v>100</v>
      </c>
      <c r="I13" s="4">
        <f t="shared" si="5"/>
        <v>300</v>
      </c>
      <c r="J13" s="3" t="str">
        <f t="shared" si="0"/>
        <v/>
      </c>
      <c r="Q13" s="2"/>
      <c r="R13" s="2"/>
    </row>
    <row r="14" spans="1:20" x14ac:dyDescent="0.15">
      <c r="A14" s="4">
        <f t="shared" si="3"/>
        <v>2</v>
      </c>
      <c r="B14" s="3">
        <f>INDEX('market(商品)'!L:L,MATCH(C14,'market(商品)'!A:A,0))</f>
        <v>1</v>
      </c>
      <c r="C14" s="12">
        <f t="shared" si="4"/>
        <v>56010112</v>
      </c>
      <c r="D14" s="3" t="str">
        <f>VLOOKUP(C14,'market(商品)'!$A:$B,2,0)</f>
        <v>德古拉星魄</v>
      </c>
      <c r="E14" s="3" t="str">
        <f>VLOOKUP(C14,'market(商品)'!$A:$C,3,0)</f>
        <v>17星魄</v>
      </c>
      <c r="F14" s="4" t="str">
        <f t="shared" si="5"/>
        <v>daily</v>
      </c>
      <c r="G14" s="4">
        <f t="shared" si="5"/>
        <v>1</v>
      </c>
      <c r="H14" s="4">
        <f t="shared" si="5"/>
        <v>100</v>
      </c>
      <c r="I14" s="4">
        <f t="shared" si="5"/>
        <v>400</v>
      </c>
      <c r="J14" s="3" t="str">
        <f t="shared" si="0"/>
        <v/>
      </c>
    </row>
    <row r="15" spans="1:20" x14ac:dyDescent="0.3">
      <c r="A15" s="4">
        <f t="shared" si="3"/>
        <v>2</v>
      </c>
      <c r="B15" s="3">
        <f>INDEX('market(商品)'!L:L,MATCH(C15,'market(商品)'!A:A,0))</f>
        <v>100</v>
      </c>
      <c r="C15" s="12">
        <f t="shared" si="4"/>
        <v>56010113</v>
      </c>
      <c r="D15" s="3" t="str">
        <f>VLOOKUP(C15,'market(商品)'!$A:$B,2,0)</f>
        <v>刀锋女皇星魄</v>
      </c>
      <c r="E15" s="3" t="str">
        <f>VLOOKUP(C15,'market(商品)'!$A:$C,3,0)</f>
        <v>18星魄</v>
      </c>
      <c r="F15" s="4" t="str">
        <f t="shared" si="5"/>
        <v>daily</v>
      </c>
      <c r="G15" s="4">
        <f t="shared" si="5"/>
        <v>1</v>
      </c>
      <c r="H15" s="4">
        <f t="shared" si="5"/>
        <v>100</v>
      </c>
      <c r="I15" s="4">
        <f t="shared" si="5"/>
        <v>500</v>
      </c>
      <c r="J15" s="3">
        <f t="shared" si="0"/>
        <v>2</v>
      </c>
      <c r="Q15" s="2"/>
      <c r="R15" s="2"/>
      <c r="S15" s="24"/>
      <c r="T15" s="2"/>
    </row>
    <row r="16" spans="1:20" x14ac:dyDescent="0.3">
      <c r="A16" s="4">
        <f t="shared" si="3"/>
        <v>2</v>
      </c>
      <c r="B16" s="3">
        <f>INDEX('market(商品)'!L:L,MATCH(C16,'market(商品)'!A:A,0))</f>
        <v>1</v>
      </c>
      <c r="C16" s="12">
        <f t="shared" si="4"/>
        <v>56010114</v>
      </c>
      <c r="D16" s="3" t="str">
        <f>VLOOKUP(C16,'market(商品)'!$A:$B,2,0)</f>
        <v>莉莉丝星魄</v>
      </c>
      <c r="E16" s="3" t="str">
        <f>VLOOKUP(C16,'market(商品)'!$A:$C,3,0)</f>
        <v>17星魄</v>
      </c>
      <c r="F16" s="4" t="str">
        <f t="shared" si="5"/>
        <v>daily</v>
      </c>
      <c r="G16" s="4">
        <f t="shared" si="5"/>
        <v>1</v>
      </c>
      <c r="H16" s="4">
        <f t="shared" si="5"/>
        <v>100</v>
      </c>
      <c r="I16" s="4">
        <f t="shared" si="5"/>
        <v>600</v>
      </c>
      <c r="J16" s="3" t="str">
        <f t="shared" si="0"/>
        <v/>
      </c>
      <c r="Q16" s="2"/>
      <c r="R16" s="2"/>
      <c r="S16" s="24"/>
      <c r="T16" s="2"/>
    </row>
    <row r="17" spans="1:10" x14ac:dyDescent="0.15">
      <c r="A17" s="4">
        <f t="shared" si="3"/>
        <v>2</v>
      </c>
      <c r="B17" s="3">
        <f>INDEX('market(商品)'!L:L,MATCH(C17,'market(商品)'!A:A,0))</f>
        <v>100</v>
      </c>
      <c r="C17" s="12">
        <f t="shared" si="4"/>
        <v>56010115</v>
      </c>
      <c r="D17" s="3" t="str">
        <f>VLOOKUP(C17,'market(商品)'!$A:$B,2,0)</f>
        <v>路西法星魄</v>
      </c>
      <c r="E17" s="3" t="str">
        <f>VLOOKUP(C17,'market(商品)'!$A:$C,3,0)</f>
        <v>18星魄</v>
      </c>
      <c r="F17" s="4" t="str">
        <f t="shared" si="5"/>
        <v>daily</v>
      </c>
      <c r="G17" s="4">
        <f t="shared" si="5"/>
        <v>1</v>
      </c>
      <c r="H17" s="4">
        <f t="shared" si="5"/>
        <v>100</v>
      </c>
      <c r="I17" s="4">
        <f t="shared" si="5"/>
        <v>700</v>
      </c>
      <c r="J17" s="3">
        <f t="shared" si="0"/>
        <v>2</v>
      </c>
    </row>
    <row r="18" spans="1:10" x14ac:dyDescent="0.15">
      <c r="A18" s="4">
        <f t="shared" si="3"/>
        <v>2</v>
      </c>
      <c r="B18" s="3">
        <f>INDEX('market(商品)'!L:L,MATCH(C18,'market(商品)'!A:A,0))</f>
        <v>100</v>
      </c>
      <c r="C18" s="12">
        <f t="shared" si="4"/>
        <v>56010116</v>
      </c>
      <c r="D18" s="3" t="str">
        <f>VLOOKUP(C18,'market(商品)'!$A:$B,2,0)</f>
        <v>饥荒骑士星魄</v>
      </c>
      <c r="E18" s="3" t="str">
        <f>VLOOKUP(C18,'market(商品)'!$A:$C,3,0)</f>
        <v>17星魄</v>
      </c>
      <c r="F18" s="4" t="str">
        <f t="shared" si="5"/>
        <v>daily</v>
      </c>
      <c r="G18" s="4">
        <f t="shared" si="5"/>
        <v>1</v>
      </c>
      <c r="H18" s="4">
        <f t="shared" si="5"/>
        <v>100</v>
      </c>
      <c r="I18" s="4">
        <f t="shared" si="5"/>
        <v>800</v>
      </c>
      <c r="J18" s="3" t="str">
        <f t="shared" si="0"/>
        <v/>
      </c>
    </row>
    <row r="19" spans="1:10" x14ac:dyDescent="0.15">
      <c r="A19" s="4">
        <f t="shared" si="3"/>
        <v>3</v>
      </c>
      <c r="B19" s="3">
        <f>INDEX('market(商品)'!L:L,MATCH(C19,'market(商品)'!A:A,0))</f>
        <v>1</v>
      </c>
      <c r="C19" s="12">
        <f t="shared" si="4"/>
        <v>56010117</v>
      </c>
      <c r="D19" s="3" t="str">
        <f>VLOOKUP(C19,'market(商品)'!$A:$B,2,0)</f>
        <v>嗜血狼人星魄</v>
      </c>
      <c r="E19" s="3" t="str">
        <f>VLOOKUP(C19,'market(商品)'!$A:$C,3,0)</f>
        <v>17星魄</v>
      </c>
      <c r="F19" s="4" t="str">
        <f t="shared" si="5"/>
        <v>daily</v>
      </c>
      <c r="G19" s="4">
        <f t="shared" si="5"/>
        <v>1</v>
      </c>
      <c r="H19" s="4">
        <f t="shared" si="5"/>
        <v>100</v>
      </c>
      <c r="I19" s="4">
        <f t="shared" si="5"/>
        <v>100</v>
      </c>
      <c r="J19" s="3" t="str">
        <f t="shared" si="0"/>
        <v/>
      </c>
    </row>
    <row r="20" spans="1:10" x14ac:dyDescent="0.15">
      <c r="A20" s="4">
        <f t="shared" si="3"/>
        <v>3</v>
      </c>
      <c r="B20" s="3">
        <f>INDEX('market(商品)'!L:L,MATCH(C20,'market(商品)'!A:A,0))</f>
        <v>100</v>
      </c>
      <c r="C20" s="12">
        <f t="shared" si="4"/>
        <v>56010118</v>
      </c>
      <c r="D20" s="3" t="str">
        <f>VLOOKUP(C20,'market(商品)'!$A:$B,2,0)</f>
        <v>剑圣星魄</v>
      </c>
      <c r="E20" s="3" t="str">
        <f>VLOOKUP(C20,'market(商品)'!$A:$C,3,0)</f>
        <v>18星魄</v>
      </c>
      <c r="F20" s="4" t="str">
        <f t="shared" si="5"/>
        <v>daily</v>
      </c>
      <c r="G20" s="4">
        <f t="shared" si="5"/>
        <v>1</v>
      </c>
      <c r="H20" s="4">
        <f t="shared" si="5"/>
        <v>100</v>
      </c>
      <c r="I20" s="4">
        <f t="shared" si="5"/>
        <v>200</v>
      </c>
      <c r="J20" s="3">
        <f t="shared" si="0"/>
        <v>2</v>
      </c>
    </row>
    <row r="21" spans="1:10" x14ac:dyDescent="0.15">
      <c r="A21" s="4">
        <f t="shared" si="3"/>
        <v>3</v>
      </c>
      <c r="B21" s="3">
        <f>INDEX('market(商品)'!L:L,MATCH(C21,'market(商品)'!A:A,0))</f>
        <v>1</v>
      </c>
      <c r="C21" s="12">
        <f t="shared" si="4"/>
        <v>56010119</v>
      </c>
      <c r="D21" s="3" t="str">
        <f>VLOOKUP(C21,'market(商品)'!$A:$B,2,0)</f>
        <v>丛林祭司星魄</v>
      </c>
      <c r="E21" s="3" t="str">
        <f>VLOOKUP(C21,'market(商品)'!$A:$C,3,0)</f>
        <v>17星魄</v>
      </c>
      <c r="F21" s="4" t="str">
        <f t="shared" si="5"/>
        <v>daily</v>
      </c>
      <c r="G21" s="4">
        <f t="shared" si="5"/>
        <v>1</v>
      </c>
      <c r="H21" s="4">
        <f t="shared" si="5"/>
        <v>100</v>
      </c>
      <c r="I21" s="4">
        <f t="shared" si="5"/>
        <v>300</v>
      </c>
      <c r="J21" s="3" t="str">
        <f t="shared" si="0"/>
        <v/>
      </c>
    </row>
    <row r="22" spans="1:10" x14ac:dyDescent="0.15">
      <c r="A22" s="4">
        <f t="shared" si="3"/>
        <v>3</v>
      </c>
      <c r="B22" s="3">
        <f>INDEX('market(商品)'!L:L,MATCH(C22,'market(商品)'!A:A,0))</f>
        <v>1</v>
      </c>
      <c r="C22" s="12">
        <f t="shared" si="4"/>
        <v>56010120</v>
      </c>
      <c r="D22" s="3" t="str">
        <f>VLOOKUP(C22,'market(商品)'!$A:$B,2,0)</f>
        <v>鳄鱼雷克星魄</v>
      </c>
      <c r="E22" s="3" t="str">
        <f>VLOOKUP(C22,'market(商品)'!$A:$C,3,0)</f>
        <v>17星魄</v>
      </c>
      <c r="F22" s="4" t="str">
        <f t="shared" si="5"/>
        <v>daily</v>
      </c>
      <c r="G22" s="4">
        <f t="shared" si="5"/>
        <v>1</v>
      </c>
      <c r="H22" s="4">
        <f t="shared" si="5"/>
        <v>100</v>
      </c>
      <c r="I22" s="4">
        <f t="shared" si="5"/>
        <v>400</v>
      </c>
      <c r="J22" s="3" t="str">
        <f t="shared" si="0"/>
        <v/>
      </c>
    </row>
    <row r="23" spans="1:10" x14ac:dyDescent="0.15">
      <c r="A23" s="4">
        <f t="shared" si="3"/>
        <v>3</v>
      </c>
      <c r="B23" s="3">
        <f>INDEX('market(商品)'!L:L,MATCH(C23,'market(商品)'!A:A,0))</f>
        <v>100</v>
      </c>
      <c r="C23" s="12">
        <f t="shared" si="4"/>
        <v>56010121</v>
      </c>
      <c r="D23" s="3" t="str">
        <f>VLOOKUP(C23,'market(商品)'!$A:$B,2,0)</f>
        <v>胡尔克星魄</v>
      </c>
      <c r="E23" s="3" t="str">
        <f>VLOOKUP(C23,'market(商品)'!$A:$C,3,0)</f>
        <v>17星魄</v>
      </c>
      <c r="F23" s="4" t="str">
        <f t="shared" si="5"/>
        <v>daily</v>
      </c>
      <c r="G23" s="4">
        <f t="shared" si="5"/>
        <v>1</v>
      </c>
      <c r="H23" s="4">
        <f t="shared" si="5"/>
        <v>100</v>
      </c>
      <c r="I23" s="4">
        <f t="shared" si="5"/>
        <v>500</v>
      </c>
      <c r="J23" s="3" t="str">
        <f t="shared" si="0"/>
        <v/>
      </c>
    </row>
    <row r="24" spans="1:10" x14ac:dyDescent="0.15">
      <c r="A24" s="4">
        <f t="shared" si="3"/>
        <v>3</v>
      </c>
      <c r="B24" s="3">
        <f>INDEX('market(商品)'!L:L,MATCH(C24,'market(商品)'!A:A,0))</f>
        <v>100</v>
      </c>
      <c r="C24" s="12">
        <f t="shared" si="4"/>
        <v>56010122</v>
      </c>
      <c r="D24" s="3" t="str">
        <f>VLOOKUP(C24,'market(商品)'!$A:$B,2,0)</f>
        <v>九尾妖狐星魄</v>
      </c>
      <c r="E24" s="3" t="str">
        <f>VLOOKUP(C24,'market(商品)'!$A:$C,3,0)</f>
        <v>18星魄</v>
      </c>
      <c r="F24" s="4" t="str">
        <f t="shared" si="5"/>
        <v>daily</v>
      </c>
      <c r="G24" s="4">
        <f t="shared" si="5"/>
        <v>1</v>
      </c>
      <c r="H24" s="4">
        <f t="shared" si="5"/>
        <v>100</v>
      </c>
      <c r="I24" s="4">
        <f t="shared" si="5"/>
        <v>600</v>
      </c>
      <c r="J24" s="3">
        <f t="shared" si="0"/>
        <v>2</v>
      </c>
    </row>
    <row r="25" spans="1:10" x14ac:dyDescent="0.15">
      <c r="A25" s="4">
        <f t="shared" si="3"/>
        <v>3</v>
      </c>
      <c r="B25" s="3">
        <f>INDEX('market(商品)'!L:L,MATCH(C25,'market(商品)'!A:A,0))</f>
        <v>1</v>
      </c>
      <c r="C25" s="12">
        <f t="shared" si="4"/>
        <v>56010123</v>
      </c>
      <c r="D25" s="3" t="str">
        <f>VLOOKUP(C25,'market(商品)'!$A:$B,2,0)</f>
        <v>人鱼公主星魄</v>
      </c>
      <c r="E25" s="3" t="str">
        <f>VLOOKUP(C25,'market(商品)'!$A:$C,3,0)</f>
        <v>17星魄</v>
      </c>
      <c r="F25" s="4" t="str">
        <f t="shared" si="5"/>
        <v>daily</v>
      </c>
      <c r="G25" s="4">
        <f t="shared" si="5"/>
        <v>1</v>
      </c>
      <c r="H25" s="4">
        <f t="shared" si="5"/>
        <v>100</v>
      </c>
      <c r="I25" s="4">
        <f t="shared" si="5"/>
        <v>700</v>
      </c>
      <c r="J25" s="3" t="str">
        <f t="shared" si="0"/>
        <v/>
      </c>
    </row>
    <row r="26" spans="1:10" x14ac:dyDescent="0.15">
      <c r="A26" s="4">
        <f t="shared" si="3"/>
        <v>3</v>
      </c>
      <c r="B26" s="3">
        <f>INDEX('market(商品)'!L:L,MATCH(C26,'market(商品)'!A:A,0))</f>
        <v>1</v>
      </c>
      <c r="C26" s="12">
        <f t="shared" si="4"/>
        <v>56010124</v>
      </c>
      <c r="D26" s="3" t="str">
        <f>VLOOKUP(C26,'market(商品)'!$A:$B,2,0)</f>
        <v>风暴之灵星魄</v>
      </c>
      <c r="E26" s="3" t="str">
        <f>VLOOKUP(C26,'market(商品)'!$A:$C,3,0)</f>
        <v>17星魄</v>
      </c>
      <c r="F26" s="4" t="str">
        <f t="shared" si="5"/>
        <v>daily</v>
      </c>
      <c r="G26" s="4">
        <f t="shared" si="5"/>
        <v>1</v>
      </c>
      <c r="H26" s="4">
        <f t="shared" si="5"/>
        <v>100</v>
      </c>
      <c r="I26" s="4">
        <f t="shared" si="5"/>
        <v>800</v>
      </c>
      <c r="J26" s="3" t="str">
        <f t="shared" si="0"/>
        <v/>
      </c>
    </row>
    <row r="27" spans="1:10" x14ac:dyDescent="0.15">
      <c r="A27" s="4">
        <f t="shared" si="3"/>
        <v>4</v>
      </c>
      <c r="B27" s="3">
        <f>INDEX('market(商品)'!L:L,MATCH(C27,'market(商品)'!A:A,0))</f>
        <v>1</v>
      </c>
      <c r="C27" s="12">
        <f t="shared" si="4"/>
        <v>56010125</v>
      </c>
      <c r="D27" s="3" t="str">
        <f>VLOOKUP(C27,'market(商品)'!$A:$B,2,0)</f>
        <v>雷神索尔星魄</v>
      </c>
      <c r="E27" s="3" t="str">
        <f>VLOOKUP(C27,'market(商品)'!$A:$C,3,0)</f>
        <v>17星魄</v>
      </c>
      <c r="F27" s="4" t="str">
        <f t="shared" si="5"/>
        <v>daily</v>
      </c>
      <c r="G27" s="4">
        <f t="shared" si="5"/>
        <v>1</v>
      </c>
      <c r="H27" s="4">
        <f t="shared" si="5"/>
        <v>100</v>
      </c>
      <c r="I27" s="4">
        <f t="shared" si="5"/>
        <v>100</v>
      </c>
      <c r="J27" s="3" t="str">
        <f t="shared" si="0"/>
        <v/>
      </c>
    </row>
    <row r="28" spans="1:10" x14ac:dyDescent="0.15">
      <c r="A28" s="4">
        <f t="shared" si="3"/>
        <v>4</v>
      </c>
      <c r="B28" s="3">
        <f>INDEX('market(商品)'!L:L,MATCH(C28,'market(商品)'!A:A,0))</f>
        <v>1</v>
      </c>
      <c r="C28" s="12">
        <f t="shared" si="4"/>
        <v>56010126</v>
      </c>
      <c r="D28" s="3" t="str">
        <f>VLOOKUP(C28,'market(商品)'!$A:$B,2,0)</f>
        <v>娅美蝶星魄</v>
      </c>
      <c r="E28" s="3" t="str">
        <f>VLOOKUP(C28,'market(商品)'!$A:$C,3,0)</f>
        <v>17星魄</v>
      </c>
      <c r="F28" s="4" t="str">
        <f t="shared" si="5"/>
        <v>daily</v>
      </c>
      <c r="G28" s="4">
        <f t="shared" si="5"/>
        <v>1</v>
      </c>
      <c r="H28" s="4">
        <f t="shared" si="5"/>
        <v>100</v>
      </c>
      <c r="I28" s="4">
        <f t="shared" si="5"/>
        <v>200</v>
      </c>
      <c r="J28" s="3" t="str">
        <f t="shared" si="0"/>
        <v/>
      </c>
    </row>
    <row r="29" spans="1:10" x14ac:dyDescent="0.15">
      <c r="A29" s="4">
        <f t="shared" si="3"/>
        <v>4</v>
      </c>
      <c r="B29" s="3">
        <f>INDEX('market(商品)'!L:L,MATCH(C29,'market(商品)'!A:A,0))</f>
        <v>100</v>
      </c>
      <c r="C29" s="12">
        <f t="shared" si="4"/>
        <v>56010127</v>
      </c>
      <c r="D29" s="3" t="str">
        <f>VLOOKUP(C29,'market(商品)'!$A:$B,2,0)</f>
        <v>米迦勒星魄</v>
      </c>
      <c r="E29" s="3" t="str">
        <f>VLOOKUP(C29,'market(商品)'!$A:$C,3,0)</f>
        <v>17星魄</v>
      </c>
      <c r="F29" s="4" t="str">
        <f t="shared" si="5"/>
        <v>daily</v>
      </c>
      <c r="G29" s="4">
        <f t="shared" si="5"/>
        <v>1</v>
      </c>
      <c r="H29" s="4">
        <f t="shared" si="5"/>
        <v>100</v>
      </c>
      <c r="I29" s="4">
        <f t="shared" si="5"/>
        <v>300</v>
      </c>
      <c r="J29" s="3" t="str">
        <f t="shared" si="0"/>
        <v/>
      </c>
    </row>
    <row r="30" spans="1:10" x14ac:dyDescent="0.15">
      <c r="A30" s="4">
        <f t="shared" si="3"/>
        <v>4</v>
      </c>
      <c r="B30" s="3">
        <f>INDEX('market(商品)'!L:L,MATCH(C30,'market(商品)'!A:A,0))</f>
        <v>100</v>
      </c>
      <c r="C30" s="12">
        <f t="shared" si="4"/>
        <v>56010128</v>
      </c>
      <c r="D30" s="3" t="str">
        <f>VLOOKUP(C30,'market(商品)'!$A:$B,2,0)</f>
        <v>冥王哈迪斯星魄</v>
      </c>
      <c r="E30" s="3" t="str">
        <f>VLOOKUP(C30,'market(商品)'!$A:$C,3,0)</f>
        <v>18星魄</v>
      </c>
      <c r="F30" s="4" t="str">
        <f t="shared" si="5"/>
        <v>daily</v>
      </c>
      <c r="G30" s="4">
        <f t="shared" si="5"/>
        <v>1</v>
      </c>
      <c r="H30" s="4">
        <f t="shared" si="5"/>
        <v>100</v>
      </c>
      <c r="I30" s="4">
        <f t="shared" si="5"/>
        <v>400</v>
      </c>
      <c r="J30" s="3">
        <f t="shared" si="0"/>
        <v>2</v>
      </c>
    </row>
    <row r="31" spans="1:10" x14ac:dyDescent="0.15">
      <c r="A31" s="4">
        <f t="shared" si="3"/>
        <v>4</v>
      </c>
      <c r="B31" s="3">
        <f>INDEX('market(商品)'!L:L,MATCH(C31,'market(商品)'!A:A,0))</f>
        <v>100</v>
      </c>
      <c r="C31" s="12">
        <f t="shared" si="4"/>
        <v>56010129</v>
      </c>
      <c r="D31" s="3" t="str">
        <f>VLOOKUP(C31,'market(商品)'!$A:$B,2,0)</f>
        <v>女神雅典娜星魄</v>
      </c>
      <c r="E31" s="3" t="str">
        <f>VLOOKUP(C31,'market(商品)'!$A:$C,3,0)</f>
        <v>18星魄</v>
      </c>
      <c r="F31" s="4" t="str">
        <f t="shared" si="5"/>
        <v>daily</v>
      </c>
      <c r="G31" s="4">
        <f t="shared" si="5"/>
        <v>1</v>
      </c>
      <c r="H31" s="4">
        <f t="shared" si="5"/>
        <v>100</v>
      </c>
      <c r="I31" s="4">
        <f t="shared" si="5"/>
        <v>500</v>
      </c>
      <c r="J31" s="3">
        <f t="shared" si="0"/>
        <v>2</v>
      </c>
    </row>
    <row r="32" spans="1:10" x14ac:dyDescent="0.15">
      <c r="A32" s="4">
        <f t="shared" si="3"/>
        <v>4</v>
      </c>
      <c r="B32" s="3">
        <f>INDEX('market(商品)'!L:L,MATCH(C32,'market(商品)'!A:A,0))</f>
        <v>100</v>
      </c>
      <c r="C32" s="12">
        <f t="shared" si="4"/>
        <v>56010130</v>
      </c>
      <c r="D32" s="3" t="str">
        <f>VLOOKUP(C32,'market(商品)'!$A:$B,2,0)</f>
        <v>齐天大圣星魄</v>
      </c>
      <c r="E32" s="3" t="str">
        <f>VLOOKUP(C32,'market(商品)'!$A:$C,3,0)</f>
        <v>17星魄</v>
      </c>
      <c r="F32" s="4" t="str">
        <f t="shared" si="5"/>
        <v>daily</v>
      </c>
      <c r="G32" s="4">
        <f t="shared" si="5"/>
        <v>1</v>
      </c>
      <c r="H32" s="4">
        <f t="shared" si="5"/>
        <v>100</v>
      </c>
      <c r="I32" s="4">
        <f t="shared" si="5"/>
        <v>600</v>
      </c>
      <c r="J32" s="3" t="str">
        <f t="shared" si="0"/>
        <v/>
      </c>
    </row>
    <row r="33" spans="1:10" x14ac:dyDescent="0.15">
      <c r="A33" s="4">
        <f t="shared" si="3"/>
        <v>4</v>
      </c>
      <c r="B33" s="3">
        <f>INDEX('market(商品)'!L:L,MATCH(C33,'market(商品)'!A:A,0))</f>
        <v>1</v>
      </c>
      <c r="C33" s="12">
        <f t="shared" si="4"/>
        <v>56010131</v>
      </c>
      <c r="D33" s="3" t="str">
        <f>VLOOKUP(C33,'market(商品)'!$A:$B,2,0)</f>
        <v>女武神星魄</v>
      </c>
      <c r="E33" s="3" t="str">
        <f>VLOOKUP(C33,'market(商品)'!$A:$C,3,0)</f>
        <v>17星魄</v>
      </c>
      <c r="F33" s="4" t="str">
        <f t="shared" si="5"/>
        <v>daily</v>
      </c>
      <c r="G33" s="4">
        <f t="shared" si="5"/>
        <v>1</v>
      </c>
      <c r="H33" s="4">
        <f t="shared" si="5"/>
        <v>100</v>
      </c>
      <c r="I33" s="4">
        <f t="shared" si="5"/>
        <v>700</v>
      </c>
      <c r="J33" s="3" t="str">
        <f t="shared" si="0"/>
        <v/>
      </c>
    </row>
    <row r="34" spans="1:10" x14ac:dyDescent="0.15">
      <c r="A34" s="4">
        <f t="shared" si="3"/>
        <v>4</v>
      </c>
      <c r="B34" s="3">
        <f>INDEX('market(商品)'!L:L,MATCH(C34,'market(商品)'!A:A,0))</f>
        <v>1</v>
      </c>
      <c r="C34" s="12">
        <f t="shared" si="4"/>
        <v>56010132</v>
      </c>
      <c r="D34" s="3" t="str">
        <f>VLOOKUP(C34,'market(商品)'!$A:$B,2,0)</f>
        <v>月亮女神星魄</v>
      </c>
      <c r="E34" s="3" t="str">
        <f>VLOOKUP(C34,'market(商品)'!$A:$C,3,0)</f>
        <v>17星魄</v>
      </c>
      <c r="F34" s="4" t="str">
        <f t="shared" si="5"/>
        <v>daily</v>
      </c>
      <c r="G34" s="4">
        <f t="shared" si="5"/>
        <v>1</v>
      </c>
      <c r="H34" s="4">
        <f t="shared" si="5"/>
        <v>100</v>
      </c>
      <c r="I34" s="4">
        <f t="shared" si="5"/>
        <v>800</v>
      </c>
      <c r="J34" s="3" t="str">
        <f t="shared" si="0"/>
        <v/>
      </c>
    </row>
    <row r="35" spans="1:10" x14ac:dyDescent="0.15">
      <c r="A35" s="4">
        <v>5</v>
      </c>
      <c r="B35" s="3">
        <f>INDEX('market(商品)'!L:L,MATCH(C35,'market(商品)'!A:A,0))</f>
        <v>1</v>
      </c>
      <c r="C35" s="11">
        <v>56010201</v>
      </c>
      <c r="D35" s="3" t="str">
        <f>VLOOKUP(C35,'market(商品)'!$A:$B,2,0)</f>
        <v>强袭利刃碎片</v>
      </c>
      <c r="E35" s="3" t="str">
        <f>VLOOKUP(C35,'market(商品)'!$A:$C,3,0)</f>
        <v>16套装</v>
      </c>
      <c r="F35" s="4" t="str">
        <f t="shared" ref="F35:I35" si="6">F27</f>
        <v>daily</v>
      </c>
      <c r="G35" s="4">
        <f t="shared" si="6"/>
        <v>1</v>
      </c>
      <c r="H35" s="4">
        <f t="shared" si="6"/>
        <v>100</v>
      </c>
      <c r="I35" s="4">
        <f t="shared" si="6"/>
        <v>100</v>
      </c>
    </row>
    <row r="36" spans="1:10" x14ac:dyDescent="0.15">
      <c r="A36" s="4">
        <v>5</v>
      </c>
      <c r="B36" s="3">
        <f>INDEX('market(商品)'!L:L,MATCH(C36,'market(商品)'!A:A,0))</f>
        <v>1</v>
      </c>
      <c r="C36" s="11">
        <f t="shared" ref="C36:C46" si="7">C35+1</f>
        <v>56010202</v>
      </c>
      <c r="D36" s="3" t="str">
        <f>VLOOKUP(C36,'market(商品)'!$A:$B,2,0)</f>
        <v>强袭头盔碎片</v>
      </c>
      <c r="E36" s="3" t="str">
        <f>VLOOKUP(C36,'market(商品)'!$A:$C,3,0)</f>
        <v>16套装</v>
      </c>
      <c r="F36" s="4" t="str">
        <f t="shared" ref="F36:I36" si="8">F28</f>
        <v>daily</v>
      </c>
      <c r="G36" s="4">
        <f t="shared" si="8"/>
        <v>1</v>
      </c>
      <c r="H36" s="4">
        <f t="shared" si="8"/>
        <v>100</v>
      </c>
      <c r="I36" s="4">
        <f t="shared" si="8"/>
        <v>200</v>
      </c>
    </row>
    <row r="37" spans="1:10" x14ac:dyDescent="0.15">
      <c r="A37" s="4">
        <v>5</v>
      </c>
      <c r="B37" s="3">
        <f>INDEX('market(商品)'!L:L,MATCH(C37,'market(商品)'!A:A,0))</f>
        <v>1</v>
      </c>
      <c r="C37" s="11">
        <f t="shared" si="7"/>
        <v>56010203</v>
      </c>
      <c r="D37" s="3" t="str">
        <f>VLOOKUP(C37,'market(商品)'!$A:$B,2,0)</f>
        <v>强袭胸甲碎片</v>
      </c>
      <c r="E37" s="3" t="str">
        <f>VLOOKUP(C37,'market(商品)'!$A:$C,3,0)</f>
        <v>16套装</v>
      </c>
      <c r="F37" s="4" t="str">
        <f t="shared" ref="F37:I37" si="9">F29</f>
        <v>daily</v>
      </c>
      <c r="G37" s="4">
        <f t="shared" si="9"/>
        <v>1</v>
      </c>
      <c r="H37" s="4">
        <f t="shared" si="9"/>
        <v>100</v>
      </c>
      <c r="I37" s="4">
        <f t="shared" si="9"/>
        <v>300</v>
      </c>
    </row>
    <row r="38" spans="1:10" x14ac:dyDescent="0.15">
      <c r="A38" s="4">
        <v>5</v>
      </c>
      <c r="B38" s="3">
        <f>INDEX('market(商品)'!L:L,MATCH(C38,'market(商品)'!A:A,0))</f>
        <v>1</v>
      </c>
      <c r="C38" s="11">
        <f t="shared" si="7"/>
        <v>56010204</v>
      </c>
      <c r="D38" s="3" t="str">
        <f>VLOOKUP(C38,'market(商品)'!$A:$B,2,0)</f>
        <v>强袭护腿碎片</v>
      </c>
      <c r="E38" s="3" t="str">
        <f>VLOOKUP(C38,'market(商品)'!$A:$C,3,0)</f>
        <v>16套装</v>
      </c>
      <c r="F38" s="4" t="str">
        <f t="shared" ref="F38:I38" si="10">F30</f>
        <v>daily</v>
      </c>
      <c r="G38" s="4">
        <f t="shared" si="10"/>
        <v>1</v>
      </c>
      <c r="H38" s="4">
        <f t="shared" si="10"/>
        <v>100</v>
      </c>
      <c r="I38" s="4">
        <f t="shared" si="10"/>
        <v>400</v>
      </c>
    </row>
    <row r="39" spans="1:10" x14ac:dyDescent="0.15">
      <c r="A39" s="4">
        <v>5</v>
      </c>
      <c r="B39" s="3">
        <f>INDEX('market(商品)'!L:L,MATCH(C39,'market(商品)'!A:A,0))</f>
        <v>1</v>
      </c>
      <c r="C39" s="11">
        <f t="shared" si="7"/>
        <v>56010205</v>
      </c>
      <c r="D39" s="3" t="str">
        <f>VLOOKUP(C39,'market(商品)'!$A:$B,2,0)</f>
        <v>强袭坠饰碎片</v>
      </c>
      <c r="E39" s="3" t="str">
        <f>VLOOKUP(C39,'market(商品)'!$A:$C,3,0)</f>
        <v>16套装</v>
      </c>
      <c r="F39" s="4" t="str">
        <f t="shared" ref="F39:I39" si="11">F31</f>
        <v>daily</v>
      </c>
      <c r="G39" s="4">
        <f t="shared" si="11"/>
        <v>1</v>
      </c>
      <c r="H39" s="4">
        <f t="shared" si="11"/>
        <v>100</v>
      </c>
      <c r="I39" s="4">
        <f t="shared" si="11"/>
        <v>500</v>
      </c>
    </row>
    <row r="40" spans="1:10" x14ac:dyDescent="0.15">
      <c r="A40" s="4">
        <v>5</v>
      </c>
      <c r="B40" s="3">
        <f>INDEX('market(商品)'!L:L,MATCH(C40,'market(商品)'!A:A,0))</f>
        <v>1</v>
      </c>
      <c r="C40" s="11">
        <f t="shared" si="7"/>
        <v>56010206</v>
      </c>
      <c r="D40" s="3" t="str">
        <f>VLOOKUP(C40,'market(商品)'!$A:$B,2,0)</f>
        <v>强袭戒指碎片</v>
      </c>
      <c r="E40" s="3" t="str">
        <f>VLOOKUP(C40,'market(商品)'!$A:$C,3,0)</f>
        <v>16套装</v>
      </c>
      <c r="F40" s="4" t="str">
        <f t="shared" ref="F40:I40" si="12">F32</f>
        <v>daily</v>
      </c>
      <c r="G40" s="4">
        <f t="shared" si="12"/>
        <v>1</v>
      </c>
      <c r="H40" s="4">
        <f t="shared" si="12"/>
        <v>100</v>
      </c>
      <c r="I40" s="4">
        <f t="shared" si="12"/>
        <v>600</v>
      </c>
    </row>
    <row r="41" spans="1:10" x14ac:dyDescent="0.15">
      <c r="A41" s="4">
        <v>6</v>
      </c>
      <c r="B41" s="3">
        <f>INDEX('market(商品)'!L:L,MATCH(C41,'market(商品)'!A:A,0))</f>
        <v>1</v>
      </c>
      <c r="C41" s="11">
        <f t="shared" si="7"/>
        <v>56010207</v>
      </c>
      <c r="D41" s="3" t="str">
        <f>VLOOKUP(C41,'market(商品)'!$A:$B,2,0)</f>
        <v>龙血利刃碎片</v>
      </c>
      <c r="E41" s="3" t="str">
        <f>VLOOKUP(C41,'market(商品)'!$A:$C,3,0)</f>
        <v>18套装</v>
      </c>
      <c r="F41" s="4" t="str">
        <f t="shared" ref="F41:H41" si="13">F33</f>
        <v>daily</v>
      </c>
      <c r="G41" s="4">
        <f t="shared" si="13"/>
        <v>1</v>
      </c>
      <c r="H41" s="4">
        <f t="shared" si="13"/>
        <v>100</v>
      </c>
      <c r="I41" s="4">
        <f>H41</f>
        <v>100</v>
      </c>
    </row>
    <row r="42" spans="1:10" x14ac:dyDescent="0.15">
      <c r="A42" s="4">
        <v>6</v>
      </c>
      <c r="B42" s="3">
        <f>INDEX('market(商品)'!L:L,MATCH(C42,'market(商品)'!A:A,0))</f>
        <v>1</v>
      </c>
      <c r="C42" s="11">
        <f t="shared" si="7"/>
        <v>56010208</v>
      </c>
      <c r="D42" s="3" t="str">
        <f>VLOOKUP(C42,'market(商品)'!$A:$B,2,0)</f>
        <v>龙血头盔碎片</v>
      </c>
      <c r="E42" s="3" t="str">
        <f>VLOOKUP(C42,'market(商品)'!$A:$C,3,0)</f>
        <v>18套装</v>
      </c>
      <c r="F42" s="4" t="str">
        <f t="shared" ref="F42:H42" si="14">F34</f>
        <v>daily</v>
      </c>
      <c r="G42" s="4">
        <f t="shared" si="14"/>
        <v>1</v>
      </c>
      <c r="H42" s="4">
        <f t="shared" si="14"/>
        <v>100</v>
      </c>
      <c r="I42" s="4">
        <f>H42+I41</f>
        <v>200</v>
      </c>
    </row>
    <row r="43" spans="1:10" x14ac:dyDescent="0.15">
      <c r="A43" s="4">
        <v>6</v>
      </c>
      <c r="B43" s="3">
        <f>INDEX('market(商品)'!L:L,MATCH(C43,'market(商品)'!A:A,0))</f>
        <v>1</v>
      </c>
      <c r="C43" s="11">
        <f t="shared" si="7"/>
        <v>56010209</v>
      </c>
      <c r="D43" s="3" t="str">
        <f>VLOOKUP(C43,'market(商品)'!$A:$B,2,0)</f>
        <v>龙血胸甲碎片</v>
      </c>
      <c r="E43" s="3" t="str">
        <f>VLOOKUP(C43,'market(商品)'!$A:$C,3,0)</f>
        <v>18套装</v>
      </c>
      <c r="F43" s="4" t="str">
        <f t="shared" ref="F43:H43" si="15">F35</f>
        <v>daily</v>
      </c>
      <c r="G43" s="4">
        <f t="shared" si="15"/>
        <v>1</v>
      </c>
      <c r="H43" s="4">
        <f t="shared" si="15"/>
        <v>100</v>
      </c>
      <c r="I43" s="4">
        <f t="shared" ref="I43:I46" si="16">H43+I42</f>
        <v>300</v>
      </c>
    </row>
    <row r="44" spans="1:10" x14ac:dyDescent="0.15">
      <c r="A44" s="4">
        <v>6</v>
      </c>
      <c r="B44" s="3">
        <f>INDEX('market(商品)'!L:L,MATCH(C44,'market(商品)'!A:A,0))</f>
        <v>1</v>
      </c>
      <c r="C44" s="11">
        <f t="shared" si="7"/>
        <v>56010210</v>
      </c>
      <c r="D44" s="3" t="str">
        <f>VLOOKUP(C44,'market(商品)'!$A:$B,2,0)</f>
        <v>龙血护腿碎片</v>
      </c>
      <c r="E44" s="3" t="str">
        <f>VLOOKUP(C44,'market(商品)'!$A:$C,3,0)</f>
        <v>18套装</v>
      </c>
      <c r="F44" s="4" t="str">
        <f t="shared" ref="F44:H44" si="17">F36</f>
        <v>daily</v>
      </c>
      <c r="G44" s="4">
        <f t="shared" si="17"/>
        <v>1</v>
      </c>
      <c r="H44" s="4">
        <f t="shared" si="17"/>
        <v>100</v>
      </c>
      <c r="I44" s="4">
        <f t="shared" si="16"/>
        <v>400</v>
      </c>
    </row>
    <row r="45" spans="1:10" x14ac:dyDescent="0.15">
      <c r="A45" s="4">
        <v>6</v>
      </c>
      <c r="B45" s="3">
        <f>INDEX('market(商品)'!L:L,MATCH(C45,'market(商品)'!A:A,0))</f>
        <v>1</v>
      </c>
      <c r="C45" s="11">
        <f t="shared" si="7"/>
        <v>56010211</v>
      </c>
      <c r="D45" s="3" t="str">
        <f>VLOOKUP(C45,'market(商品)'!$A:$B,2,0)</f>
        <v>龙血坠饰碎片</v>
      </c>
      <c r="E45" s="3" t="str">
        <f>VLOOKUP(C45,'market(商品)'!$A:$C,3,0)</f>
        <v>18套装</v>
      </c>
      <c r="F45" s="4" t="str">
        <f t="shared" ref="F45:H45" si="18">F37</f>
        <v>daily</v>
      </c>
      <c r="G45" s="4">
        <f t="shared" si="18"/>
        <v>1</v>
      </c>
      <c r="H45" s="4">
        <f t="shared" si="18"/>
        <v>100</v>
      </c>
      <c r="I45" s="4">
        <f t="shared" si="16"/>
        <v>500</v>
      </c>
    </row>
    <row r="46" spans="1:10" x14ac:dyDescent="0.15">
      <c r="A46" s="4">
        <v>6</v>
      </c>
      <c r="B46" s="3">
        <f>INDEX('market(商品)'!L:L,MATCH(C46,'market(商品)'!A:A,0))</f>
        <v>1</v>
      </c>
      <c r="C46" s="11">
        <f t="shared" si="7"/>
        <v>56010212</v>
      </c>
      <c r="D46" s="3" t="str">
        <f>VLOOKUP(C46,'market(商品)'!$A:$B,2,0)</f>
        <v>龙血戒指碎片</v>
      </c>
      <c r="E46" s="3" t="str">
        <f>VLOOKUP(C46,'market(商品)'!$A:$C,3,0)</f>
        <v>18套装</v>
      </c>
      <c r="F46" s="4" t="str">
        <f t="shared" ref="F46:H46" si="19">F38</f>
        <v>daily</v>
      </c>
      <c r="G46" s="4">
        <f t="shared" si="19"/>
        <v>1</v>
      </c>
      <c r="H46" s="4">
        <f t="shared" si="19"/>
        <v>100</v>
      </c>
      <c r="I46" s="4">
        <f t="shared" si="16"/>
        <v>600</v>
      </c>
    </row>
    <row r="47" spans="1:10" x14ac:dyDescent="0.15">
      <c r="A47" s="4">
        <v>7</v>
      </c>
      <c r="B47" s="3">
        <f>INDEX('market(商品)'!L:L,MATCH(C47,'market(商品)'!A:A,0))</f>
        <v>1</v>
      </c>
      <c r="C47" s="11">
        <v>56010401</v>
      </c>
      <c r="D47" s="3" t="str">
        <f>VLOOKUP(C47,'market(商品)'!$A:$B,2,0)</f>
        <v>混沌法球残片一</v>
      </c>
      <c r="E47" s="3" t="str">
        <f>VLOOKUP(C47,'market(商品)'!$A:$C,3,0)</f>
        <v>17圣物</v>
      </c>
      <c r="F47" s="4" t="str">
        <f t="shared" ref="F47:H47" si="20">F39</f>
        <v>daily</v>
      </c>
      <c r="G47" s="4">
        <f t="shared" si="20"/>
        <v>1</v>
      </c>
      <c r="H47" s="4">
        <f t="shared" si="20"/>
        <v>100</v>
      </c>
      <c r="I47" s="4">
        <f>H47</f>
        <v>100</v>
      </c>
    </row>
    <row r="48" spans="1:10" x14ac:dyDescent="0.15">
      <c r="A48" s="4">
        <v>7</v>
      </c>
      <c r="B48" s="3">
        <f>INDEX('market(商品)'!L:L,MATCH(C48,'market(商品)'!A:A,0))</f>
        <v>1</v>
      </c>
      <c r="C48" s="11">
        <f t="shared" ref="C48:C62" si="21">C47+1</f>
        <v>56010402</v>
      </c>
      <c r="D48" s="3" t="str">
        <f>VLOOKUP(C48,'market(商品)'!$A:$B,2,0)</f>
        <v>冰魄法球残片一</v>
      </c>
      <c r="E48" s="3" t="str">
        <f>VLOOKUP(C48,'market(商品)'!$A:$C,3,0)</f>
        <v>17圣物</v>
      </c>
      <c r="F48" s="4" t="str">
        <f t="shared" ref="F48:H48" si="22">F40</f>
        <v>daily</v>
      </c>
      <c r="G48" s="4">
        <f t="shared" si="22"/>
        <v>1</v>
      </c>
      <c r="H48" s="4">
        <f t="shared" si="22"/>
        <v>100</v>
      </c>
      <c r="I48" s="4">
        <f>H48+I47</f>
        <v>200</v>
      </c>
    </row>
    <row r="49" spans="1:9" x14ac:dyDescent="0.15">
      <c r="A49" s="4">
        <v>7</v>
      </c>
      <c r="B49" s="3">
        <f>INDEX('market(商品)'!L:L,MATCH(C49,'market(商品)'!A:A,0))</f>
        <v>1</v>
      </c>
      <c r="C49" s="11">
        <f t="shared" si="21"/>
        <v>56010403</v>
      </c>
      <c r="D49" s="3" t="str">
        <f>VLOOKUP(C49,'market(商品)'!$A:$B,2,0)</f>
        <v>天雷法球残片一</v>
      </c>
      <c r="E49" s="3" t="str">
        <f>VLOOKUP(C49,'market(商品)'!$A:$C,3,0)</f>
        <v>17圣物</v>
      </c>
      <c r="F49" s="4" t="str">
        <f t="shared" ref="F49:H49" si="23">F41</f>
        <v>daily</v>
      </c>
      <c r="G49" s="4">
        <f t="shared" si="23"/>
        <v>1</v>
      </c>
      <c r="H49" s="4">
        <f t="shared" si="23"/>
        <v>100</v>
      </c>
      <c r="I49" s="4">
        <f t="shared" ref="I49:I54" si="24">H49+I48</f>
        <v>300</v>
      </c>
    </row>
    <row r="50" spans="1:9" x14ac:dyDescent="0.15">
      <c r="A50" s="4">
        <v>7</v>
      </c>
      <c r="B50" s="3">
        <f>INDEX('market(商品)'!L:L,MATCH(C50,'market(商品)'!A:A,0))</f>
        <v>1</v>
      </c>
      <c r="C50" s="11">
        <f t="shared" si="21"/>
        <v>56010404</v>
      </c>
      <c r="D50" s="3" t="str">
        <f>VLOOKUP(C50,'market(商品)'!$A:$B,2,0)</f>
        <v>织魔法球残片一</v>
      </c>
      <c r="E50" s="3" t="str">
        <f>VLOOKUP(C50,'market(商品)'!$A:$C,3,0)</f>
        <v>17圣物</v>
      </c>
      <c r="F50" s="4" t="str">
        <f t="shared" ref="F50:H50" si="25">F42</f>
        <v>daily</v>
      </c>
      <c r="G50" s="4">
        <f t="shared" si="25"/>
        <v>1</v>
      </c>
      <c r="H50" s="4">
        <f t="shared" si="25"/>
        <v>100</v>
      </c>
      <c r="I50" s="4">
        <f t="shared" si="24"/>
        <v>400</v>
      </c>
    </row>
    <row r="51" spans="1:9" x14ac:dyDescent="0.15">
      <c r="A51" s="4">
        <v>7</v>
      </c>
      <c r="B51" s="3">
        <f>INDEX('market(商品)'!L:L,MATCH(C51,'market(商品)'!A:A,0))</f>
        <v>1</v>
      </c>
      <c r="C51" s="11">
        <f t="shared" si="21"/>
        <v>56010405</v>
      </c>
      <c r="D51" s="3" t="str">
        <f>VLOOKUP(C51,'market(商品)'!$A:$B,2,0)</f>
        <v>光明法球残片一</v>
      </c>
      <c r="E51" s="3" t="str">
        <f>VLOOKUP(C51,'market(商品)'!$A:$C,3,0)</f>
        <v>17圣物</v>
      </c>
      <c r="F51" s="4" t="str">
        <f t="shared" ref="F51:H51" si="26">F43</f>
        <v>daily</v>
      </c>
      <c r="G51" s="4">
        <f t="shared" si="26"/>
        <v>1</v>
      </c>
      <c r="H51" s="4">
        <f t="shared" si="26"/>
        <v>100</v>
      </c>
      <c r="I51" s="4">
        <f t="shared" si="24"/>
        <v>500</v>
      </c>
    </row>
    <row r="52" spans="1:9" x14ac:dyDescent="0.15">
      <c r="A52" s="4">
        <v>7</v>
      </c>
      <c r="B52" s="3">
        <f>INDEX('market(商品)'!L:L,MATCH(C52,'market(商品)'!A:A,0))</f>
        <v>1</v>
      </c>
      <c r="C52" s="11">
        <f t="shared" si="21"/>
        <v>56010406</v>
      </c>
      <c r="D52" s="3" t="str">
        <f>VLOOKUP(C52,'market(商品)'!$A:$B,2,0)</f>
        <v>地动法球残片一</v>
      </c>
      <c r="E52" s="3" t="str">
        <f>VLOOKUP(C52,'market(商品)'!$A:$C,3,0)</f>
        <v>17圣物</v>
      </c>
      <c r="F52" s="4" t="str">
        <f t="shared" ref="F52:H52" si="27">F44</f>
        <v>daily</v>
      </c>
      <c r="G52" s="4">
        <f t="shared" si="27"/>
        <v>1</v>
      </c>
      <c r="H52" s="4">
        <f t="shared" si="27"/>
        <v>100</v>
      </c>
      <c r="I52" s="4">
        <f t="shared" si="24"/>
        <v>600</v>
      </c>
    </row>
    <row r="53" spans="1:9" x14ac:dyDescent="0.15">
      <c r="A53" s="4">
        <v>7</v>
      </c>
      <c r="B53" s="3">
        <f>INDEX('market(商品)'!L:L,MATCH(C53,'market(商品)'!A:A,0))</f>
        <v>1</v>
      </c>
      <c r="C53" s="11">
        <f t="shared" si="21"/>
        <v>56010407</v>
      </c>
      <c r="D53" s="3" t="str">
        <f>VLOOKUP(C53,'market(商品)'!$A:$B,2,0)</f>
        <v>怒焰法球残片一</v>
      </c>
      <c r="E53" s="3" t="str">
        <f>VLOOKUP(C53,'market(商品)'!$A:$C,3,0)</f>
        <v>17圣物</v>
      </c>
      <c r="F53" s="4" t="str">
        <f t="shared" ref="F53:H53" si="28">F45</f>
        <v>daily</v>
      </c>
      <c r="G53" s="4">
        <f t="shared" si="28"/>
        <v>1</v>
      </c>
      <c r="H53" s="4">
        <f t="shared" si="28"/>
        <v>100</v>
      </c>
      <c r="I53" s="4">
        <f t="shared" si="24"/>
        <v>700</v>
      </c>
    </row>
    <row r="54" spans="1:9" x14ac:dyDescent="0.15">
      <c r="A54" s="4">
        <v>7</v>
      </c>
      <c r="B54" s="3">
        <f>INDEX('market(商品)'!L:L,MATCH(C54,'market(商品)'!A:A,0))</f>
        <v>1</v>
      </c>
      <c r="C54" s="11">
        <f t="shared" si="21"/>
        <v>56010408</v>
      </c>
      <c r="D54" s="3" t="str">
        <f>VLOOKUP(C54,'market(商品)'!$A:$B,2,0)</f>
        <v>幽暗法球残片一</v>
      </c>
      <c r="E54" s="3" t="str">
        <f>VLOOKUP(C54,'market(商品)'!$A:$C,3,0)</f>
        <v>17圣物</v>
      </c>
      <c r="F54" s="4" t="str">
        <f t="shared" ref="F54:H54" si="29">F46</f>
        <v>daily</v>
      </c>
      <c r="G54" s="4">
        <f t="shared" si="29"/>
        <v>1</v>
      </c>
      <c r="H54" s="4">
        <f t="shared" si="29"/>
        <v>100</v>
      </c>
      <c r="I54" s="4">
        <f t="shared" si="24"/>
        <v>800</v>
      </c>
    </row>
    <row r="55" spans="1:9" x14ac:dyDescent="0.15">
      <c r="A55" s="4">
        <v>8</v>
      </c>
      <c r="B55" s="3">
        <f>INDEX('market(商品)'!L:L,MATCH(C55,'market(商品)'!A:A,0))</f>
        <v>1</v>
      </c>
      <c r="C55" s="11">
        <f t="shared" si="21"/>
        <v>56010409</v>
      </c>
      <c r="D55" s="3" t="str">
        <f>VLOOKUP(C55,'market(商品)'!$A:$B,2,0)</f>
        <v>灰烬卷轴残片一</v>
      </c>
      <c r="E55" s="3" t="str">
        <f>VLOOKUP(C55,'market(商品)'!$A:$C,3,0)</f>
        <v>17圣物</v>
      </c>
      <c r="F55" s="4" t="str">
        <f t="shared" ref="F55:I55" si="30">F47</f>
        <v>daily</v>
      </c>
      <c r="G55" s="4">
        <f t="shared" si="30"/>
        <v>1</v>
      </c>
      <c r="H55" s="4">
        <f t="shared" si="30"/>
        <v>100</v>
      </c>
      <c r="I55" s="4">
        <f t="shared" si="30"/>
        <v>100</v>
      </c>
    </row>
    <row r="56" spans="1:9" x14ac:dyDescent="0.15">
      <c r="A56" s="4">
        <v>8</v>
      </c>
      <c r="B56" s="3">
        <f>INDEX('market(商品)'!L:L,MATCH(C56,'market(商品)'!A:A,0))</f>
        <v>1</v>
      </c>
      <c r="C56" s="11">
        <f t="shared" si="21"/>
        <v>56010410</v>
      </c>
      <c r="D56" s="3" t="str">
        <f>VLOOKUP(C56,'market(商品)'!$A:$B,2,0)</f>
        <v>永冻卷轴残片一</v>
      </c>
      <c r="E56" s="3" t="str">
        <f>VLOOKUP(C56,'market(商品)'!$A:$C,3,0)</f>
        <v>17圣物</v>
      </c>
      <c r="F56" s="4" t="str">
        <f t="shared" ref="F56:I56" si="31">F48</f>
        <v>daily</v>
      </c>
      <c r="G56" s="4">
        <f t="shared" si="31"/>
        <v>1</v>
      </c>
      <c r="H56" s="4">
        <f t="shared" si="31"/>
        <v>100</v>
      </c>
      <c r="I56" s="4">
        <f t="shared" si="31"/>
        <v>200</v>
      </c>
    </row>
    <row r="57" spans="1:9" x14ac:dyDescent="0.15">
      <c r="A57" s="4">
        <v>8</v>
      </c>
      <c r="B57" s="3">
        <f>INDEX('market(商品)'!L:L,MATCH(C57,'market(商品)'!A:A,0))</f>
        <v>1</v>
      </c>
      <c r="C57" s="11">
        <f t="shared" si="21"/>
        <v>56010411</v>
      </c>
      <c r="D57" s="3" t="str">
        <f>VLOOKUP(C57,'market(商品)'!$A:$B,2,0)</f>
        <v>雷鸣卷轴残片一</v>
      </c>
      <c r="E57" s="3" t="str">
        <f>VLOOKUP(C57,'market(商品)'!$A:$C,3,0)</f>
        <v>17圣物</v>
      </c>
      <c r="F57" s="4" t="str">
        <f t="shared" ref="F57:I57" si="32">F49</f>
        <v>daily</v>
      </c>
      <c r="G57" s="4">
        <f t="shared" si="32"/>
        <v>1</v>
      </c>
      <c r="H57" s="4">
        <f t="shared" si="32"/>
        <v>100</v>
      </c>
      <c r="I57" s="4">
        <f t="shared" si="32"/>
        <v>300</v>
      </c>
    </row>
    <row r="58" spans="1:9" x14ac:dyDescent="0.15">
      <c r="A58" s="4">
        <v>8</v>
      </c>
      <c r="B58" s="3">
        <f>INDEX('market(商品)'!L:L,MATCH(C58,'market(商品)'!A:A,0))</f>
        <v>1</v>
      </c>
      <c r="C58" s="11">
        <f t="shared" si="21"/>
        <v>56010412</v>
      </c>
      <c r="D58" s="3" t="str">
        <f>VLOOKUP(C58,'market(商品)'!$A:$B,2,0)</f>
        <v>恶魔卷轴残片一</v>
      </c>
      <c r="E58" s="3" t="str">
        <f>VLOOKUP(C58,'market(商品)'!$A:$C,3,0)</f>
        <v>17圣物</v>
      </c>
      <c r="F58" s="4" t="str">
        <f t="shared" ref="F58:I58" si="33">F50</f>
        <v>daily</v>
      </c>
      <c r="G58" s="4">
        <f t="shared" si="33"/>
        <v>1</v>
      </c>
      <c r="H58" s="4">
        <f t="shared" si="33"/>
        <v>100</v>
      </c>
      <c r="I58" s="4">
        <f t="shared" si="33"/>
        <v>400</v>
      </c>
    </row>
    <row r="59" spans="1:9" x14ac:dyDescent="0.15">
      <c r="A59" s="4">
        <v>8</v>
      </c>
      <c r="B59" s="3">
        <f>INDEX('market(商品)'!L:L,MATCH(C59,'market(商品)'!A:A,0))</f>
        <v>1</v>
      </c>
      <c r="C59" s="11">
        <f t="shared" si="21"/>
        <v>56010413</v>
      </c>
      <c r="D59" s="3" t="str">
        <f>VLOOKUP(C59,'market(商品)'!$A:$B,2,0)</f>
        <v>光辉卷轴残片一</v>
      </c>
      <c r="E59" s="3" t="str">
        <f>VLOOKUP(C59,'market(商品)'!$A:$C,3,0)</f>
        <v>17圣物</v>
      </c>
      <c r="F59" s="4" t="str">
        <f t="shared" ref="F59:I59" si="34">F51</f>
        <v>daily</v>
      </c>
      <c r="G59" s="4">
        <f t="shared" si="34"/>
        <v>1</v>
      </c>
      <c r="H59" s="4">
        <f t="shared" si="34"/>
        <v>100</v>
      </c>
      <c r="I59" s="4">
        <f t="shared" si="34"/>
        <v>500</v>
      </c>
    </row>
    <row r="60" spans="1:9" x14ac:dyDescent="0.15">
      <c r="A60" s="4">
        <v>8</v>
      </c>
      <c r="B60" s="3">
        <f>INDEX('market(商品)'!L:L,MATCH(C60,'market(商品)'!A:A,0))</f>
        <v>1</v>
      </c>
      <c r="C60" s="11">
        <f t="shared" si="21"/>
        <v>56010414</v>
      </c>
      <c r="D60" s="3" t="str">
        <f>VLOOKUP(C60,'market(商品)'!$A:$B,2,0)</f>
        <v>大地卷轴残片一</v>
      </c>
      <c r="E60" s="3" t="str">
        <f>VLOOKUP(C60,'market(商品)'!$A:$C,3,0)</f>
        <v>17圣物</v>
      </c>
      <c r="F60" s="4" t="str">
        <f t="shared" ref="F60:I60" si="35">F52</f>
        <v>daily</v>
      </c>
      <c r="G60" s="4">
        <f t="shared" si="35"/>
        <v>1</v>
      </c>
      <c r="H60" s="4">
        <f t="shared" si="35"/>
        <v>100</v>
      </c>
      <c r="I60" s="4">
        <f t="shared" si="35"/>
        <v>600</v>
      </c>
    </row>
    <row r="61" spans="1:9" x14ac:dyDescent="0.15">
      <c r="A61" s="4">
        <v>8</v>
      </c>
      <c r="B61" s="3">
        <f>INDEX('market(商品)'!L:L,MATCH(C61,'market(商品)'!A:A,0))</f>
        <v>1</v>
      </c>
      <c r="C61" s="11">
        <f t="shared" si="21"/>
        <v>56010415</v>
      </c>
      <c r="D61" s="3" t="str">
        <f>VLOOKUP(C61,'market(商品)'!$A:$B,2,0)</f>
        <v>灼热卷轴残片一</v>
      </c>
      <c r="E61" s="3" t="str">
        <f>VLOOKUP(C61,'market(商品)'!$A:$C,3,0)</f>
        <v>17圣物</v>
      </c>
      <c r="F61" s="4" t="str">
        <f t="shared" ref="F61:I61" si="36">F53</f>
        <v>daily</v>
      </c>
      <c r="G61" s="4">
        <f t="shared" si="36"/>
        <v>1</v>
      </c>
      <c r="H61" s="4">
        <f t="shared" si="36"/>
        <v>100</v>
      </c>
      <c r="I61" s="4">
        <f t="shared" si="36"/>
        <v>700</v>
      </c>
    </row>
    <row r="62" spans="1:9" x14ac:dyDescent="0.15">
      <c r="A62" s="4">
        <v>8</v>
      </c>
      <c r="B62" s="3">
        <f>INDEX('market(商品)'!L:L,MATCH(C62,'market(商品)'!A:A,0))</f>
        <v>1</v>
      </c>
      <c r="C62" s="11">
        <f t="shared" si="21"/>
        <v>56010416</v>
      </c>
      <c r="D62" s="3" t="str">
        <f>VLOOKUP(C62,'market(商品)'!$A:$B,2,0)</f>
        <v>暗影卷轴残片一</v>
      </c>
      <c r="E62" s="3" t="str">
        <f>VLOOKUP(C62,'market(商品)'!$A:$C,3,0)</f>
        <v>17圣物</v>
      </c>
      <c r="F62" s="4" t="str">
        <f t="shared" ref="F62:I62" si="37">F54</f>
        <v>daily</v>
      </c>
      <c r="G62" s="4">
        <f t="shared" si="37"/>
        <v>1</v>
      </c>
      <c r="H62" s="4">
        <f t="shared" si="37"/>
        <v>100</v>
      </c>
      <c r="I62" s="4">
        <f t="shared" si="37"/>
        <v>800</v>
      </c>
    </row>
  </sheetData>
  <autoFilter ref="E1:E62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I10"/>
  <sheetViews>
    <sheetView workbookViewId="0">
      <selection activeCell="G12" sqref="G12"/>
    </sheetView>
  </sheetViews>
  <sheetFormatPr defaultRowHeight="16.5" x14ac:dyDescent="0.15"/>
  <cols>
    <col min="1" max="1" width="9" style="3"/>
    <col min="2" max="2" width="9" style="7"/>
    <col min="3" max="3" width="10.75" style="7" bestFit="1" customWidth="1"/>
    <col min="4" max="4" width="13.25" style="7" bestFit="1" customWidth="1"/>
    <col min="5" max="5" width="10.125" style="7" bestFit="1" customWidth="1"/>
    <col min="6" max="6" width="10.25" style="7" bestFit="1" customWidth="1"/>
    <col min="7" max="7" width="9.25" style="7" bestFit="1" customWidth="1"/>
    <col min="8" max="8" width="13.25" style="7" bestFit="1" customWidth="1"/>
    <col min="9" max="9" width="15.625" style="7" customWidth="1"/>
    <col min="10" max="16384" width="9" style="7"/>
  </cols>
  <sheetData>
    <row r="1" spans="1:9" x14ac:dyDescent="0.15">
      <c r="A1" s="5" t="s">
        <v>9</v>
      </c>
      <c r="B1" s="5" t="s">
        <v>0</v>
      </c>
      <c r="C1" s="5" t="s">
        <v>1</v>
      </c>
      <c r="D1" s="5" t="s">
        <v>8</v>
      </c>
      <c r="E1" s="5" t="s">
        <v>56</v>
      </c>
      <c r="F1" s="5" t="s">
        <v>57</v>
      </c>
      <c r="G1" s="5" t="s">
        <v>3</v>
      </c>
      <c r="H1" s="5" t="s">
        <v>2</v>
      </c>
      <c r="I1" s="5" t="s">
        <v>485</v>
      </c>
    </row>
    <row r="2" spans="1:9" x14ac:dyDescent="0.15">
      <c r="A2" s="5" t="s">
        <v>10</v>
      </c>
      <c r="B2" s="5" t="s">
        <v>4</v>
      </c>
      <c r="C2" s="5" t="s">
        <v>5</v>
      </c>
      <c r="D2" s="5"/>
      <c r="E2" s="5" t="s">
        <v>64</v>
      </c>
      <c r="F2" s="5" t="s">
        <v>65</v>
      </c>
      <c r="G2" s="5" t="s">
        <v>7</v>
      </c>
      <c r="H2" s="5" t="s">
        <v>6</v>
      </c>
      <c r="I2" s="5" t="s">
        <v>486</v>
      </c>
    </row>
    <row r="3" spans="1:9" x14ac:dyDescent="0.15">
      <c r="A3" s="3">
        <v>1</v>
      </c>
      <c r="B3" s="3">
        <f>INDEX('market(商品)'!L:L,MATCH(C3,'market(商品)'!A:A,0))</f>
        <v>1</v>
      </c>
      <c r="C3" s="7">
        <v>56070101</v>
      </c>
      <c r="D3" s="3" t="str">
        <f>VLOOKUP(C3,'market(商品)'!$A:$B,2,0)</f>
        <v>青铜宝箱</v>
      </c>
      <c r="E3" s="3" t="s">
        <v>497</v>
      </c>
      <c r="F3" s="3"/>
      <c r="G3" s="3">
        <v>100</v>
      </c>
      <c r="H3" s="3">
        <f>G3</f>
        <v>100</v>
      </c>
    </row>
    <row r="4" spans="1:9" x14ac:dyDescent="0.15">
      <c r="A4" s="3">
        <v>2</v>
      </c>
      <c r="B4" s="3">
        <f>INDEX('market(商品)'!L:L,MATCH(C4,'market(商品)'!A:A,0))</f>
        <v>1</v>
      </c>
      <c r="C4" s="7">
        <v>56070102</v>
      </c>
      <c r="D4" s="3" t="str">
        <f>VLOOKUP(C4,'market(商品)'!$A:$B,2,0)</f>
        <v>白银宝箱</v>
      </c>
      <c r="E4" s="3" t="s">
        <v>105</v>
      </c>
      <c r="F4" s="3"/>
      <c r="G4" s="3">
        <v>100</v>
      </c>
      <c r="H4" s="3">
        <f t="shared" ref="H4:H10" si="0">G4</f>
        <v>100</v>
      </c>
    </row>
    <row r="5" spans="1:9" x14ac:dyDescent="0.15">
      <c r="A5" s="3">
        <v>3</v>
      </c>
      <c r="B5" s="3">
        <f>INDEX('market(商品)'!L:L,MATCH(C5,'market(商品)'!A:A,0))</f>
        <v>1</v>
      </c>
      <c r="C5" s="7">
        <v>56070103</v>
      </c>
      <c r="D5" s="3" t="str">
        <f>VLOOKUP(C5,'market(商品)'!$A:$B,2,0)</f>
        <v>黄金宝箱</v>
      </c>
      <c r="E5" s="3" t="s">
        <v>105</v>
      </c>
      <c r="F5" s="3"/>
      <c r="G5" s="3">
        <v>100</v>
      </c>
      <c r="H5" s="3">
        <f t="shared" si="0"/>
        <v>100</v>
      </c>
    </row>
    <row r="6" spans="1:9" x14ac:dyDescent="0.15">
      <c r="A6" s="3">
        <v>4</v>
      </c>
      <c r="B6" s="3">
        <f>INDEX('market(商品)'!L:L,MATCH(C6,'market(商品)'!A:A,0))</f>
        <v>1</v>
      </c>
      <c r="C6" s="7">
        <v>56070104</v>
      </c>
      <c r="D6" s="3" t="str">
        <f>VLOOKUP(C6,'market(商品)'!$A:$B,2,0)</f>
        <v>青铜钥匙</v>
      </c>
      <c r="E6" s="3" t="s">
        <v>105</v>
      </c>
      <c r="F6" s="3"/>
      <c r="G6" s="3">
        <v>100</v>
      </c>
      <c r="H6" s="3">
        <f t="shared" si="0"/>
        <v>100</v>
      </c>
    </row>
    <row r="7" spans="1:9" x14ac:dyDescent="0.15">
      <c r="A7" s="3">
        <v>5</v>
      </c>
      <c r="B7" s="3">
        <f>INDEX('market(商品)'!L:L,MATCH(C7,'market(商品)'!A:A,0))</f>
        <v>1</v>
      </c>
      <c r="C7" s="7">
        <v>56070105</v>
      </c>
      <c r="D7" s="3" t="str">
        <f>VLOOKUP(C7,'market(商品)'!$A:$B,2,0)</f>
        <v>白银钥匙</v>
      </c>
      <c r="E7" s="3" t="s">
        <v>105</v>
      </c>
      <c r="F7" s="3"/>
      <c r="G7" s="3">
        <v>100</v>
      </c>
      <c r="H7" s="3">
        <f t="shared" si="0"/>
        <v>100</v>
      </c>
    </row>
    <row r="8" spans="1:9" x14ac:dyDescent="0.15">
      <c r="A8" s="3">
        <v>6</v>
      </c>
      <c r="B8" s="3">
        <f>INDEX('market(商品)'!L:L,MATCH(C8,'market(商品)'!A:A,0))</f>
        <v>1</v>
      </c>
      <c r="C8" s="7">
        <v>56070106</v>
      </c>
      <c r="D8" s="3" t="str">
        <f>VLOOKUP(C8,'market(商品)'!$A:$B,2,0)</f>
        <v>黄金钥匙</v>
      </c>
      <c r="E8" s="3" t="s">
        <v>105</v>
      </c>
      <c r="F8" s="3"/>
      <c r="G8" s="3">
        <v>100</v>
      </c>
      <c r="H8" s="3">
        <f t="shared" si="0"/>
        <v>100</v>
      </c>
    </row>
    <row r="9" spans="1:9" x14ac:dyDescent="0.15">
      <c r="A9" s="3">
        <v>7</v>
      </c>
      <c r="B9" s="3">
        <f>INDEX('market(商品)'!L:L,MATCH(C9,'market(商品)'!A:A,0))</f>
        <v>1</v>
      </c>
      <c r="C9" s="7">
        <v>56070107</v>
      </c>
      <c r="D9" s="3" t="str">
        <f>VLOOKUP(C9,'market(商品)'!$A:$B,2,0)</f>
        <v>史诗附魔粉尘</v>
      </c>
      <c r="E9" s="3" t="s">
        <v>105</v>
      </c>
      <c r="F9" s="3"/>
      <c r="G9" s="3">
        <v>100</v>
      </c>
      <c r="H9" s="3">
        <f t="shared" si="0"/>
        <v>100</v>
      </c>
    </row>
    <row r="10" spans="1:9" x14ac:dyDescent="0.15">
      <c r="A10" s="3">
        <v>8</v>
      </c>
      <c r="B10" s="3">
        <f>INDEX('market(商品)'!L:L,MATCH(C10,'market(商品)'!A:A,0))</f>
        <v>1</v>
      </c>
      <c r="C10" s="7">
        <v>56070108</v>
      </c>
      <c r="D10" s="3" t="str">
        <f>VLOOKUP(C10,'market(商品)'!$A:$B,2,0)</f>
        <v>普通神灵勋章</v>
      </c>
      <c r="E10" s="3" t="s">
        <v>105</v>
      </c>
      <c r="F10" s="3"/>
      <c r="G10" s="3">
        <v>100</v>
      </c>
      <c r="H10" s="3">
        <f t="shared" si="0"/>
        <v>100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10"/>
  <sheetViews>
    <sheetView workbookViewId="0">
      <selection activeCell="B3" sqref="B3:B10"/>
    </sheetView>
  </sheetViews>
  <sheetFormatPr defaultColWidth="9" defaultRowHeight="16.5" x14ac:dyDescent="0.3"/>
  <cols>
    <col min="1" max="1" width="9.125" style="2" bestFit="1" customWidth="1"/>
    <col min="2" max="2" width="8.125" style="2" bestFit="1" customWidth="1"/>
    <col min="3" max="3" width="10.75" style="2" bestFit="1" customWidth="1"/>
    <col min="4" max="4" width="15.375" style="2" bestFit="1" customWidth="1"/>
    <col min="5" max="5" width="15.375" style="2" customWidth="1"/>
    <col min="6" max="6" width="10.25" style="2" bestFit="1" customWidth="1"/>
    <col min="7" max="7" width="9.25" style="2" bestFit="1" customWidth="1"/>
    <col min="8" max="8" width="13.25" style="2" bestFit="1" customWidth="1"/>
    <col min="9" max="9" width="15.125" style="2" customWidth="1"/>
    <col min="10" max="16384" width="9" style="2"/>
  </cols>
  <sheetData>
    <row r="1" spans="1:9" x14ac:dyDescent="0.3">
      <c r="A1" s="6" t="s">
        <v>9</v>
      </c>
      <c r="B1" s="6" t="s">
        <v>0</v>
      </c>
      <c r="C1" s="6" t="s">
        <v>1</v>
      </c>
      <c r="D1" s="6" t="s">
        <v>8</v>
      </c>
      <c r="E1" s="5" t="s">
        <v>56</v>
      </c>
      <c r="F1" s="5" t="s">
        <v>57</v>
      </c>
      <c r="G1" s="6" t="s">
        <v>3</v>
      </c>
      <c r="H1" s="6" t="s">
        <v>2</v>
      </c>
      <c r="I1" s="5" t="s">
        <v>485</v>
      </c>
    </row>
    <row r="2" spans="1:9" x14ac:dyDescent="0.3">
      <c r="A2" s="6" t="s">
        <v>10</v>
      </c>
      <c r="B2" s="6" t="s">
        <v>4</v>
      </c>
      <c r="C2" s="6" t="s">
        <v>5</v>
      </c>
      <c r="D2" s="6"/>
      <c r="E2" s="5" t="s">
        <v>64</v>
      </c>
      <c r="F2" s="5" t="s">
        <v>65</v>
      </c>
      <c r="G2" s="6" t="s">
        <v>7</v>
      </c>
      <c r="H2" s="6" t="s">
        <v>6</v>
      </c>
      <c r="I2" s="5" t="s">
        <v>486</v>
      </c>
    </row>
    <row r="3" spans="1:9" x14ac:dyDescent="0.3">
      <c r="A3" s="2">
        <v>1</v>
      </c>
      <c r="B3" s="3">
        <f>INDEX('market(商品)'!L:L,MATCH(C3,'market(商品)'!A:A,0))</f>
        <v>100</v>
      </c>
      <c r="C3" s="2">
        <v>56030101</v>
      </c>
      <c r="D3" s="3" t="str">
        <f>VLOOKUP(C3,'market(商品)'!$A:$B,2,0)</f>
        <v>美队星魄</v>
      </c>
      <c r="E3" s="3" t="s">
        <v>44</v>
      </c>
      <c r="F3" s="3">
        <v>50</v>
      </c>
      <c r="G3" s="2">
        <v>100</v>
      </c>
      <c r="H3" s="2">
        <f>G3</f>
        <v>100</v>
      </c>
    </row>
    <row r="4" spans="1:9" x14ac:dyDescent="0.3">
      <c r="A4" s="2">
        <v>2</v>
      </c>
      <c r="B4" s="3">
        <f>INDEX('market(商品)'!L:L,MATCH(C4,'market(商品)'!A:A,0))</f>
        <v>1</v>
      </c>
      <c r="C4" s="2">
        <v>56030102</v>
      </c>
      <c r="D4" s="3" t="str">
        <f>VLOOKUP(C4,'market(商品)'!$A:$B,2,0)</f>
        <v>死亡骑士星魄</v>
      </c>
      <c r="E4" s="3" t="s">
        <v>44</v>
      </c>
      <c r="F4" s="3">
        <v>50</v>
      </c>
      <c r="G4" s="2">
        <v>100</v>
      </c>
      <c r="H4" s="2">
        <f t="shared" ref="H4:H10" si="0">H3+G4</f>
        <v>200</v>
      </c>
    </row>
    <row r="5" spans="1:9" x14ac:dyDescent="0.3">
      <c r="A5" s="2">
        <v>3</v>
      </c>
      <c r="B5" s="3">
        <f>INDEX('market(商品)'!L:L,MATCH(C5,'market(商品)'!A:A,0))</f>
        <v>100</v>
      </c>
      <c r="C5" s="2">
        <v>56030103</v>
      </c>
      <c r="D5" s="3" t="str">
        <f>VLOOKUP(C5,'market(商品)'!$A:$B,2,0)</f>
        <v>胡尔克星魄</v>
      </c>
      <c r="E5" s="3" t="s">
        <v>44</v>
      </c>
      <c r="F5" s="3">
        <v>50</v>
      </c>
      <c r="G5" s="2">
        <v>100</v>
      </c>
      <c r="H5" s="2">
        <f t="shared" si="0"/>
        <v>300</v>
      </c>
    </row>
    <row r="6" spans="1:9" x14ac:dyDescent="0.3">
      <c r="A6" s="2">
        <v>4</v>
      </c>
      <c r="B6" s="3">
        <f>INDEX('market(商品)'!L:L,MATCH(C6,'market(商品)'!A:A,0))</f>
        <v>100</v>
      </c>
      <c r="C6" s="2">
        <v>56030104</v>
      </c>
      <c r="D6" s="3" t="str">
        <f>VLOOKUP(C6,'market(商品)'!$A:$B,2,0)</f>
        <v>齐天大圣星魄</v>
      </c>
      <c r="E6" s="3" t="s">
        <v>44</v>
      </c>
      <c r="F6" s="3">
        <v>50</v>
      </c>
      <c r="G6" s="2">
        <v>100</v>
      </c>
      <c r="H6" s="2">
        <f t="shared" si="0"/>
        <v>400</v>
      </c>
    </row>
    <row r="7" spans="1:9" x14ac:dyDescent="0.3">
      <c r="A7" s="2">
        <v>5</v>
      </c>
      <c r="B7" s="3">
        <f>INDEX('market(商品)'!L:L,MATCH(C7,'market(商品)'!A:A,0))</f>
        <v>1</v>
      </c>
      <c r="C7" s="2">
        <v>56030105</v>
      </c>
      <c r="D7" s="3" t="str">
        <f>VLOOKUP(C7,'market(商品)'!$A:$B,2,0)</f>
        <v>普通神灵勋章</v>
      </c>
      <c r="E7" s="3" t="s">
        <v>44</v>
      </c>
      <c r="F7" s="3">
        <v>10</v>
      </c>
      <c r="G7" s="2">
        <v>100</v>
      </c>
      <c r="H7" s="2">
        <f t="shared" si="0"/>
        <v>500</v>
      </c>
    </row>
    <row r="8" spans="1:9" x14ac:dyDescent="0.3">
      <c r="A8" s="2">
        <v>6</v>
      </c>
      <c r="B8" s="3">
        <f>INDEX('market(商品)'!L:L,MATCH(C8,'market(商品)'!A:A,0))</f>
        <v>1</v>
      </c>
      <c r="C8" s="2">
        <v>56030106</v>
      </c>
      <c r="D8" s="3" t="str">
        <f>VLOOKUP(C8,'market(商品)'!$A:$B,2,0)</f>
        <v>史诗附魔粉尘</v>
      </c>
      <c r="E8" s="3" t="s">
        <v>44</v>
      </c>
      <c r="F8" s="3">
        <v>5</v>
      </c>
      <c r="G8" s="2">
        <v>100</v>
      </c>
      <c r="H8" s="2">
        <f t="shared" si="0"/>
        <v>600</v>
      </c>
    </row>
    <row r="9" spans="1:9" x14ac:dyDescent="0.3">
      <c r="A9" s="2">
        <v>7</v>
      </c>
      <c r="B9" s="3">
        <f>INDEX('market(商品)'!L:L,MATCH(C9,'market(商品)'!A:A,0))</f>
        <v>1</v>
      </c>
      <c r="C9" s="2">
        <v>56030107</v>
      </c>
      <c r="D9" s="3" t="str">
        <f>VLOOKUP(C9,'market(商品)'!$A:$B,2,0)</f>
        <v>军团法球残片一</v>
      </c>
      <c r="E9" s="3" t="s">
        <v>44</v>
      </c>
      <c r="F9" s="3">
        <v>1</v>
      </c>
      <c r="G9" s="2">
        <v>100</v>
      </c>
      <c r="H9" s="2">
        <f t="shared" si="0"/>
        <v>700</v>
      </c>
    </row>
    <row r="10" spans="1:9" x14ac:dyDescent="0.3">
      <c r="A10" s="2">
        <v>8</v>
      </c>
      <c r="B10" s="3">
        <f>INDEX('market(商品)'!L:L,MATCH(C10,'market(商品)'!A:A,0))</f>
        <v>1</v>
      </c>
      <c r="C10" s="2">
        <v>56030108</v>
      </c>
      <c r="D10" s="3" t="str">
        <f>VLOOKUP(C10,'market(商品)'!$A:$B,2,0)</f>
        <v>皇家卷轴残片一</v>
      </c>
      <c r="E10" s="3" t="s">
        <v>44</v>
      </c>
      <c r="F10" s="3">
        <v>1</v>
      </c>
      <c r="G10" s="2">
        <v>100</v>
      </c>
      <c r="H10" s="2">
        <f t="shared" si="0"/>
        <v>800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I10"/>
  <sheetViews>
    <sheetView workbookViewId="0">
      <selection activeCell="B3" sqref="B3:B10"/>
    </sheetView>
  </sheetViews>
  <sheetFormatPr defaultRowHeight="13.5" x14ac:dyDescent="0.15"/>
  <cols>
    <col min="1" max="2" width="9.125" style="1" bestFit="1" customWidth="1"/>
    <col min="3" max="3" width="10.75" style="1" bestFit="1" customWidth="1"/>
    <col min="4" max="4" width="15.375" style="1" bestFit="1" customWidth="1"/>
    <col min="5" max="6" width="15.375" style="1" customWidth="1"/>
    <col min="7" max="7" width="9.25" style="1" bestFit="1" customWidth="1"/>
    <col min="8" max="8" width="13.25" style="1" bestFit="1" customWidth="1"/>
    <col min="9" max="9" width="14.5" style="1" customWidth="1"/>
    <col min="10" max="16384" width="9" style="1"/>
  </cols>
  <sheetData>
    <row r="1" spans="1:9" ht="15" x14ac:dyDescent="0.25">
      <c r="A1" s="6" t="s">
        <v>9</v>
      </c>
      <c r="B1" s="6" t="s">
        <v>0</v>
      </c>
      <c r="C1" s="6" t="s">
        <v>1</v>
      </c>
      <c r="D1" s="5" t="s">
        <v>50</v>
      </c>
      <c r="E1" s="5" t="s">
        <v>56</v>
      </c>
      <c r="F1" s="5" t="s">
        <v>57</v>
      </c>
      <c r="G1" s="6" t="s">
        <v>3</v>
      </c>
      <c r="H1" s="6" t="s">
        <v>2</v>
      </c>
      <c r="I1" s="5" t="s">
        <v>485</v>
      </c>
    </row>
    <row r="2" spans="1:9" ht="15" x14ac:dyDescent="0.25">
      <c r="A2" s="6" t="s">
        <v>10</v>
      </c>
      <c r="B2" s="6" t="s">
        <v>4</v>
      </c>
      <c r="C2" s="6" t="s">
        <v>5</v>
      </c>
      <c r="D2" s="6"/>
      <c r="E2" s="5" t="s">
        <v>64</v>
      </c>
      <c r="F2" s="5" t="s">
        <v>65</v>
      </c>
      <c r="G2" s="6" t="s">
        <v>7</v>
      </c>
      <c r="H2" s="6" t="s">
        <v>6</v>
      </c>
      <c r="I2" s="5" t="s">
        <v>486</v>
      </c>
    </row>
    <row r="3" spans="1:9" ht="16.5" x14ac:dyDescent="0.3">
      <c r="A3" s="2">
        <v>1</v>
      </c>
      <c r="B3" s="3">
        <f>INDEX('market(商品)'!L:L,MATCH(C3,'market(商品)'!A:A,0))</f>
        <v>1</v>
      </c>
      <c r="C3" s="2">
        <v>56040101</v>
      </c>
      <c r="D3" s="2" t="str">
        <f>VLOOKUP(C3,'market(商品)'!$A:$B,2,0)</f>
        <v>小叮当星魄</v>
      </c>
      <c r="E3" s="3" t="s">
        <v>44</v>
      </c>
      <c r="F3" s="3">
        <v>50</v>
      </c>
      <c r="G3" s="2">
        <v>100</v>
      </c>
      <c r="H3" s="2">
        <f>G3</f>
        <v>100</v>
      </c>
    </row>
    <row r="4" spans="1:9" ht="16.5" x14ac:dyDescent="0.3">
      <c r="A4" s="2">
        <v>2</v>
      </c>
      <c r="B4" s="3">
        <f>INDEX('market(商品)'!L:L,MATCH(C4,'market(商品)'!A:A,0))</f>
        <v>1</v>
      </c>
      <c r="C4" s="2">
        <v>56040102</v>
      </c>
      <c r="D4" s="2" t="str">
        <f>VLOOKUP(C4,'market(商品)'!$A:$B,2,0)</f>
        <v>莉莉丝星魄</v>
      </c>
      <c r="E4" s="3" t="s">
        <v>44</v>
      </c>
      <c r="F4" s="3">
        <v>50</v>
      </c>
      <c r="G4" s="2">
        <v>100</v>
      </c>
      <c r="H4" s="2">
        <f t="shared" ref="H4:H10" si="0">H3+G4</f>
        <v>200</v>
      </c>
    </row>
    <row r="5" spans="1:9" ht="16.5" x14ac:dyDescent="0.3">
      <c r="A5" s="2">
        <v>3</v>
      </c>
      <c r="B5" s="3">
        <f>INDEX('market(商品)'!L:L,MATCH(C5,'market(商品)'!A:A,0))</f>
        <v>1</v>
      </c>
      <c r="C5" s="2">
        <v>56040103</v>
      </c>
      <c r="D5" s="2" t="str">
        <f>VLOOKUP(C5,'market(商品)'!$A:$B,2,0)</f>
        <v>风暴之灵星魄</v>
      </c>
      <c r="E5" s="3" t="s">
        <v>44</v>
      </c>
      <c r="F5" s="3">
        <v>50</v>
      </c>
      <c r="G5" s="2">
        <v>100</v>
      </c>
      <c r="H5" s="2">
        <f t="shared" si="0"/>
        <v>300</v>
      </c>
    </row>
    <row r="6" spans="1:9" ht="16.5" x14ac:dyDescent="0.3">
      <c r="A6" s="2">
        <v>4</v>
      </c>
      <c r="B6" s="3">
        <f>INDEX('market(商品)'!L:L,MATCH(C6,'market(商品)'!A:A,0))</f>
        <v>1</v>
      </c>
      <c r="C6" s="2">
        <v>56040104</v>
      </c>
      <c r="D6" s="2" t="str">
        <f>VLOOKUP(C6,'market(商品)'!$A:$B,2,0)</f>
        <v>月亮女神星魄</v>
      </c>
      <c r="E6" s="3" t="s">
        <v>44</v>
      </c>
      <c r="F6" s="3">
        <v>50</v>
      </c>
      <c r="G6" s="2">
        <v>100</v>
      </c>
      <c r="H6" s="2">
        <f t="shared" si="0"/>
        <v>400</v>
      </c>
    </row>
    <row r="7" spans="1:9" ht="16.5" x14ac:dyDescent="0.3">
      <c r="A7" s="2">
        <v>5</v>
      </c>
      <c r="B7" s="3">
        <f>INDEX('market(商品)'!L:L,MATCH(C7,'market(商品)'!A:A,0))</f>
        <v>1</v>
      </c>
      <c r="C7" s="2">
        <v>56040105</v>
      </c>
      <c r="D7" s="2" t="str">
        <f>VLOOKUP(C7,'market(商品)'!$A:$B,2,0)</f>
        <v>普通神灵勋章</v>
      </c>
      <c r="E7" s="3" t="s">
        <v>44</v>
      </c>
      <c r="F7" s="3">
        <v>10</v>
      </c>
      <c r="G7" s="2">
        <v>100</v>
      </c>
      <c r="H7" s="2">
        <f t="shared" si="0"/>
        <v>500</v>
      </c>
    </row>
    <row r="8" spans="1:9" ht="16.5" x14ac:dyDescent="0.3">
      <c r="A8" s="2">
        <v>6</v>
      </c>
      <c r="B8" s="3">
        <f>INDEX('market(商品)'!L:L,MATCH(C8,'market(商品)'!A:A,0))</f>
        <v>1</v>
      </c>
      <c r="C8" s="2">
        <v>56040106</v>
      </c>
      <c r="D8" s="2" t="str">
        <f>VLOOKUP(C8,'market(商品)'!$A:$B,2,0)</f>
        <v>史诗附魔粉尘</v>
      </c>
      <c r="E8" s="3" t="s">
        <v>44</v>
      </c>
      <c r="F8" s="3">
        <v>5</v>
      </c>
      <c r="G8" s="2">
        <v>100</v>
      </c>
      <c r="H8" s="2">
        <f t="shared" si="0"/>
        <v>600</v>
      </c>
    </row>
    <row r="9" spans="1:9" ht="16.5" x14ac:dyDescent="0.3">
      <c r="A9" s="2">
        <v>7</v>
      </c>
      <c r="B9" s="3">
        <f>INDEX('market(商品)'!L:L,MATCH(C9,'market(商品)'!A:A,0))</f>
        <v>1</v>
      </c>
      <c r="C9" s="2">
        <v>56040107</v>
      </c>
      <c r="D9" s="2" t="str">
        <f>VLOOKUP(C9,'market(商品)'!$A:$B,2,0)</f>
        <v>永恒法球残片一</v>
      </c>
      <c r="E9" s="3" t="s">
        <v>44</v>
      </c>
      <c r="F9" s="3">
        <v>1</v>
      </c>
      <c r="G9" s="2">
        <v>100</v>
      </c>
      <c r="H9" s="2">
        <f t="shared" si="0"/>
        <v>700</v>
      </c>
    </row>
    <row r="10" spans="1:9" ht="16.5" x14ac:dyDescent="0.3">
      <c r="A10" s="2">
        <v>8</v>
      </c>
      <c r="B10" s="3">
        <f>INDEX('market(商品)'!L:L,MATCH(C10,'market(商品)'!A:A,0))</f>
        <v>1</v>
      </c>
      <c r="C10" s="2">
        <v>56040108</v>
      </c>
      <c r="D10" s="2" t="str">
        <f>VLOOKUP(C10,'market(商品)'!$A:$B,2,0)</f>
        <v>巨浪卷轴残片一</v>
      </c>
      <c r="E10" s="3" t="s">
        <v>44</v>
      </c>
      <c r="F10" s="3">
        <v>1</v>
      </c>
      <c r="G10" s="2">
        <v>100</v>
      </c>
      <c r="H10" s="2">
        <f t="shared" si="0"/>
        <v>800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I10"/>
  <sheetViews>
    <sheetView workbookViewId="0">
      <selection activeCell="B3" sqref="B3:B10"/>
    </sheetView>
  </sheetViews>
  <sheetFormatPr defaultRowHeight="13.5" x14ac:dyDescent="0.15"/>
  <cols>
    <col min="1" max="1" width="9.125" style="1" bestFit="1" customWidth="1"/>
    <col min="2" max="2" width="9.125" style="1" customWidth="1"/>
    <col min="3" max="3" width="10.75" style="1" bestFit="1" customWidth="1"/>
    <col min="4" max="4" width="15.375" style="1" bestFit="1" customWidth="1"/>
    <col min="5" max="6" width="10.75" style="1" customWidth="1"/>
    <col min="7" max="7" width="9.125" style="1" bestFit="1" customWidth="1"/>
    <col min="8" max="8" width="11.5" style="1" bestFit="1" customWidth="1"/>
    <col min="9" max="9" width="17.5" style="1" customWidth="1"/>
    <col min="10" max="16384" width="9" style="1"/>
  </cols>
  <sheetData>
    <row r="1" spans="1:9" ht="15" x14ac:dyDescent="0.15">
      <c r="A1" s="5" t="s">
        <v>9</v>
      </c>
      <c r="B1" s="5" t="s">
        <v>0</v>
      </c>
      <c r="C1" s="5" t="s">
        <v>1</v>
      </c>
      <c r="D1" s="5" t="s">
        <v>50</v>
      </c>
      <c r="E1" s="5" t="s">
        <v>56</v>
      </c>
      <c r="F1" s="5" t="s">
        <v>57</v>
      </c>
      <c r="G1" s="5" t="s">
        <v>3</v>
      </c>
      <c r="H1" s="5" t="s">
        <v>2</v>
      </c>
      <c r="I1" s="5" t="s">
        <v>485</v>
      </c>
    </row>
    <row r="2" spans="1:9" ht="15" x14ac:dyDescent="0.15">
      <c r="A2" s="5" t="s">
        <v>10</v>
      </c>
      <c r="B2" s="5" t="s">
        <v>4</v>
      </c>
      <c r="C2" s="5" t="s">
        <v>5</v>
      </c>
      <c r="D2" s="5"/>
      <c r="E2" s="5" t="s">
        <v>64</v>
      </c>
      <c r="F2" s="5" t="s">
        <v>65</v>
      </c>
      <c r="G2" s="5" t="s">
        <v>7</v>
      </c>
      <c r="H2" s="5" t="s">
        <v>6</v>
      </c>
      <c r="I2" s="5" t="s">
        <v>486</v>
      </c>
    </row>
    <row r="3" spans="1:9" ht="16.5" x14ac:dyDescent="0.3">
      <c r="A3" s="2">
        <v>1</v>
      </c>
      <c r="B3" s="3">
        <f>INDEX('market(商品)'!L:L,MATCH(C3,'market(商品)'!A:A,0))</f>
        <v>1</v>
      </c>
      <c r="C3" s="2">
        <v>56060101</v>
      </c>
      <c r="D3" s="3" t="str">
        <f>VLOOKUP(C3,'market(商品)'!$A:$B,2,0)</f>
        <v>李小龙星魄</v>
      </c>
      <c r="E3" s="3" t="s">
        <v>44</v>
      </c>
      <c r="F3" s="3">
        <v>50</v>
      </c>
      <c r="G3" s="2">
        <v>100</v>
      </c>
      <c r="H3" s="2">
        <f>G3</f>
        <v>100</v>
      </c>
    </row>
    <row r="4" spans="1:9" ht="16.5" x14ac:dyDescent="0.3">
      <c r="A4" s="2">
        <v>2</v>
      </c>
      <c r="B4" s="3">
        <f>INDEX('market(商品)'!L:L,MATCH(C4,'market(商品)'!A:A,0))</f>
        <v>1</v>
      </c>
      <c r="C4" s="2">
        <v>56060102</v>
      </c>
      <c r="D4" s="3" t="str">
        <f>VLOOKUP(C4,'market(商品)'!$A:$B,2,0)</f>
        <v>德古拉星魄</v>
      </c>
      <c r="E4" s="3" t="s">
        <v>44</v>
      </c>
      <c r="F4" s="3">
        <v>50</v>
      </c>
      <c r="G4" s="2">
        <v>100</v>
      </c>
      <c r="H4" s="2">
        <f t="shared" ref="H4:H10" si="0">H3+G4</f>
        <v>200</v>
      </c>
    </row>
    <row r="5" spans="1:9" ht="16.5" x14ac:dyDescent="0.3">
      <c r="A5" s="2">
        <v>3</v>
      </c>
      <c r="B5" s="3">
        <f>INDEX('market(商品)'!L:L,MATCH(C5,'market(商品)'!A:A,0))</f>
        <v>1</v>
      </c>
      <c r="C5" s="2">
        <v>56060103</v>
      </c>
      <c r="D5" s="3" t="str">
        <f>VLOOKUP(C5,'market(商品)'!$A:$B,2,0)</f>
        <v>嗜血狼人星魄</v>
      </c>
      <c r="E5" s="3" t="s">
        <v>44</v>
      </c>
      <c r="F5" s="3">
        <v>50</v>
      </c>
      <c r="G5" s="2">
        <v>100</v>
      </c>
      <c r="H5" s="2">
        <f t="shared" si="0"/>
        <v>300</v>
      </c>
    </row>
    <row r="6" spans="1:9" ht="16.5" x14ac:dyDescent="0.3">
      <c r="A6" s="2">
        <v>4</v>
      </c>
      <c r="B6" s="3">
        <f>INDEX('market(商品)'!L:L,MATCH(C6,'market(商品)'!A:A,0))</f>
        <v>1</v>
      </c>
      <c r="C6" s="2">
        <v>56060104</v>
      </c>
      <c r="D6" s="3" t="str">
        <f>VLOOKUP(C6,'market(商品)'!$A:$B,2,0)</f>
        <v>雷神索尔星魄</v>
      </c>
      <c r="E6" s="3" t="s">
        <v>44</v>
      </c>
      <c r="F6" s="3">
        <v>50</v>
      </c>
      <c r="G6" s="2">
        <v>100</v>
      </c>
      <c r="H6" s="2">
        <f t="shared" si="0"/>
        <v>400</v>
      </c>
    </row>
    <row r="7" spans="1:9" ht="16.5" x14ac:dyDescent="0.3">
      <c r="A7" s="2">
        <v>5</v>
      </c>
      <c r="B7" s="3">
        <f>INDEX('market(商品)'!L:L,MATCH(C7,'market(商品)'!A:A,0))</f>
        <v>1</v>
      </c>
      <c r="C7" s="2">
        <v>56060105</v>
      </c>
      <c r="D7" s="3" t="str">
        <f>VLOOKUP(C7,'market(商品)'!$A:$B,2,0)</f>
        <v>普通神灵勋章</v>
      </c>
      <c r="E7" s="3" t="s">
        <v>44</v>
      </c>
      <c r="F7" s="3">
        <v>10</v>
      </c>
      <c r="G7" s="2">
        <v>100</v>
      </c>
      <c r="H7" s="2">
        <f t="shared" si="0"/>
        <v>500</v>
      </c>
    </row>
    <row r="8" spans="1:9" ht="16.5" x14ac:dyDescent="0.3">
      <c r="A8" s="2">
        <v>6</v>
      </c>
      <c r="B8" s="3">
        <f>INDEX('market(商品)'!L:L,MATCH(C8,'market(商品)'!A:A,0))</f>
        <v>1</v>
      </c>
      <c r="C8" s="2">
        <v>56060106</v>
      </c>
      <c r="D8" s="3" t="str">
        <f>VLOOKUP(C8,'market(商品)'!$A:$B,2,0)</f>
        <v>史诗附魔粉尘</v>
      </c>
      <c r="E8" s="3" t="s">
        <v>44</v>
      </c>
      <c r="F8" s="3">
        <v>5</v>
      </c>
      <c r="G8" s="2">
        <v>100</v>
      </c>
      <c r="H8" s="2">
        <f t="shared" si="0"/>
        <v>600</v>
      </c>
    </row>
    <row r="9" spans="1:9" ht="16.5" x14ac:dyDescent="0.3">
      <c r="A9" s="2">
        <v>7</v>
      </c>
      <c r="B9" s="3">
        <f>INDEX('market(商品)'!L:L,MATCH(C9,'market(商品)'!A:A,0))</f>
        <v>1</v>
      </c>
      <c r="C9" s="2">
        <v>56060107</v>
      </c>
      <c r="D9" s="3" t="str">
        <f>VLOOKUP(C9,'market(商品)'!$A:$B,2,0)</f>
        <v>海啸法球残片一</v>
      </c>
      <c r="E9" s="3" t="s">
        <v>44</v>
      </c>
      <c r="F9" s="3">
        <v>1</v>
      </c>
      <c r="G9" s="2">
        <v>100</v>
      </c>
      <c r="H9" s="2">
        <f t="shared" si="0"/>
        <v>700</v>
      </c>
    </row>
    <row r="10" spans="1:9" ht="16.5" x14ac:dyDescent="0.3">
      <c r="A10" s="2">
        <v>8</v>
      </c>
      <c r="B10" s="3">
        <f>INDEX('market(商品)'!L:L,MATCH(C10,'market(商品)'!A:A,0))</f>
        <v>1</v>
      </c>
      <c r="C10" s="2">
        <v>56060108</v>
      </c>
      <c r="D10" s="3" t="str">
        <f>VLOOKUP(C10,'market(商品)'!$A:$B,2,0)</f>
        <v>永世卷轴残片一</v>
      </c>
      <c r="E10" s="3" t="s">
        <v>44</v>
      </c>
      <c r="F10" s="3">
        <v>1</v>
      </c>
      <c r="G10" s="2">
        <v>100</v>
      </c>
      <c r="H10" s="2">
        <f t="shared" si="0"/>
        <v>800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market(商品)</vt:lpstr>
      <vt:lpstr>market(晶玉商店)</vt:lpstr>
      <vt:lpstr>market(金币商店)</vt:lpstr>
      <vt:lpstr>market(价格)</vt:lpstr>
      <vt:lpstr>market(旅行商人)</vt:lpstr>
      <vt:lpstr>market(商城)</vt:lpstr>
      <vt:lpstr>market(声望商店)</vt:lpstr>
      <vt:lpstr>market(荣誉商店)</vt:lpstr>
      <vt:lpstr>market(秘境商店)</vt:lpstr>
      <vt:lpstr>market(公会商店)</vt:lpstr>
      <vt:lpstr>market(刷新消耗)</vt:lpstr>
      <vt:lpstr>market(星玉商店)</vt:lpstr>
      <vt:lpstr>market(酒馆商店)</vt:lpstr>
      <vt:lpstr>market(配置)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2016-05-26T02:14:32Z</dcterms:modified>
</cp:coreProperties>
</file>