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uliqing\branch\b_int_urgent\ChaosDesigner\配置表格\loc\vnm\"/>
    </mc:Choice>
  </mc:AlternateContent>
  <bookViews>
    <workbookView xWindow="0" yWindow="0" windowWidth="22950" windowHeight="9930" activeTab="2"/>
  </bookViews>
  <sheets>
    <sheet name="new_activity(活动)" sheetId="1" r:id="rId1"/>
    <sheet name="new_activity(条件子活动)" sheetId="2" r:id="rId2"/>
    <sheet name="new_activity(限购子活动)" sheetId="3" r:id="rId3"/>
    <sheet name="new_activity(宝箱活动)" sheetId="4" r:id="rId4"/>
  </sheets>
  <calcPr calcId="152511"/>
</workbook>
</file>

<file path=xl/calcChain.xml><?xml version="1.0" encoding="utf-8"?>
<calcChain xmlns="http://schemas.openxmlformats.org/spreadsheetml/2006/main">
  <c r="O21" i="3" l="1"/>
  <c r="N21" i="3"/>
  <c r="M21" i="3"/>
  <c r="O20" i="3"/>
  <c r="N20" i="3"/>
  <c r="M20" i="3"/>
  <c r="O19" i="3"/>
  <c r="N19" i="3"/>
  <c r="M19" i="3"/>
  <c r="O18" i="3"/>
  <c r="N18" i="3"/>
  <c r="M18" i="3"/>
  <c r="O17" i="3"/>
  <c r="P17" i="3" s="1"/>
  <c r="N17" i="3"/>
  <c r="M17" i="3"/>
  <c r="P21" i="3" l="1"/>
  <c r="P19" i="3"/>
  <c r="P18" i="3"/>
  <c r="P20" i="3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19" i="2"/>
  <c r="C18" i="2"/>
  <c r="C17" i="2"/>
  <c r="C16" i="2"/>
  <c r="C15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34" i="2"/>
  <c r="C32" i="2" l="1"/>
  <c r="C33" i="2"/>
  <c r="C14" i="2"/>
  <c r="C13" i="2"/>
  <c r="C12" i="2"/>
  <c r="C11" i="2"/>
  <c r="C10" i="2"/>
  <c r="A19" i="4" l="1"/>
  <c r="B19" i="4"/>
  <c r="C19" i="4"/>
  <c r="D19" i="4"/>
  <c r="D34" i="4" s="1"/>
  <c r="D49" i="4" s="1"/>
  <c r="D64" i="4" s="1"/>
  <c r="E19" i="4"/>
  <c r="E34" i="4" s="1"/>
  <c r="E49" i="4" s="1"/>
  <c r="E64" i="4" s="1"/>
  <c r="F19" i="4"/>
  <c r="G19" i="4"/>
  <c r="G34" i="4" s="1"/>
  <c r="G49" i="4" s="1"/>
  <c r="G64" i="4" s="1"/>
  <c r="H19" i="4"/>
  <c r="H34" i="4" s="1"/>
  <c r="H49" i="4" s="1"/>
  <c r="H64" i="4" s="1"/>
  <c r="A20" i="4"/>
  <c r="A35" i="4" s="1"/>
  <c r="A50" i="4" s="1"/>
  <c r="A65" i="4" s="1"/>
  <c r="B20" i="4"/>
  <c r="C20" i="4"/>
  <c r="C35" i="4" s="1"/>
  <c r="C50" i="4" s="1"/>
  <c r="C65" i="4" s="1"/>
  <c r="D20" i="4"/>
  <c r="D35" i="4" s="1"/>
  <c r="D50" i="4" s="1"/>
  <c r="D65" i="4" s="1"/>
  <c r="E20" i="4"/>
  <c r="F20" i="4"/>
  <c r="F35" i="4" s="1"/>
  <c r="F50" i="4" s="1"/>
  <c r="F65" i="4" s="1"/>
  <c r="G20" i="4"/>
  <c r="G35" i="4" s="1"/>
  <c r="G50" i="4" s="1"/>
  <c r="G65" i="4" s="1"/>
  <c r="H20" i="4"/>
  <c r="A21" i="4"/>
  <c r="A36" i="4" s="1"/>
  <c r="A51" i="4" s="1"/>
  <c r="A66" i="4" s="1"/>
  <c r="B21" i="4"/>
  <c r="B36" i="4" s="1"/>
  <c r="B51" i="4" s="1"/>
  <c r="B66" i="4" s="1"/>
  <c r="C21" i="4"/>
  <c r="C36" i="4" s="1"/>
  <c r="C51" i="4" s="1"/>
  <c r="C66" i="4" s="1"/>
  <c r="D21" i="4"/>
  <c r="D36" i="4" s="1"/>
  <c r="D51" i="4" s="1"/>
  <c r="D66" i="4" s="1"/>
  <c r="E21" i="4"/>
  <c r="E36" i="4" s="1"/>
  <c r="E51" i="4" s="1"/>
  <c r="F21" i="4"/>
  <c r="F36" i="4" s="1"/>
  <c r="F51" i="4" s="1"/>
  <c r="F66" i="4" s="1"/>
  <c r="G21" i="4"/>
  <c r="H21" i="4"/>
  <c r="A22" i="4"/>
  <c r="A37" i="4" s="1"/>
  <c r="A52" i="4" s="1"/>
  <c r="A67" i="4" s="1"/>
  <c r="B22" i="4"/>
  <c r="B37" i="4" s="1"/>
  <c r="B52" i="4" s="1"/>
  <c r="B67" i="4" s="1"/>
  <c r="C22" i="4"/>
  <c r="C37" i="4" s="1"/>
  <c r="C52" i="4" s="1"/>
  <c r="C67" i="4" s="1"/>
  <c r="D22" i="4"/>
  <c r="D37" i="4" s="1"/>
  <c r="D52" i="4" s="1"/>
  <c r="D67" i="4" s="1"/>
  <c r="E22" i="4"/>
  <c r="E37" i="4" s="1"/>
  <c r="E52" i="4" s="1"/>
  <c r="E67" i="4" s="1"/>
  <c r="F22" i="4"/>
  <c r="F37" i="4" s="1"/>
  <c r="F52" i="4" s="1"/>
  <c r="F67" i="4" s="1"/>
  <c r="G22" i="4"/>
  <c r="H22" i="4"/>
  <c r="A23" i="4"/>
  <c r="A38" i="4" s="1"/>
  <c r="A53" i="4" s="1"/>
  <c r="A68" i="4" s="1"/>
  <c r="B23" i="4"/>
  <c r="C23" i="4"/>
  <c r="C38" i="4" s="1"/>
  <c r="C53" i="4" s="1"/>
  <c r="C68" i="4" s="1"/>
  <c r="D23" i="4"/>
  <c r="D38" i="4" s="1"/>
  <c r="D53" i="4" s="1"/>
  <c r="D68" i="4" s="1"/>
  <c r="E23" i="4"/>
  <c r="E38" i="4" s="1"/>
  <c r="E53" i="4" s="1"/>
  <c r="E68" i="4" s="1"/>
  <c r="F23" i="4"/>
  <c r="G23" i="4"/>
  <c r="H23" i="4"/>
  <c r="H38" i="4" s="1"/>
  <c r="H53" i="4" s="1"/>
  <c r="H68" i="4" s="1"/>
  <c r="A24" i="4"/>
  <c r="B24" i="4"/>
  <c r="B39" i="4" s="1"/>
  <c r="B54" i="4" s="1"/>
  <c r="B69" i="4" s="1"/>
  <c r="C24" i="4"/>
  <c r="C39" i="4" s="1"/>
  <c r="C54" i="4" s="1"/>
  <c r="C69" i="4" s="1"/>
  <c r="D24" i="4"/>
  <c r="D39" i="4" s="1"/>
  <c r="D54" i="4" s="1"/>
  <c r="D69" i="4" s="1"/>
  <c r="E24" i="4"/>
  <c r="E39" i="4" s="1"/>
  <c r="E54" i="4" s="1"/>
  <c r="E69" i="4" s="1"/>
  <c r="F24" i="4"/>
  <c r="G24" i="4"/>
  <c r="G39" i="4" s="1"/>
  <c r="G54" i="4" s="1"/>
  <c r="G69" i="4" s="1"/>
  <c r="H24" i="4"/>
  <c r="H39" i="4" s="1"/>
  <c r="H54" i="4" s="1"/>
  <c r="H69" i="4" s="1"/>
  <c r="A25" i="4"/>
  <c r="A40" i="4" s="1"/>
  <c r="B25" i="4"/>
  <c r="B40" i="4" s="1"/>
  <c r="B55" i="4" s="1"/>
  <c r="B70" i="4" s="1"/>
  <c r="C25" i="4"/>
  <c r="D25" i="4"/>
  <c r="D40" i="4" s="1"/>
  <c r="D55" i="4" s="1"/>
  <c r="D70" i="4" s="1"/>
  <c r="E25" i="4"/>
  <c r="E40" i="4" s="1"/>
  <c r="E55" i="4" s="1"/>
  <c r="F25" i="4"/>
  <c r="F40" i="4" s="1"/>
  <c r="F55" i="4" s="1"/>
  <c r="G25" i="4"/>
  <c r="H25" i="4"/>
  <c r="H40" i="4" s="1"/>
  <c r="H55" i="4" s="1"/>
  <c r="H70" i="4" s="1"/>
  <c r="A26" i="4"/>
  <c r="A41" i="4" s="1"/>
  <c r="A56" i="4" s="1"/>
  <c r="A71" i="4" s="1"/>
  <c r="B26" i="4"/>
  <c r="C26" i="4"/>
  <c r="C41" i="4" s="1"/>
  <c r="C56" i="4" s="1"/>
  <c r="C71" i="4" s="1"/>
  <c r="D26" i="4"/>
  <c r="D41" i="4" s="1"/>
  <c r="D56" i="4" s="1"/>
  <c r="D71" i="4" s="1"/>
  <c r="E26" i="4"/>
  <c r="E41" i="4" s="1"/>
  <c r="E56" i="4" s="1"/>
  <c r="E71" i="4" s="1"/>
  <c r="F26" i="4"/>
  <c r="G26" i="4"/>
  <c r="H26" i="4"/>
  <c r="H41" i="4" s="1"/>
  <c r="H56" i="4" s="1"/>
  <c r="H71" i="4" s="1"/>
  <c r="A27" i="4"/>
  <c r="B27" i="4"/>
  <c r="C27" i="4"/>
  <c r="C42" i="4" s="1"/>
  <c r="C57" i="4" s="1"/>
  <c r="C72" i="4" s="1"/>
  <c r="D27" i="4"/>
  <c r="D42" i="4" s="1"/>
  <c r="D57" i="4" s="1"/>
  <c r="D72" i="4" s="1"/>
  <c r="E27" i="4"/>
  <c r="E42" i="4" s="1"/>
  <c r="E57" i="4" s="1"/>
  <c r="E72" i="4" s="1"/>
  <c r="F27" i="4"/>
  <c r="G27" i="4"/>
  <c r="G42" i="4" s="1"/>
  <c r="G57" i="4" s="1"/>
  <c r="G72" i="4" s="1"/>
  <c r="H27" i="4"/>
  <c r="H42" i="4" s="1"/>
  <c r="H57" i="4" s="1"/>
  <c r="H72" i="4" s="1"/>
  <c r="A28" i="4"/>
  <c r="B28" i="4"/>
  <c r="C28" i="4"/>
  <c r="C43" i="4" s="1"/>
  <c r="C58" i="4" s="1"/>
  <c r="C73" i="4" s="1"/>
  <c r="D28" i="4"/>
  <c r="D43" i="4" s="1"/>
  <c r="D58" i="4" s="1"/>
  <c r="D73" i="4" s="1"/>
  <c r="E28" i="4"/>
  <c r="E43" i="4" s="1"/>
  <c r="E58" i="4" s="1"/>
  <c r="E73" i="4" s="1"/>
  <c r="F28" i="4"/>
  <c r="G28" i="4"/>
  <c r="G43" i="4" s="1"/>
  <c r="G58" i="4" s="1"/>
  <c r="G73" i="4" s="1"/>
  <c r="H28" i="4"/>
  <c r="H43" i="4" s="1"/>
  <c r="H58" i="4" s="1"/>
  <c r="H73" i="4" s="1"/>
  <c r="A29" i="4"/>
  <c r="B29" i="4"/>
  <c r="B44" i="4" s="1"/>
  <c r="B59" i="4" s="1"/>
  <c r="C29" i="4"/>
  <c r="C44" i="4" s="1"/>
  <c r="C59" i="4" s="1"/>
  <c r="C74" i="4" s="1"/>
  <c r="D29" i="4"/>
  <c r="D44" i="4" s="1"/>
  <c r="D59" i="4" s="1"/>
  <c r="D74" i="4" s="1"/>
  <c r="E29" i="4"/>
  <c r="E44" i="4" s="1"/>
  <c r="E59" i="4" s="1"/>
  <c r="E74" i="4" s="1"/>
  <c r="F29" i="4"/>
  <c r="F44" i="4" s="1"/>
  <c r="F59" i="4" s="1"/>
  <c r="G29" i="4"/>
  <c r="G44" i="4" s="1"/>
  <c r="G59" i="4" s="1"/>
  <c r="G74" i="4" s="1"/>
  <c r="H29" i="4"/>
  <c r="H44" i="4" s="1"/>
  <c r="H59" i="4" s="1"/>
  <c r="H74" i="4" s="1"/>
  <c r="A30" i="4"/>
  <c r="A45" i="4" s="1"/>
  <c r="A60" i="4" s="1"/>
  <c r="B30" i="4"/>
  <c r="C30" i="4"/>
  <c r="C45" i="4" s="1"/>
  <c r="C60" i="4" s="1"/>
  <c r="C75" i="4" s="1"/>
  <c r="D30" i="4"/>
  <c r="D45" i="4" s="1"/>
  <c r="D60" i="4" s="1"/>
  <c r="D75" i="4" s="1"/>
  <c r="E30" i="4"/>
  <c r="E45" i="4" s="1"/>
  <c r="E60" i="4" s="1"/>
  <c r="F30" i="4"/>
  <c r="G30" i="4"/>
  <c r="G45" i="4" s="1"/>
  <c r="G60" i="4" s="1"/>
  <c r="G75" i="4" s="1"/>
  <c r="H30" i="4"/>
  <c r="H45" i="4" s="1"/>
  <c r="H60" i="4" s="1"/>
  <c r="H75" i="4" s="1"/>
  <c r="A31" i="4"/>
  <c r="A46" i="4" s="1"/>
  <c r="A61" i="4" s="1"/>
  <c r="A76" i="4" s="1"/>
  <c r="B31" i="4"/>
  <c r="C31" i="4"/>
  <c r="C46" i="4" s="1"/>
  <c r="C61" i="4" s="1"/>
  <c r="C76" i="4" s="1"/>
  <c r="D31" i="4"/>
  <c r="D46" i="4" s="1"/>
  <c r="D61" i="4" s="1"/>
  <c r="E31" i="4"/>
  <c r="F31" i="4"/>
  <c r="G31" i="4"/>
  <c r="G46" i="4" s="1"/>
  <c r="G61" i="4" s="1"/>
  <c r="G76" i="4" s="1"/>
  <c r="H31" i="4"/>
  <c r="H46" i="4" s="1"/>
  <c r="H61" i="4" s="1"/>
  <c r="H76" i="4" s="1"/>
  <c r="A32" i="4"/>
  <c r="B32" i="4"/>
  <c r="C32" i="4"/>
  <c r="C47" i="4" s="1"/>
  <c r="C62" i="4" s="1"/>
  <c r="C77" i="4" s="1"/>
  <c r="D32" i="4"/>
  <c r="D47" i="4" s="1"/>
  <c r="D62" i="4" s="1"/>
  <c r="D77" i="4" s="1"/>
  <c r="E32" i="4"/>
  <c r="F32" i="4"/>
  <c r="G32" i="4"/>
  <c r="G47" i="4" s="1"/>
  <c r="G62" i="4" s="1"/>
  <c r="G77" i="4" s="1"/>
  <c r="H32" i="4"/>
  <c r="H47" i="4" s="1"/>
  <c r="H62" i="4" s="1"/>
  <c r="H77" i="4" s="1"/>
  <c r="A34" i="4"/>
  <c r="A49" i="4" s="1"/>
  <c r="A64" i="4" s="1"/>
  <c r="B34" i="4"/>
  <c r="C34" i="4"/>
  <c r="C49" i="4" s="1"/>
  <c r="C64" i="4" s="1"/>
  <c r="F34" i="4"/>
  <c r="F49" i="4" s="1"/>
  <c r="F64" i="4" s="1"/>
  <c r="B35" i="4"/>
  <c r="B50" i="4" s="1"/>
  <c r="B65" i="4" s="1"/>
  <c r="E35" i="4"/>
  <c r="H35" i="4"/>
  <c r="H50" i="4" s="1"/>
  <c r="H65" i="4" s="1"/>
  <c r="G36" i="4"/>
  <c r="G51" i="4" s="1"/>
  <c r="G66" i="4" s="1"/>
  <c r="H36" i="4"/>
  <c r="H51" i="4" s="1"/>
  <c r="H66" i="4" s="1"/>
  <c r="G37" i="4"/>
  <c r="G52" i="4" s="1"/>
  <c r="G67" i="4" s="1"/>
  <c r="H37" i="4"/>
  <c r="H52" i="4" s="1"/>
  <c r="H67" i="4" s="1"/>
  <c r="B38" i="4"/>
  <c r="F38" i="4"/>
  <c r="F53" i="4" s="1"/>
  <c r="F68" i="4" s="1"/>
  <c r="G38" i="4"/>
  <c r="G53" i="4" s="1"/>
  <c r="G68" i="4" s="1"/>
  <c r="A39" i="4"/>
  <c r="A54" i="4" s="1"/>
  <c r="A69" i="4" s="1"/>
  <c r="F39" i="4"/>
  <c r="F54" i="4" s="1"/>
  <c r="F69" i="4" s="1"/>
  <c r="C40" i="4"/>
  <c r="C55" i="4" s="1"/>
  <c r="C70" i="4" s="1"/>
  <c r="G40" i="4"/>
  <c r="G55" i="4" s="1"/>
  <c r="G70" i="4" s="1"/>
  <c r="B41" i="4"/>
  <c r="B56" i="4" s="1"/>
  <c r="B71" i="4" s="1"/>
  <c r="F41" i="4"/>
  <c r="F56" i="4" s="1"/>
  <c r="F71" i="4" s="1"/>
  <c r="G41" i="4"/>
  <c r="G56" i="4" s="1"/>
  <c r="G71" i="4" s="1"/>
  <c r="A42" i="4"/>
  <c r="A57" i="4" s="1"/>
  <c r="A72" i="4" s="1"/>
  <c r="B42" i="4"/>
  <c r="F42" i="4"/>
  <c r="A43" i="4"/>
  <c r="A58" i="4" s="1"/>
  <c r="A73" i="4" s="1"/>
  <c r="B43" i="4"/>
  <c r="F43" i="4"/>
  <c r="F58" i="4" s="1"/>
  <c r="F73" i="4" s="1"/>
  <c r="A44" i="4"/>
  <c r="A59" i="4" s="1"/>
  <c r="A74" i="4" s="1"/>
  <c r="B45" i="4"/>
  <c r="B60" i="4" s="1"/>
  <c r="B75" i="4" s="1"/>
  <c r="F45" i="4"/>
  <c r="F60" i="4" s="1"/>
  <c r="F75" i="4" s="1"/>
  <c r="B46" i="4"/>
  <c r="B61" i="4" s="1"/>
  <c r="B76" i="4" s="1"/>
  <c r="E46" i="4"/>
  <c r="E61" i="4" s="1"/>
  <c r="E76" i="4" s="1"/>
  <c r="F46" i="4"/>
  <c r="A47" i="4"/>
  <c r="A62" i="4" s="1"/>
  <c r="A77" i="4" s="1"/>
  <c r="B47" i="4"/>
  <c r="B62" i="4" s="1"/>
  <c r="B77" i="4" s="1"/>
  <c r="E47" i="4"/>
  <c r="E62" i="4" s="1"/>
  <c r="E77" i="4" s="1"/>
  <c r="F47" i="4"/>
  <c r="F62" i="4" s="1"/>
  <c r="B49" i="4"/>
  <c r="B64" i="4" s="1"/>
  <c r="E50" i="4"/>
  <c r="E65" i="4" s="1"/>
  <c r="B53" i="4"/>
  <c r="B68" i="4" s="1"/>
  <c r="A55" i="4"/>
  <c r="A70" i="4" s="1"/>
  <c r="B57" i="4"/>
  <c r="F57" i="4"/>
  <c r="F72" i="4" s="1"/>
  <c r="B58" i="4"/>
  <c r="B73" i="4" s="1"/>
  <c r="F61" i="4"/>
  <c r="F76" i="4" s="1"/>
  <c r="E66" i="4"/>
  <c r="E70" i="4"/>
  <c r="F70" i="4"/>
  <c r="B72" i="4"/>
  <c r="B74" i="4"/>
  <c r="F74" i="4"/>
  <c r="A75" i="4"/>
  <c r="E75" i="4"/>
  <c r="D76" i="4"/>
  <c r="F77" i="4"/>
  <c r="I18" i="4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C18" i="4"/>
  <c r="C33" i="4" s="1"/>
  <c r="C48" i="4" s="1"/>
  <c r="C63" i="4" s="1"/>
  <c r="D18" i="4"/>
  <c r="D33" i="4" s="1"/>
  <c r="D48" i="4" s="1"/>
  <c r="D63" i="4" s="1"/>
  <c r="E18" i="4"/>
  <c r="E33" i="4" s="1"/>
  <c r="E48" i="4" s="1"/>
  <c r="E63" i="4" s="1"/>
  <c r="F18" i="4"/>
  <c r="F33" i="4" s="1"/>
  <c r="F48" i="4" s="1"/>
  <c r="F63" i="4" s="1"/>
  <c r="G18" i="4"/>
  <c r="G33" i="4" s="1"/>
  <c r="G48" i="4" s="1"/>
  <c r="G63" i="4" s="1"/>
  <c r="H18" i="4"/>
  <c r="H33" i="4" s="1"/>
  <c r="H48" i="4" s="1"/>
  <c r="H63" i="4" s="1"/>
  <c r="B18" i="4"/>
  <c r="B33" i="4" s="1"/>
  <c r="B48" i="4" s="1"/>
  <c r="B63" i="4" s="1"/>
  <c r="A18" i="4"/>
  <c r="A33" i="4" s="1"/>
  <c r="A48" i="4" s="1"/>
  <c r="A63" i="4" s="1"/>
  <c r="O15" i="3" l="1"/>
  <c r="N15" i="3"/>
  <c r="M15" i="3"/>
  <c r="O14" i="3"/>
  <c r="P14" i="3" s="1"/>
  <c r="N14" i="3"/>
  <c r="M14" i="3"/>
  <c r="O13" i="3"/>
  <c r="N13" i="3"/>
  <c r="M13" i="3"/>
  <c r="O12" i="3"/>
  <c r="P12" i="3" s="1"/>
  <c r="N12" i="3"/>
  <c r="M12" i="3"/>
  <c r="O11" i="3"/>
  <c r="N11" i="3"/>
  <c r="M11" i="3"/>
  <c r="O10" i="3"/>
  <c r="P10" i="3" s="1"/>
  <c r="N10" i="3"/>
  <c r="M10" i="3"/>
  <c r="O9" i="3"/>
  <c r="N9" i="3"/>
  <c r="M9" i="3"/>
  <c r="O8" i="3"/>
  <c r="P8" i="3" s="1"/>
  <c r="N8" i="3"/>
  <c r="M8" i="3"/>
  <c r="O7" i="3"/>
  <c r="N7" i="3"/>
  <c r="M7" i="3"/>
  <c r="O6" i="3"/>
  <c r="P6" i="3" s="1"/>
  <c r="N6" i="3"/>
  <c r="M6" i="3"/>
  <c r="O5" i="3"/>
  <c r="N5" i="3"/>
  <c r="M5" i="3"/>
  <c r="O4" i="3"/>
  <c r="P4" i="3" s="1"/>
  <c r="N4" i="3"/>
  <c r="M4" i="3"/>
  <c r="O3" i="3"/>
  <c r="N3" i="3"/>
  <c r="M3" i="3"/>
  <c r="C97" i="2"/>
  <c r="C96" i="2"/>
  <c r="C95" i="2"/>
  <c r="C94" i="2"/>
  <c r="C93" i="2"/>
  <c r="C92" i="2"/>
  <c r="C91" i="2"/>
  <c r="C90" i="2"/>
  <c r="C89" i="2"/>
  <c r="C88" i="2"/>
  <c r="C82" i="2"/>
  <c r="C81" i="2"/>
  <c r="C80" i="2"/>
  <c r="C79" i="2"/>
  <c r="C78" i="2"/>
  <c r="C77" i="2"/>
  <c r="C76" i="2"/>
  <c r="C31" i="2"/>
  <c r="C30" i="2"/>
  <c r="C29" i="2"/>
  <c r="C28" i="2"/>
  <c r="C27" i="2"/>
  <c r="C26" i="2"/>
  <c r="C25" i="2"/>
  <c r="C24" i="2"/>
  <c r="C23" i="2"/>
  <c r="C22" i="2"/>
  <c r="C21" i="2"/>
  <c r="C20" i="2"/>
  <c r="C9" i="2"/>
  <c r="C8" i="2"/>
  <c r="C7" i="2"/>
  <c r="C6" i="2"/>
  <c r="C5" i="2"/>
  <c r="C4" i="2"/>
  <c r="C3" i="2"/>
  <c r="P5" i="3" l="1"/>
  <c r="P9" i="3"/>
  <c r="P13" i="3"/>
  <c r="P3" i="3"/>
  <c r="P7" i="3"/>
  <c r="P11" i="3"/>
  <c r="P15" i="3"/>
</calcChain>
</file>

<file path=xl/comments1.xml><?xml version="1.0" encoding="utf-8"?>
<comments xmlns="http://schemas.openxmlformats.org/spreadsheetml/2006/main">
  <authors>
    <author>yongshuaiwang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yongshuaiwang:
ID唯一
精彩活动界面中，按照ID从小到大，从低到高排序
（所有活动，包括非灵活配置的活动的ID，不可重复，统一纳入排序）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yongshuaiwang:
1：表示开启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yongshuaiwang:
必须填写生效的服务器
不填就全服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yongshuaiwang:
界面模板：
gift：分档条件领奖
mart：限购商城的界面模板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yongshuaiwang:
跳转界面的名称，找程序要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 xml:space="preserve">yongshuaiwang:
limit：活动持续一段时间
server_open：开服后持续X天。默认最后1天24点结束
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yongshuaiwang:
type_buy：购买类活动，数据在sheet限购子活动中填写。
Type_cond：条件类活动，数据在sheet条件子活动。</t>
        </r>
      </text>
    </comment>
  </commentList>
</comments>
</file>

<file path=xl/comments2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yongshuaiwang:
从低到高，从上到下显示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yongshuaiwang:
diamond_acc_cost：活动期间的钻石累计消费
rmb_acc_cost：活动期间累计充值
team_gearscore：战力达到XXX</t>
        </r>
      </text>
    </comment>
    <comment ref="C2" authorId="1" shapeId="0">
      <text>
        <r>
          <rPr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  <comment ref="F2" authorId="1" shapeId="0">
      <text>
        <r>
          <rPr>
            <sz val="9"/>
            <color indexed="81"/>
            <rFont val="宋体"/>
            <family val="3"/>
            <charset val="134"/>
          </rPr>
          <t>bobxiong:
1.累计充值务必注意,这里填的是元,不是分</t>
        </r>
      </text>
    </comment>
  </commentList>
</comments>
</file>

<file path=xl/comments3.xml><?xml version="1.0" encoding="utf-8"?>
<comments xmlns="http://schemas.openxmlformats.org/spreadsheetml/2006/main">
  <authors>
    <author>yongshuaiwang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yongshuaiwang:
限制购买多少次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yongshuaiwang:
物品原价</t>
        </r>
      </text>
    </comment>
  </commentList>
</comments>
</file>

<file path=xl/sharedStrings.xml><?xml version="1.0" encoding="utf-8"?>
<sst xmlns="http://schemas.openxmlformats.org/spreadsheetml/2006/main" count="1356" uniqueCount="391">
  <si>
    <t>编号</t>
  </si>
  <si>
    <t>名称</t>
  </si>
  <si>
    <t xml:space="preserve"> 名称备注</t>
  </si>
  <si>
    <t>总开关</t>
  </si>
  <si>
    <t>开启服务器列表</t>
  </si>
  <si>
    <t>图标</t>
  </si>
  <si>
    <t>ui模版</t>
  </si>
  <si>
    <t>跳转功能</t>
  </si>
  <si>
    <t>开启时间类型</t>
  </si>
  <si>
    <t>开启时间参数1</t>
  </si>
  <si>
    <t>开启时间参数2</t>
  </si>
  <si>
    <t>开启时间参数3</t>
  </si>
  <si>
    <t>开启时间参数4</t>
  </si>
  <si>
    <t>开启条件1</t>
  </si>
  <si>
    <t>开启条件1参数1</t>
  </si>
  <si>
    <t>开启条件1参数2</t>
  </si>
  <si>
    <t>活动类型</t>
  </si>
  <si>
    <t>活动类型参数</t>
  </si>
  <si>
    <t>活动说明
(用于福利活动限时内容)</t>
  </si>
  <si>
    <t>id</t>
  </si>
  <si>
    <t>name</t>
  </si>
  <si>
    <t>open</t>
  </si>
  <si>
    <t>serverlist</t>
  </si>
  <si>
    <t>icon</t>
  </si>
  <si>
    <t>ui_type</t>
  </si>
  <si>
    <t>ui_navi_to</t>
  </si>
  <si>
    <t>time_type</t>
  </si>
  <si>
    <t>time_parm1</t>
  </si>
  <si>
    <t>time_parm2</t>
  </si>
  <si>
    <t>time_parm3</t>
  </si>
  <si>
    <t>time_parm4</t>
  </si>
  <si>
    <t>cond1</t>
  </si>
  <si>
    <t>cond1parm1</t>
  </si>
  <si>
    <t>cond1parm2</t>
  </si>
  <si>
    <t>type</t>
  </si>
  <si>
    <t>type_parm</t>
  </si>
  <si>
    <t>desc</t>
  </si>
  <si>
    <t>Giờ Vàng</t>
  </si>
  <si>
    <t>限购商城：限时抢购</t>
  </si>
  <si>
    <t>event_ui_txt_word_rep_08</t>
  </si>
  <si>
    <t>mart</t>
  </si>
  <si>
    <t>limit</t>
  </si>
  <si>
    <t>2016-04-01,00:00:00</t>
  </si>
  <si>
    <t>2016-04-05,00:00:00</t>
  </si>
  <si>
    <t>type_buy</t>
  </si>
  <si>
    <t>Quà Tướng</t>
  </si>
  <si>
    <t>限购商城：英雄礼包</t>
  </si>
  <si>
    <t>event_ui_txt_word_rep_19</t>
  </si>
  <si>
    <t>Quà Xịn</t>
  </si>
  <si>
    <t>限购商城：豪华礼包</t>
  </si>
  <si>
    <t>event_ui_txt_word_rep_18</t>
  </si>
  <si>
    <t>Tích lũy tiêu phí kim cương có quà</t>
  </si>
  <si>
    <t xml:space="preserve">累计消费钻石有礼 </t>
  </si>
  <si>
    <t>event_ui_txt_word_rep_05</t>
  </si>
  <si>
    <t>gift</t>
  </si>
  <si>
    <t>market_mall</t>
  </si>
  <si>
    <t>2016-03-24,00:00:00</t>
  </si>
  <si>
    <t>2017-01-05,01:00:00</t>
  </si>
  <si>
    <t>type_cond</t>
  </si>
  <si>
    <t>Nạp tích lũy (Trong 7 ngày đầu server mới)</t>
  </si>
  <si>
    <t>累计充值（开服7天内）</t>
  </si>
  <si>
    <t>event_ui_txt_word_rep_04</t>
  </si>
  <si>
    <t>vip_panel</t>
  </si>
  <si>
    <t>server_open</t>
  </si>
  <si>
    <t>Nạp tích lũy có quà</t>
  </si>
  <si>
    <t xml:space="preserve">累计充值有礼 </t>
  </si>
  <si>
    <t>Phúc Lợi Nạp Thẻ (Mỗi tuần 1)</t>
  </si>
  <si>
    <t>充值福利（每周1）</t>
  </si>
  <si>
    <t>event_ui_txt_word_rep_14</t>
  </si>
  <si>
    <t>interval</t>
  </si>
  <si>
    <t>2016-03-28,00:00:00</t>
  </si>
  <si>
    <t>2016-12-30,00:00:00</t>
  </si>
  <si>
    <t>Phúc Lợi Nạp Thẻ (Mỗi tuần 2)</t>
  </si>
  <si>
    <t>充值福利（每周2）</t>
  </si>
  <si>
    <t>2016-03-29,00:00:00</t>
  </si>
  <si>
    <t>Phúc Lợi Nạp Thẻ (Mỗi tuần 3)</t>
  </si>
  <si>
    <t>充值福利（每周3）</t>
  </si>
  <si>
    <t>2016-03-30,00:00:00</t>
  </si>
  <si>
    <t>Phúc Lợi Nạp Thẻ (Mỗi tuần 4)</t>
  </si>
  <si>
    <t>充值福利（每周4）</t>
  </si>
  <si>
    <t>Phúc Lợi Nạp Thẻ (Mỗi tuần 5)</t>
  </si>
  <si>
    <t>充值福利（每周5）</t>
  </si>
  <si>
    <t>2016-03-25,00:00:00</t>
  </si>
  <si>
    <t>Phúc Lợi Nạp Thẻ (Mỗi tuần 6)</t>
  </si>
  <si>
    <t>充值福利（每周6）</t>
  </si>
  <si>
    <t>2016-03-26,00:00:00</t>
  </si>
  <si>
    <t>Phúc Lợi Nạp Thẻ (Mỗi tuần 7)</t>
  </si>
  <si>
    <t>充值福利（每周7）</t>
  </si>
  <si>
    <t>2016-03-27,00:00:00</t>
  </si>
  <si>
    <t>Đua Top Server</t>
  </si>
  <si>
    <t>开服冲战力</t>
  </si>
  <si>
    <t>event_ui_txt_word_rep_06</t>
  </si>
  <si>
    <t>Triệu Hồi Mihawk (Vĩnh viễn)</t>
  </si>
  <si>
    <t>传奇征召之剑圣美酒商店</t>
  </si>
  <si>
    <t>2020-01-20,00:00:00</t>
  </si>
  <si>
    <t>type_goods_switch</t>
  </si>
  <si>
    <t>Triệu Hồi Mihawk</t>
  </si>
  <si>
    <t>type_shero</t>
  </si>
  <si>
    <t>Tích lũy qua ải thường</t>
  </si>
  <si>
    <t>普通冒险累计通关</t>
  </si>
  <si>
    <t>event_ui_txt_word_rep_25</t>
  </si>
  <si>
    <t>dcnt_chap_normal</t>
  </si>
  <si>
    <t>Tích lũy qua ải khó</t>
  </si>
  <si>
    <t>精英冒险累计通关</t>
  </si>
  <si>
    <t>event_ui_txt_word_rep_26</t>
  </si>
  <si>
    <t>dcnt_chap_advance</t>
  </si>
  <si>
    <t>Tích lũy qua ải Đoạt Bảo</t>
  </si>
  <si>
    <t>圣物抢夺累计通关</t>
  </si>
  <si>
    <t>event_ui_txt_word_rep_27</t>
  </si>
  <si>
    <t>dcnt_relic_raid</t>
  </si>
  <si>
    <t>Quà x2 BXH Võ Đài</t>
  </si>
  <si>
    <t>竞技场排名奖励双倍</t>
  </si>
  <si>
    <t>event_ui_txt_word_rep_16</t>
  </si>
  <si>
    <t>board</t>
  </si>
  <si>
    <t>type_arena_reward</t>
  </si>
  <si>
    <t>Nhân đôi phần thưởng xếp hạng Võ Đài trong thời gian diễn ra sự kiện.              *Tổng kết quà xếp hạng Võ Đài lúc 22:00, top 2000 lúc 12:00/18:00/21:00 sẽ được quà, nhận qua hộp thư.</t>
  </si>
  <si>
    <t>Quà x2 BXH Thám Hiểm</t>
  </si>
  <si>
    <t>秘境探险排名奖励双倍</t>
  </si>
  <si>
    <t>type_secret_reward</t>
  </si>
  <si>
    <t>Nhân đôi phần thưởng xếp hạng Thám Hiểm trong thời gian diễn ra sự kiện.                *Tổng kết quà xếp hạng Thám Hiểm lúc 24:00, nhận qua hộp thư.</t>
  </si>
  <si>
    <t>Quà Điểm Danh</t>
  </si>
  <si>
    <t>签到豪礼3.28~3.31</t>
  </si>
  <si>
    <t>event_ui_txt_word_rep_20</t>
  </si>
  <si>
    <t>Sự kiện lễ: Bắn Pháo Bông</t>
  </si>
  <si>
    <t>节日活动之放春节烟花</t>
  </si>
  <si>
    <t>2016-01-28,00:00:00</t>
  </si>
  <si>
    <t>type_festival</t>
  </si>
  <si>
    <t>festival/square.event.fireworksnewyear</t>
  </si>
  <si>
    <t>Sự kiện lễ: Trang Trí</t>
  </si>
  <si>
    <t>节日活动之主城装饰</t>
  </si>
  <si>
    <t>2016-01-28,00:05:00</t>
  </si>
  <si>
    <t>festival/square.event.springfestival</t>
  </si>
  <si>
    <t>节日活动之放情人节烟花</t>
  </si>
  <si>
    <t>2016-02-14,00:00:00</t>
  </si>
  <si>
    <t>festival/square.event.fireworksvd</t>
  </si>
  <si>
    <t>顺序</t>
  </si>
  <si>
    <t>条件描述</t>
  </si>
  <si>
    <t>条件1</t>
  </si>
  <si>
    <t>条件1参数1</t>
  </si>
  <si>
    <t>奖励类型1</t>
  </si>
  <si>
    <t>奖励ID1</t>
  </si>
  <si>
    <t>奖励名称1</t>
  </si>
  <si>
    <t>奖励数量1</t>
  </si>
  <si>
    <t>奖励类型2</t>
  </si>
  <si>
    <t>奖励ID2</t>
  </si>
  <si>
    <t>奖励名称2</t>
  </si>
  <si>
    <t>奖励数量2</t>
  </si>
  <si>
    <t>奖励类型3</t>
  </si>
  <si>
    <t>奖励ID3</t>
  </si>
  <si>
    <t>奖励名称3</t>
  </si>
  <si>
    <t>奖励数量3</t>
  </si>
  <si>
    <t>奖励类型4</t>
  </si>
  <si>
    <t>奖励ID4</t>
  </si>
  <si>
    <t>奖励名称4</t>
  </si>
  <si>
    <t>奖励数量4</t>
  </si>
  <si>
    <t>seq</t>
  </si>
  <si>
    <t>reward1type</t>
  </si>
  <si>
    <t>reward1id</t>
  </si>
  <si>
    <t>reward1num</t>
  </si>
  <si>
    <t>reward2type</t>
  </si>
  <si>
    <t>reward2id</t>
  </si>
  <si>
    <t>reward2num</t>
  </si>
  <si>
    <t>reward3type</t>
  </si>
  <si>
    <t>reward3id</t>
  </si>
  <si>
    <t>reward3num</t>
  </si>
  <si>
    <t>reward4type</t>
  </si>
  <si>
    <t>reward4id</t>
  </si>
  <si>
    <t>reward4num</t>
  </si>
  <si>
    <t>diamond_acc_cost</t>
  </si>
  <si>
    <t>item</t>
  </si>
  <si>
    <t>铭刻石</t>
  </si>
  <si>
    <t>亚美蝶星魄</t>
  </si>
  <si>
    <t>月亮女神星魄</t>
  </si>
  <si>
    <t>能量圣水</t>
  </si>
  <si>
    <t>史诗圣物精华</t>
  </si>
  <si>
    <t>vip_exp_acc_cost</t>
  </si>
  <si>
    <t>黄金宝箱</t>
  </si>
  <si>
    <t>黄金钥匙</t>
  </si>
  <si>
    <t>碳烤牛排</t>
  </si>
  <si>
    <t>equip</t>
  </si>
  <si>
    <t>残酷倒钩</t>
  </si>
  <si>
    <t>史诗附魔粉尘</t>
  </si>
  <si>
    <t>鸡尾酒</t>
  </si>
  <si>
    <t>征召石</t>
  </si>
  <si>
    <t>刷新券</t>
  </si>
  <si>
    <t>神力结晶</t>
  </si>
  <si>
    <t>风暴之灵星魄</t>
  </si>
  <si>
    <t>relic</t>
  </si>
  <si>
    <t>地动法球</t>
  </si>
  <si>
    <t>永冻卷轴</t>
  </si>
  <si>
    <t>花仙子星魄</t>
  </si>
  <si>
    <t>大地卷轴</t>
  </si>
  <si>
    <t>team_gearscore</t>
  </si>
  <si>
    <t>diamond</t>
  </si>
  <si>
    <t>中士坠饰</t>
  </si>
  <si>
    <t>普通附魔粉尘</t>
  </si>
  <si>
    <t>琥珀风帽碎片</t>
  </si>
  <si>
    <t>中士利刃</t>
  </si>
  <si>
    <t>优良附魔粉尘</t>
  </si>
  <si>
    <t>中士戒指</t>
  </si>
  <si>
    <t>精致附魔粉尘</t>
  </si>
  <si>
    <t>光荣胸甲</t>
  </si>
  <si>
    <t>灰链护腿</t>
  </si>
  <si>
    <t>normal_chap_acc</t>
  </si>
  <si>
    <t>史诗碎片礼盒</t>
  </si>
  <si>
    <t>advance_chap_acc</t>
  </si>
  <si>
    <t>史诗星魄礼盒</t>
  </si>
  <si>
    <t>raid_acc</t>
  </si>
  <si>
    <t>普通宝珠</t>
  </si>
  <si>
    <t>优良宝珠</t>
  </si>
  <si>
    <t>精致宝珠</t>
  </si>
  <si>
    <t xml:space="preserve">28/3 đăng nhập </t>
  </si>
  <si>
    <t>login_day_1</t>
  </si>
  <si>
    <t>29/3 đăng nhập</t>
  </si>
  <si>
    <t>login_day_2</t>
  </si>
  <si>
    <t>30/3 đăng nhập</t>
  </si>
  <si>
    <t>login_day_3</t>
  </si>
  <si>
    <t>31/3 đăng nhập</t>
  </si>
  <si>
    <t>login_day_4</t>
  </si>
  <si>
    <t>描述</t>
  </si>
  <si>
    <t>限购物品类型</t>
  </si>
  <si>
    <t>限购物品ID</t>
  </si>
  <si>
    <t>每一个商品内物品数量
即打包一起卖的个数
(策划填)</t>
  </si>
  <si>
    <t>可以购买次数
(策划填)</t>
  </si>
  <si>
    <t>货币类型
(策划填)</t>
  </si>
  <si>
    <t>兑换类型id
(策划填)</t>
  </si>
  <si>
    <t>商品(打包后)原价
(策划填)</t>
  </si>
  <si>
    <t>商品(打包后)折扣价
(策划填)</t>
  </si>
  <si>
    <t>限购物品总数量
(自动计算)</t>
  </si>
  <si>
    <t>单个物品原价
务必保证是整数
(自动计算)</t>
  </si>
  <si>
    <t>单个物品折扣价
务必保证是整数
(自动计算)</t>
  </si>
  <si>
    <t>折扣
无需care整数
(自动计算)</t>
  </si>
  <si>
    <t>goods_type</t>
  </si>
  <si>
    <t>goods_id</t>
  </si>
  <si>
    <t>inner_num</t>
  </si>
  <si>
    <t>buy_type</t>
  </si>
  <si>
    <t>buy_id</t>
  </si>
  <si>
    <t>goods_num</t>
  </si>
  <si>
    <t>buy_old_num</t>
  </si>
  <si>
    <t>buy_num</t>
  </si>
  <si>
    <t>史诗附魔粉尘*5</t>
  </si>
  <si>
    <t>史诗宝珠*5</t>
  </si>
  <si>
    <t>史诗圣物精华*1</t>
  </si>
  <si>
    <t>鸡尾酒*4</t>
  </si>
  <si>
    <t>神力结晶*10</t>
  </si>
  <si>
    <t>冥王哈迪斯星魄*30</t>
  </si>
  <si>
    <t>史诗星魄礼盒*1</t>
  </si>
  <si>
    <t>精致进阶礼包*3</t>
  </si>
  <si>
    <t>能量圣水*1</t>
  </si>
  <si>
    <t>神力水晶*10</t>
  </si>
  <si>
    <t>大金蛋*5</t>
  </si>
  <si>
    <t>鸡尾酒*2</t>
  </si>
  <si>
    <t>刷新券*10</t>
  </si>
  <si>
    <t>定海神针碎片*1</t>
  </si>
  <si>
    <t>测试活动副本</t>
    <phoneticPr fontId="13" type="noConversion"/>
  </si>
  <si>
    <t>limit</t>
    <phoneticPr fontId="13" type="noConversion"/>
  </si>
  <si>
    <t>2016-04-01,00:00:00</t>
    <phoneticPr fontId="13" type="noConversion"/>
  </si>
  <si>
    <t>2016-06-15,00:00:00</t>
    <phoneticPr fontId="13" type="noConversion"/>
  </si>
  <si>
    <t>type_campaign_defense</t>
    <phoneticPr fontId="13" type="noConversion"/>
  </si>
  <si>
    <t>48311,50</t>
    <phoneticPr fontId="13" type="noConversion"/>
  </si>
  <si>
    <t>编号</t>
    <phoneticPr fontId="12" type="noConversion"/>
  </si>
  <si>
    <t>顺序</t>
    <phoneticPr fontId="12" type="noConversion"/>
  </si>
  <si>
    <t>名称</t>
    <phoneticPr fontId="12" type="noConversion"/>
  </si>
  <si>
    <t>描述</t>
    <phoneticPr fontId="12" type="noConversion"/>
  </si>
  <si>
    <t>显示给玩家的中奖概率</t>
    <phoneticPr fontId="12" type="noConversion"/>
  </si>
  <si>
    <t>消耗</t>
    <phoneticPr fontId="12" type="noConversion"/>
  </si>
  <si>
    <t>消耗id</t>
    <phoneticPr fontId="12" type="noConversion"/>
  </si>
  <si>
    <t>消耗数量</t>
    <phoneticPr fontId="12" type="noConversion"/>
  </si>
  <si>
    <t>用来抽出宝箱的produceid</t>
    <phoneticPr fontId="12" type="noConversion"/>
  </si>
  <si>
    <t>id</t>
    <phoneticPr fontId="12" type="noConversion"/>
  </si>
  <si>
    <t>seq</t>
    <phoneticPr fontId="12" type="noConversion"/>
  </si>
  <si>
    <t>name</t>
    <phoneticPr fontId="12" type="noConversion"/>
  </si>
  <si>
    <t>desc</t>
    <phoneticPr fontId="12" type="noConversion"/>
  </si>
  <si>
    <t>show_prob</t>
    <phoneticPr fontId="12" type="noConversion"/>
  </si>
  <si>
    <t>buy_type</t>
    <phoneticPr fontId="12" type="noConversion"/>
  </si>
  <si>
    <t>buy_id</t>
    <phoneticPr fontId="12" type="noConversion"/>
  </si>
  <si>
    <t>buy_num</t>
    <phoneticPr fontId="12" type="noConversion"/>
  </si>
  <si>
    <t>produceid</t>
    <phoneticPr fontId="12" type="noConversion"/>
  </si>
  <si>
    <t>diamond</t>
    <phoneticPr fontId="12" type="noConversion"/>
  </si>
  <si>
    <t>传奇征召之九尾妖狐美酒商店</t>
    <phoneticPr fontId="12" type="noConversion"/>
  </si>
  <si>
    <t>传奇征召之九尾妖狐征召功能</t>
    <phoneticPr fontId="12" type="noConversion"/>
  </si>
  <si>
    <t>传奇征召之路西法美酒商店</t>
    <phoneticPr fontId="12" type="noConversion"/>
  </si>
  <si>
    <t>传奇征召之路西法征召功能</t>
    <phoneticPr fontId="12" type="noConversion"/>
  </si>
  <si>
    <t>传奇征召之哈迪斯美酒商店</t>
    <phoneticPr fontId="12" type="noConversion"/>
  </si>
  <si>
    <t>传奇征召之女神雅典娜征召功能</t>
    <phoneticPr fontId="12" type="noConversion"/>
  </si>
  <si>
    <t>传奇征召之冰雪女王征召功能</t>
    <phoneticPr fontId="12" type="noConversion"/>
  </si>
  <si>
    <t>传奇征召之剑圣征召功能</t>
    <phoneticPr fontId="12" type="noConversion"/>
  </si>
  <si>
    <t>传奇征召之哈迪斯征召功能</t>
    <phoneticPr fontId="12" type="noConversion"/>
  </si>
  <si>
    <t>传奇征召之女神雅典娜美酒商店</t>
    <phoneticPr fontId="12" type="noConversion"/>
  </si>
  <si>
    <t>传奇征召之冰雪女王美酒商店</t>
    <phoneticPr fontId="12" type="noConversion"/>
  </si>
  <si>
    <t>传奇征召之刀锋女皇美酒商店</t>
    <phoneticPr fontId="12" type="noConversion"/>
  </si>
  <si>
    <t>传奇征召之刀锋女皇征召功能</t>
    <phoneticPr fontId="12" type="noConversion"/>
  </si>
  <si>
    <t>传奇征召之超能大白美酒商店</t>
    <phoneticPr fontId="12" type="noConversion"/>
  </si>
  <si>
    <t>传奇征召之超能大白征召功能</t>
    <phoneticPr fontId="12" type="noConversion"/>
  </si>
  <si>
    <t>2016-06-01,00:00:00</t>
    <phoneticPr fontId="12" type="noConversion"/>
  </si>
  <si>
    <t>2016-06-08,00:00:00</t>
    <phoneticPr fontId="12" type="noConversion"/>
  </si>
  <si>
    <t>2016-06-15,00:00:00</t>
    <phoneticPr fontId="12" type="noConversion"/>
  </si>
  <si>
    <t>2016-06-22,00:00:00</t>
    <phoneticPr fontId="12" type="noConversion"/>
  </si>
  <si>
    <t>2016-06-29,00:00:00</t>
    <phoneticPr fontId="12" type="noConversion"/>
  </si>
  <si>
    <t>2016-07-06,00:00:00</t>
    <phoneticPr fontId="12" type="noConversion"/>
  </si>
  <si>
    <t>2016-07-13,00:00:00</t>
    <phoneticPr fontId="12" type="noConversion"/>
  </si>
  <si>
    <t>2016-07-20,00:00:00</t>
    <phoneticPr fontId="12" type="noConversion"/>
  </si>
  <si>
    <t>2016-06-11,00:00:00</t>
    <phoneticPr fontId="12" type="noConversion"/>
  </si>
  <si>
    <t>2016-06-18,00:00:00</t>
    <phoneticPr fontId="12" type="noConversion"/>
  </si>
  <si>
    <t>2016-06-25,00:00:00</t>
    <phoneticPr fontId="12" type="noConversion"/>
  </si>
  <si>
    <t>2016-07-02,00:00:00</t>
    <phoneticPr fontId="12" type="noConversion"/>
  </si>
  <si>
    <t>2016-07-09,00:00:00</t>
    <phoneticPr fontId="12" type="noConversion"/>
  </si>
  <si>
    <t>2016-07-16,00:00:00</t>
    <phoneticPr fontId="12" type="noConversion"/>
  </si>
  <si>
    <t>2016-07-23,00:00:00</t>
    <phoneticPr fontId="12" type="noConversion"/>
  </si>
  <si>
    <t>2016-06-04,00:00:00</t>
    <phoneticPr fontId="12" type="noConversion"/>
  </si>
  <si>
    <t>event_ui_txt_word_rep_20</t>
    <phoneticPr fontId="13" type="noConversion"/>
  </si>
  <si>
    <t>box</t>
    <phoneticPr fontId="13" type="noConversion"/>
  </si>
  <si>
    <t>type_box</t>
    <phoneticPr fontId="13" type="noConversion"/>
  </si>
  <si>
    <t>2016-06-01,00:00:00</t>
    <phoneticPr fontId="13" type="noConversion"/>
  </si>
  <si>
    <t>2016-06-08,00:00:00</t>
    <phoneticPr fontId="13" type="noConversion"/>
  </si>
  <si>
    <t>齐天大圣宝箱活动</t>
    <phoneticPr fontId="13" type="noConversion"/>
  </si>
  <si>
    <t>美队宝箱活动</t>
    <phoneticPr fontId="13" type="noConversion"/>
  </si>
  <si>
    <t>胡尔克宝箱活动</t>
    <phoneticPr fontId="13" type="noConversion"/>
  </si>
  <si>
    <t>米迦勒宝箱活动</t>
    <phoneticPr fontId="13" type="noConversion"/>
  </si>
  <si>
    <t>饥荒骑士宝箱活动</t>
    <phoneticPr fontId="13" type="noConversion"/>
  </si>
  <si>
    <t>2016-06-22,00:00:00</t>
    <phoneticPr fontId="13" type="noConversion"/>
  </si>
  <si>
    <t>2016-06-29,00:00:00</t>
    <phoneticPr fontId="13" type="noConversion"/>
  </si>
  <si>
    <t>2016-06-15,00:00:00</t>
    <phoneticPr fontId="13" type="noConversion"/>
  </si>
  <si>
    <t>2016-06-22,00:00:00</t>
    <phoneticPr fontId="13" type="noConversion"/>
  </si>
  <si>
    <t>2016-07-05,00:00:00</t>
    <phoneticPr fontId="13" type="noConversion"/>
  </si>
  <si>
    <t>213411,15</t>
    <phoneticPr fontId="13" type="noConversion"/>
  </si>
  <si>
    <t>211403,15</t>
    <phoneticPr fontId="13" type="noConversion"/>
  </si>
  <si>
    <t>212406,15</t>
    <phoneticPr fontId="13" type="noConversion"/>
  </si>
  <si>
    <t>213405,15</t>
    <phoneticPr fontId="13" type="noConversion"/>
  </si>
  <si>
    <t>214413,15</t>
    <phoneticPr fontId="13" type="noConversion"/>
  </si>
  <si>
    <t>充值福利（每周1）</t>
    <phoneticPr fontId="12" type="noConversion"/>
  </si>
  <si>
    <t>2016-06-03,00:00:00</t>
    <phoneticPr fontId="12" type="noConversion"/>
  </si>
  <si>
    <t>2016-06-04,00:00:00</t>
    <phoneticPr fontId="12" type="noConversion"/>
  </si>
  <si>
    <t>2016-06-05,00:00:00</t>
    <phoneticPr fontId="12" type="noConversion"/>
  </si>
  <si>
    <t>2016-06-06,00:00:00</t>
    <phoneticPr fontId="12" type="noConversion"/>
  </si>
  <si>
    <t>2016-06-07,00:00:00</t>
    <phoneticPr fontId="12" type="noConversion"/>
  </si>
  <si>
    <t>2016-06-08,00:00:00</t>
    <phoneticPr fontId="12" type="noConversion"/>
  </si>
  <si>
    <t>2016-06-09,00:00:00</t>
    <phoneticPr fontId="12" type="noConversion"/>
  </si>
  <si>
    <t>2016-06-10,00:00:00</t>
    <phoneticPr fontId="12" type="noConversion"/>
  </si>
  <si>
    <t>白银宝箱</t>
  </si>
  <si>
    <t>一箱金币</t>
  </si>
  <si>
    <t>军团法球残片一</t>
  </si>
  <si>
    <t>军团法球残片二</t>
  </si>
  <si>
    <t>军团法球残片三</t>
  </si>
  <si>
    <t>军团法球残片四</t>
  </si>
  <si>
    <t>军团法球残片五</t>
  </si>
  <si>
    <t>毁灭之刃碎片</t>
  </si>
  <si>
    <t>钥匙宝箱</t>
  </si>
  <si>
    <t>白银钥匙</t>
  </si>
  <si>
    <t>能量药水</t>
  </si>
  <si>
    <t>预知卷轴残片一</t>
  </si>
  <si>
    <t>齐天大圣星魄</t>
  </si>
  <si>
    <t>预知卷轴残片二</t>
  </si>
  <si>
    <t>预知卷轴残片三</t>
  </si>
  <si>
    <t>预知卷轴残片四</t>
  </si>
  <si>
    <t>狂徒卷轴残片一</t>
  </si>
  <si>
    <t>狂徒卷轴残片二</t>
  </si>
  <si>
    <t>狂徒卷轴残片三</t>
  </si>
  <si>
    <t>600</t>
  </si>
  <si>
    <t>1000</t>
  </si>
  <si>
    <t>2000</t>
  </si>
  <si>
    <t>5000</t>
  </si>
  <si>
    <t>免战牌</t>
  </si>
  <si>
    <t>吉尔伽美什星魄</t>
  </si>
  <si>
    <t>优良圣物精华</t>
  </si>
  <si>
    <t>中士胸甲碎片</t>
  </si>
  <si>
    <t>精致圣物精华</t>
  </si>
  <si>
    <t>relic_soul</t>
  </si>
  <si>
    <r>
      <t>Ải th</t>
    </r>
    <r>
      <rPr>
        <sz val="11"/>
        <color theme="1"/>
        <rFont val="Tahoma"/>
        <family val="2"/>
      </rPr>
      <t>ư</t>
    </r>
    <r>
      <rPr>
        <sz val="11"/>
        <color theme="1"/>
        <rFont val="微软雅黑"/>
        <family val="2"/>
        <charset val="134"/>
      </rPr>
      <t>ờng 15 lần</t>
    </r>
  </si>
  <si>
    <r>
      <t>Ải th</t>
    </r>
    <r>
      <rPr>
        <sz val="11"/>
        <color theme="1"/>
        <rFont val="Tahoma"/>
        <family val="2"/>
      </rPr>
      <t>ư</t>
    </r>
    <r>
      <rPr>
        <sz val="11"/>
        <color theme="1"/>
        <rFont val="微软雅黑"/>
        <family val="2"/>
        <charset val="134"/>
      </rPr>
      <t>ờng 30 lần</t>
    </r>
  </si>
  <si>
    <r>
      <t>Ải th</t>
    </r>
    <r>
      <rPr>
        <sz val="11"/>
        <color theme="1"/>
        <rFont val="Tahoma"/>
        <family val="2"/>
      </rPr>
      <t>ư</t>
    </r>
    <r>
      <rPr>
        <sz val="11"/>
        <color theme="1"/>
        <rFont val="微软雅黑"/>
        <family val="2"/>
        <charset val="134"/>
      </rPr>
      <t>ờng 45 lần</t>
    </r>
  </si>
  <si>
    <r>
      <t>Ải th</t>
    </r>
    <r>
      <rPr>
        <sz val="11"/>
        <color theme="1"/>
        <rFont val="Tahoma"/>
        <family val="2"/>
      </rPr>
      <t>ư</t>
    </r>
    <r>
      <rPr>
        <sz val="11"/>
        <color theme="1"/>
        <rFont val="微软雅黑"/>
        <family val="2"/>
        <charset val="134"/>
      </rPr>
      <t>ờng 60 lần</t>
    </r>
  </si>
  <si>
    <r>
      <t>Ải th</t>
    </r>
    <r>
      <rPr>
        <sz val="11"/>
        <color theme="1"/>
        <rFont val="Tahoma"/>
        <family val="2"/>
      </rPr>
      <t>ư</t>
    </r>
    <r>
      <rPr>
        <sz val="11"/>
        <color theme="1"/>
        <rFont val="微软雅黑"/>
        <family val="2"/>
        <charset val="134"/>
      </rPr>
      <t>ờng 75 lần</t>
    </r>
  </si>
  <si>
    <t>2201</t>
    <phoneticPr fontId="12" type="noConversion"/>
  </si>
  <si>
    <t>2202</t>
    <phoneticPr fontId="12" type="noConversion"/>
  </si>
  <si>
    <t>2016-06-08,00:00:00</t>
    <phoneticPr fontId="12" type="noConversion"/>
  </si>
  <si>
    <t>2016-06-10,00:00:00</t>
    <phoneticPr fontId="12" type="noConversion"/>
  </si>
  <si>
    <t>2016-06-11,00:00:00</t>
    <phoneticPr fontId="12" type="noConversion"/>
  </si>
  <si>
    <t>2016-06-12,00:00:00</t>
    <phoneticPr fontId="12" type="noConversion"/>
  </si>
  <si>
    <t>2016-06-13,00:00:00</t>
    <phoneticPr fontId="12" type="noConversion"/>
  </si>
  <si>
    <t>2016-06-14,00:00:00</t>
    <phoneticPr fontId="12" type="noConversion"/>
  </si>
  <si>
    <t>2016-06-15,00:00:00</t>
    <phoneticPr fontId="12" type="noConversion"/>
  </si>
  <si>
    <t>2016-06-15,00:00:00</t>
    <phoneticPr fontId="12" type="noConversion"/>
  </si>
  <si>
    <t>2016-06-15,00:00:00</t>
    <phoneticPr fontId="12" type="noConversion"/>
  </si>
  <si>
    <t>2016-06-03,00:00:00</t>
    <phoneticPr fontId="12" type="noConversion"/>
  </si>
  <si>
    <t>能量泉水</t>
  </si>
  <si>
    <t>进阶石</t>
  </si>
  <si>
    <t>九尾妖狐星魄</t>
  </si>
  <si>
    <t>中士戒指碎片</t>
  </si>
  <si>
    <t>混沌法球</t>
  </si>
  <si>
    <t>神圣秘石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</si>
</sst>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/>
    <xf numFmtId="0" fontId="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4" fillId="0" borderId="0"/>
    <xf numFmtId="0" fontId="15" fillId="5" borderId="2" applyNumberFormat="0" applyAlignment="0" applyProtection="0"/>
    <xf numFmtId="0" fontId="2" fillId="0" borderId="0">
      <alignment vertical="center"/>
    </xf>
    <xf numFmtId="0" fontId="14" fillId="0" borderId="0"/>
    <xf numFmtId="0" fontId="16" fillId="6" borderId="0" applyNumberFormat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/>
  </cellStyleXfs>
  <cellXfs count="6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>
      <alignment vertical="center"/>
    </xf>
    <xf numFmtId="0" fontId="4" fillId="0" borderId="0" xfId="0" applyFont="1" applyFill="1" applyAlignment="1"/>
    <xf numFmtId="0" fontId="7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4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4" fillId="4" borderId="0" xfId="4" applyFont="1" applyFill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3" fillId="0" borderId="0" xfId="4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 wrapText="1"/>
    </xf>
    <xf numFmtId="49" fontId="4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49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4" fillId="2" borderId="1" xfId="7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7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49" fontId="4" fillId="4" borderId="0" xfId="0" applyNumberFormat="1" applyFont="1" applyFill="1" applyAlignment="1">
      <alignment horizontal="left" vertical="center"/>
    </xf>
    <xf numFmtId="0" fontId="4" fillId="4" borderId="1" xfId="7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/>
    </xf>
    <xf numFmtId="0" fontId="4" fillId="4" borderId="1" xfId="7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49" fontId="4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1" xfId="0" applyFont="1" applyFill="1" applyBorder="1" applyAlignment="1">
      <alignment vertical="center" wrapText="1"/>
    </xf>
    <xf numFmtId="49" fontId="4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7" fillId="4" borderId="1" xfId="0" applyFont="1" applyFill="1" applyBorder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7" fillId="8" borderId="0" xfId="12" applyFont="1" applyAlignment="1">
      <alignment horizontal="center" vertical="center"/>
    </xf>
    <xf numFmtId="0" fontId="7" fillId="0" borderId="0" xfId="11" applyFont="1" applyFill="1" applyAlignment="1">
      <alignment horizontal="center" vertical="center"/>
    </xf>
    <xf numFmtId="0" fontId="7" fillId="9" borderId="0" xfId="11" applyFont="1" applyFill="1" applyAlignment="1">
      <alignment horizontal="center" vertical="center"/>
    </xf>
    <xf numFmtId="0" fontId="7" fillId="9" borderId="0" xfId="11" applyFont="1" applyFill="1" applyBorder="1" applyAlignment="1">
      <alignment horizontal="left" vertical="center" wrapText="1"/>
    </xf>
    <xf numFmtId="0" fontId="7" fillId="9" borderId="0" xfId="11" applyFont="1" applyFill="1" applyAlignment="1">
      <alignment horizontal="left" vertical="center"/>
    </xf>
    <xf numFmtId="0" fontId="7" fillId="9" borderId="0" xfId="11" applyFont="1" applyFill="1" applyBorder="1" applyAlignment="1">
      <alignment horizontal="left" vertical="center"/>
    </xf>
  </cellXfs>
  <cellStyles count="13">
    <cellStyle name="20% - 着色 5 2" xfId="12"/>
    <cellStyle name="Normal 2" xfId="7"/>
    <cellStyle name="Normal 2 2" xfId="11"/>
    <cellStyle name="Normal 3" xfId="8"/>
    <cellStyle name="常规" xfId="0" builtinId="0"/>
    <cellStyle name="常规 2" xfId="2"/>
    <cellStyle name="常规 3" xfId="4"/>
    <cellStyle name="常规 4" xfId="5"/>
    <cellStyle name="常规 5" xfId="10"/>
    <cellStyle name="超链接 2" xfId="3"/>
    <cellStyle name="好" xfId="1" builtinId="26"/>
    <cellStyle name="好 2" xfId="9"/>
    <cellStyle name="输入 2" xfId="6"/>
  </cellStyles>
  <dxfs count="8"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33CCCC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5"/>
  <sheetViews>
    <sheetView zoomScale="85" zoomScaleNormal="85" workbookViewId="0">
      <pane xSplit="3" topLeftCell="D1" activePane="topRight" state="frozen"/>
      <selection pane="topRight" activeCell="E16" sqref="E16"/>
    </sheetView>
  </sheetViews>
  <sheetFormatPr defaultColWidth="9" defaultRowHeight="16.5" x14ac:dyDescent="0.15"/>
  <cols>
    <col min="1" max="1" width="9" style="4"/>
    <col min="2" max="2" width="34.875" style="4" customWidth="1"/>
    <col min="3" max="3" width="30" style="4" customWidth="1"/>
    <col min="4" max="4" width="7.375" style="4" customWidth="1"/>
    <col min="5" max="5" width="43.125" style="52" customWidth="1"/>
    <col min="6" max="6" width="27.125" style="4" customWidth="1"/>
    <col min="7" max="7" width="9.375" style="4" customWidth="1"/>
    <col min="8" max="8" width="26.375" style="4" customWidth="1"/>
    <col min="9" max="9" width="21.625" style="4" bestFit="1" customWidth="1"/>
    <col min="10" max="10" width="22" style="53" customWidth="1"/>
    <col min="11" max="13" width="23.75" style="53" customWidth="1"/>
    <col min="14" max="14" width="13.375" style="4" customWidth="1"/>
    <col min="15" max="16" width="15.75" style="4" customWidth="1"/>
    <col min="17" max="17" width="20.375" style="4" customWidth="1"/>
    <col min="18" max="18" width="45.375" style="4" customWidth="1"/>
    <col min="19" max="19" width="26.375" style="4" customWidth="1"/>
    <col min="20" max="16384" width="9" style="4"/>
  </cols>
  <sheetData>
    <row r="1" spans="1:19" ht="27.6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7" t="s">
        <v>18</v>
      </c>
    </row>
    <row r="2" spans="1:19" x14ac:dyDescent="0.15">
      <c r="A2" s="2" t="s">
        <v>19</v>
      </c>
      <c r="B2" s="2" t="s">
        <v>20</v>
      </c>
      <c r="C2" s="2"/>
      <c r="D2" s="2" t="s">
        <v>21</v>
      </c>
      <c r="E2" s="7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</row>
    <row r="3" spans="1:19" x14ac:dyDescent="0.15">
      <c r="A3" s="6">
        <v>400</v>
      </c>
      <c r="B3" s="19" t="s">
        <v>37</v>
      </c>
      <c r="C3" s="2" t="s">
        <v>38</v>
      </c>
      <c r="D3" s="2">
        <v>0</v>
      </c>
      <c r="E3" s="7"/>
      <c r="F3" s="2" t="s">
        <v>39</v>
      </c>
      <c r="G3" s="2" t="s">
        <v>40</v>
      </c>
      <c r="H3" s="2"/>
      <c r="I3" s="2" t="s">
        <v>41</v>
      </c>
      <c r="J3" s="10" t="s">
        <v>42</v>
      </c>
      <c r="K3" s="10" t="s">
        <v>43</v>
      </c>
      <c r="L3" s="4"/>
      <c r="M3" s="4"/>
      <c r="N3" s="2"/>
      <c r="O3" s="2"/>
      <c r="P3" s="2"/>
      <c r="Q3" s="2" t="s">
        <v>44</v>
      </c>
      <c r="R3" s="2"/>
      <c r="S3" s="2"/>
    </row>
    <row r="4" spans="1:19" x14ac:dyDescent="0.15">
      <c r="A4" s="6">
        <v>401</v>
      </c>
      <c r="B4" s="19" t="s">
        <v>45</v>
      </c>
      <c r="C4" s="2" t="s">
        <v>46</v>
      </c>
      <c r="D4" s="2">
        <v>0</v>
      </c>
      <c r="E4" s="7"/>
      <c r="F4" s="2" t="s">
        <v>47</v>
      </c>
      <c r="G4" s="2" t="s">
        <v>40</v>
      </c>
      <c r="H4" s="2"/>
      <c r="I4" s="2" t="s">
        <v>41</v>
      </c>
      <c r="J4" s="10" t="s">
        <v>42</v>
      </c>
      <c r="K4" s="10" t="s">
        <v>43</v>
      </c>
      <c r="L4" s="4"/>
      <c r="M4" s="4"/>
      <c r="N4" s="2"/>
      <c r="O4" s="2"/>
      <c r="P4" s="2"/>
      <c r="Q4" s="2" t="s">
        <v>44</v>
      </c>
      <c r="R4" s="2"/>
      <c r="S4" s="2"/>
    </row>
    <row r="5" spans="1:19" x14ac:dyDescent="0.15">
      <c r="A5" s="6">
        <v>402</v>
      </c>
      <c r="B5" s="19" t="s">
        <v>48</v>
      </c>
      <c r="C5" s="2" t="s">
        <v>49</v>
      </c>
      <c r="D5" s="2">
        <v>0</v>
      </c>
      <c r="E5" s="7"/>
      <c r="F5" s="2" t="s">
        <v>50</v>
      </c>
      <c r="G5" s="2" t="s">
        <v>40</v>
      </c>
      <c r="H5" s="2"/>
      <c r="I5" s="2" t="s">
        <v>41</v>
      </c>
      <c r="J5" s="10" t="s">
        <v>42</v>
      </c>
      <c r="K5" s="10" t="s">
        <v>43</v>
      </c>
      <c r="L5" s="4"/>
      <c r="M5" s="4"/>
      <c r="N5" s="2"/>
      <c r="O5" s="2"/>
      <c r="P5" s="2"/>
      <c r="Q5" s="2" t="s">
        <v>44</v>
      </c>
      <c r="R5" s="2"/>
      <c r="S5" s="2"/>
    </row>
    <row r="6" spans="1:19" s="18" customFormat="1" x14ac:dyDescent="0.15">
      <c r="A6" s="14">
        <v>403</v>
      </c>
      <c r="B6" s="15" t="s">
        <v>37</v>
      </c>
      <c r="C6" s="1" t="s">
        <v>38</v>
      </c>
      <c r="D6" s="1">
        <v>1</v>
      </c>
      <c r="E6" s="16" t="s">
        <v>373</v>
      </c>
      <c r="F6" s="1" t="s">
        <v>39</v>
      </c>
      <c r="G6" s="1" t="s">
        <v>40</v>
      </c>
      <c r="H6" s="1"/>
      <c r="I6" s="1" t="s">
        <v>41</v>
      </c>
      <c r="J6" s="17" t="s">
        <v>331</v>
      </c>
      <c r="K6" s="17" t="s">
        <v>337</v>
      </c>
      <c r="N6" s="1"/>
      <c r="O6" s="1"/>
      <c r="P6" s="1"/>
      <c r="Q6" s="1" t="s">
        <v>44</v>
      </c>
      <c r="R6" s="1"/>
      <c r="S6" s="1"/>
    </row>
    <row r="7" spans="1:19" s="58" customFormat="1" x14ac:dyDescent="0.15">
      <c r="A7" s="54">
        <v>404</v>
      </c>
      <c r="B7" s="55" t="s">
        <v>37</v>
      </c>
      <c r="C7" s="48" t="s">
        <v>38</v>
      </c>
      <c r="D7" s="48">
        <v>1</v>
      </c>
      <c r="E7" s="56" t="s">
        <v>374</v>
      </c>
      <c r="F7" s="48" t="s">
        <v>39</v>
      </c>
      <c r="G7" s="48" t="s">
        <v>40</v>
      </c>
      <c r="H7" s="48"/>
      <c r="I7" s="48" t="s">
        <v>41</v>
      </c>
      <c r="J7" s="57" t="s">
        <v>375</v>
      </c>
      <c r="K7" s="57" t="s">
        <v>382</v>
      </c>
      <c r="N7" s="48"/>
      <c r="O7" s="48"/>
      <c r="P7" s="48"/>
      <c r="Q7" s="48" t="s">
        <v>44</v>
      </c>
      <c r="R7" s="48"/>
      <c r="S7" s="48"/>
    </row>
    <row r="8" spans="1:19" x14ac:dyDescent="0.15">
      <c r="A8" s="6">
        <v>600</v>
      </c>
      <c r="B8" s="8" t="s">
        <v>51</v>
      </c>
      <c r="C8" s="2" t="s">
        <v>52</v>
      </c>
      <c r="D8" s="2">
        <v>0</v>
      </c>
      <c r="E8" s="2"/>
      <c r="F8" s="2" t="s">
        <v>53</v>
      </c>
      <c r="G8" s="2" t="s">
        <v>54</v>
      </c>
      <c r="H8" s="2" t="s">
        <v>55</v>
      </c>
      <c r="I8" s="2" t="s">
        <v>41</v>
      </c>
      <c r="J8" s="10" t="s">
        <v>56</v>
      </c>
      <c r="K8" s="2" t="s">
        <v>57</v>
      </c>
      <c r="L8" s="4"/>
      <c r="M8" s="4"/>
      <c r="N8" s="2"/>
      <c r="O8" s="2"/>
      <c r="P8" s="2"/>
      <c r="Q8" s="2" t="s">
        <v>58</v>
      </c>
      <c r="R8" s="2"/>
      <c r="S8" s="2"/>
    </row>
    <row r="9" spans="1:19" s="18" customFormat="1" x14ac:dyDescent="0.15">
      <c r="A9" s="14">
        <v>601</v>
      </c>
      <c r="B9" s="20" t="s">
        <v>51</v>
      </c>
      <c r="C9" s="1" t="s">
        <v>52</v>
      </c>
      <c r="D9" s="1">
        <v>1</v>
      </c>
      <c r="E9" s="16" t="s">
        <v>373</v>
      </c>
      <c r="F9" s="1" t="s">
        <v>53</v>
      </c>
      <c r="G9" s="1" t="s">
        <v>54</v>
      </c>
      <c r="H9" s="1" t="s">
        <v>55</v>
      </c>
      <c r="I9" s="1" t="s">
        <v>41</v>
      </c>
      <c r="J9" s="17" t="s">
        <v>331</v>
      </c>
      <c r="K9" s="17" t="s">
        <v>337</v>
      </c>
      <c r="N9" s="1"/>
      <c r="O9" s="1"/>
      <c r="P9" s="1"/>
      <c r="Q9" s="1" t="s">
        <v>58</v>
      </c>
      <c r="R9" s="1"/>
      <c r="S9" s="1"/>
    </row>
    <row r="10" spans="1:19" s="58" customFormat="1" x14ac:dyDescent="0.15">
      <c r="A10" s="54">
        <v>602</v>
      </c>
      <c r="B10" s="59" t="s">
        <v>51</v>
      </c>
      <c r="C10" s="48" t="s">
        <v>52</v>
      </c>
      <c r="D10" s="48">
        <v>1</v>
      </c>
      <c r="E10" s="56" t="s">
        <v>374</v>
      </c>
      <c r="F10" s="48" t="s">
        <v>53</v>
      </c>
      <c r="G10" s="48" t="s">
        <v>54</v>
      </c>
      <c r="H10" s="48" t="s">
        <v>55</v>
      </c>
      <c r="I10" s="48" t="s">
        <v>41</v>
      </c>
      <c r="J10" s="57" t="s">
        <v>375</v>
      </c>
      <c r="K10" s="57" t="s">
        <v>383</v>
      </c>
      <c r="N10" s="48"/>
      <c r="O10" s="48"/>
      <c r="P10" s="48"/>
      <c r="Q10" s="48" t="s">
        <v>58</v>
      </c>
      <c r="R10" s="48"/>
      <c r="S10" s="48"/>
    </row>
    <row r="11" spans="1:19" s="5" customFormat="1" x14ac:dyDescent="0.3">
      <c r="A11" s="6">
        <v>700</v>
      </c>
      <c r="B11" s="8" t="s">
        <v>59</v>
      </c>
      <c r="C11" s="2" t="s">
        <v>60</v>
      </c>
      <c r="D11" s="2">
        <v>1</v>
      </c>
      <c r="E11" s="2"/>
      <c r="F11" s="2" t="s">
        <v>61</v>
      </c>
      <c r="G11" s="2" t="s">
        <v>54</v>
      </c>
      <c r="H11" s="2" t="s">
        <v>62</v>
      </c>
      <c r="I11" s="2" t="s">
        <v>63</v>
      </c>
      <c r="J11" s="2">
        <v>7</v>
      </c>
      <c r="K11" s="2"/>
      <c r="N11" s="2"/>
      <c r="O11" s="2"/>
      <c r="P11" s="2"/>
      <c r="Q11" s="2" t="s">
        <v>58</v>
      </c>
      <c r="R11" s="2"/>
      <c r="S11" s="2"/>
    </row>
    <row r="12" spans="1:19" x14ac:dyDescent="0.15">
      <c r="A12" s="6">
        <v>701</v>
      </c>
      <c r="B12" s="8" t="s">
        <v>64</v>
      </c>
      <c r="C12" s="2" t="s">
        <v>65</v>
      </c>
      <c r="D12" s="2">
        <v>0</v>
      </c>
      <c r="E12" s="9"/>
      <c r="F12" s="2" t="s">
        <v>61</v>
      </c>
      <c r="G12" s="2" t="s">
        <v>54</v>
      </c>
      <c r="H12" s="2" t="s">
        <v>62</v>
      </c>
      <c r="I12" s="2" t="s">
        <v>41</v>
      </c>
      <c r="J12" s="10" t="s">
        <v>42</v>
      </c>
      <c r="K12" s="10" t="s">
        <v>43</v>
      </c>
      <c r="L12" s="4"/>
      <c r="M12" s="4"/>
      <c r="N12" s="2"/>
      <c r="O12" s="2"/>
      <c r="P12" s="2"/>
      <c r="Q12" s="2" t="s">
        <v>58</v>
      </c>
      <c r="R12" s="2"/>
      <c r="S12" s="2"/>
    </row>
    <row r="13" spans="1:19" x14ac:dyDescent="0.15">
      <c r="A13" s="6">
        <v>758</v>
      </c>
      <c r="B13" s="19" t="s">
        <v>66</v>
      </c>
      <c r="C13" s="2" t="s">
        <v>67</v>
      </c>
      <c r="D13" s="2">
        <v>0</v>
      </c>
      <c r="E13" s="7"/>
      <c r="F13" s="2" t="s">
        <v>68</v>
      </c>
      <c r="G13" s="2" t="s">
        <v>54</v>
      </c>
      <c r="H13" s="2" t="s">
        <v>62</v>
      </c>
      <c r="I13" s="2" t="s">
        <v>69</v>
      </c>
      <c r="J13" s="10" t="s">
        <v>70</v>
      </c>
      <c r="K13" s="10" t="s">
        <v>71</v>
      </c>
      <c r="L13" s="4">
        <v>1</v>
      </c>
      <c r="M13" s="4">
        <v>6</v>
      </c>
      <c r="N13" s="2"/>
      <c r="O13" s="2"/>
      <c r="P13" s="2"/>
      <c r="Q13" s="2" t="s">
        <v>58</v>
      </c>
      <c r="R13" s="2"/>
      <c r="S13" s="2"/>
    </row>
    <row r="14" spans="1:19" x14ac:dyDescent="0.15">
      <c r="A14" s="6">
        <v>759</v>
      </c>
      <c r="B14" s="19" t="s">
        <v>72</v>
      </c>
      <c r="C14" s="2" t="s">
        <v>73</v>
      </c>
      <c r="D14" s="2">
        <v>0</v>
      </c>
      <c r="E14" s="7"/>
      <c r="F14" s="2" t="s">
        <v>68</v>
      </c>
      <c r="G14" s="2" t="s">
        <v>54</v>
      </c>
      <c r="H14" s="2" t="s">
        <v>62</v>
      </c>
      <c r="I14" s="2" t="s">
        <v>69</v>
      </c>
      <c r="J14" s="10" t="s">
        <v>74</v>
      </c>
      <c r="K14" s="10" t="s">
        <v>71</v>
      </c>
      <c r="L14" s="4">
        <v>1</v>
      </c>
      <c r="M14" s="4">
        <v>6</v>
      </c>
      <c r="N14" s="2"/>
      <c r="O14" s="2"/>
      <c r="P14" s="2"/>
      <c r="Q14" s="2" t="s">
        <v>58</v>
      </c>
      <c r="R14" s="2"/>
      <c r="S14" s="2"/>
    </row>
    <row r="15" spans="1:19" x14ac:dyDescent="0.15">
      <c r="A15" s="6">
        <v>760</v>
      </c>
      <c r="B15" s="19" t="s">
        <v>75</v>
      </c>
      <c r="C15" s="2" t="s">
        <v>76</v>
      </c>
      <c r="D15" s="2">
        <v>0</v>
      </c>
      <c r="E15" s="7"/>
      <c r="F15" s="2" t="s">
        <v>68</v>
      </c>
      <c r="G15" s="2" t="s">
        <v>54</v>
      </c>
      <c r="H15" s="2" t="s">
        <v>62</v>
      </c>
      <c r="I15" s="2" t="s">
        <v>69</v>
      </c>
      <c r="J15" s="10" t="s">
        <v>77</v>
      </c>
      <c r="K15" s="10" t="s">
        <v>71</v>
      </c>
      <c r="L15" s="4">
        <v>1</v>
      </c>
      <c r="M15" s="4">
        <v>6</v>
      </c>
      <c r="N15" s="2"/>
      <c r="O15" s="2"/>
      <c r="P15" s="2"/>
      <c r="Q15" s="2" t="s">
        <v>58</v>
      </c>
      <c r="R15" s="2"/>
      <c r="S15" s="2"/>
    </row>
    <row r="16" spans="1:19" x14ac:dyDescent="0.15">
      <c r="A16" s="6">
        <v>754</v>
      </c>
      <c r="B16" s="19" t="s">
        <v>78</v>
      </c>
      <c r="C16" s="2" t="s">
        <v>79</v>
      </c>
      <c r="D16" s="2">
        <v>0</v>
      </c>
      <c r="E16" s="7"/>
      <c r="F16" s="2" t="s">
        <v>68</v>
      </c>
      <c r="G16" s="2" t="s">
        <v>54</v>
      </c>
      <c r="H16" s="2" t="s">
        <v>62</v>
      </c>
      <c r="I16" s="2" t="s">
        <v>69</v>
      </c>
      <c r="J16" s="10" t="s">
        <v>56</v>
      </c>
      <c r="K16" s="10" t="s">
        <v>71</v>
      </c>
      <c r="L16" s="4">
        <v>1</v>
      </c>
      <c r="M16" s="4">
        <v>6</v>
      </c>
      <c r="N16" s="2"/>
      <c r="O16" s="2"/>
      <c r="P16" s="2"/>
      <c r="Q16" s="2" t="s">
        <v>58</v>
      </c>
      <c r="R16" s="2"/>
      <c r="S16" s="2"/>
    </row>
    <row r="17" spans="1:19" x14ac:dyDescent="0.15">
      <c r="A17" s="6">
        <v>755</v>
      </c>
      <c r="B17" s="19" t="s">
        <v>80</v>
      </c>
      <c r="C17" s="2" t="s">
        <v>81</v>
      </c>
      <c r="D17" s="2">
        <v>0</v>
      </c>
      <c r="E17" s="7"/>
      <c r="F17" s="2" t="s">
        <v>68</v>
      </c>
      <c r="G17" s="2" t="s">
        <v>54</v>
      </c>
      <c r="H17" s="2" t="s">
        <v>62</v>
      </c>
      <c r="I17" s="2" t="s">
        <v>69</v>
      </c>
      <c r="J17" s="10" t="s">
        <v>82</v>
      </c>
      <c r="K17" s="10" t="s">
        <v>71</v>
      </c>
      <c r="L17" s="4">
        <v>1</v>
      </c>
      <c r="M17" s="4">
        <v>6</v>
      </c>
      <c r="N17" s="2"/>
      <c r="O17" s="2"/>
      <c r="P17" s="2"/>
      <c r="Q17" s="2" t="s">
        <v>58</v>
      </c>
      <c r="R17" s="2"/>
      <c r="S17" s="2"/>
    </row>
    <row r="18" spans="1:19" x14ac:dyDescent="0.15">
      <c r="A18" s="6">
        <v>756</v>
      </c>
      <c r="B18" s="19" t="s">
        <v>83</v>
      </c>
      <c r="C18" s="2" t="s">
        <v>84</v>
      </c>
      <c r="D18" s="2">
        <v>0</v>
      </c>
      <c r="E18" s="7"/>
      <c r="F18" s="2" t="s">
        <v>68</v>
      </c>
      <c r="G18" s="2" t="s">
        <v>54</v>
      </c>
      <c r="H18" s="2" t="s">
        <v>62</v>
      </c>
      <c r="I18" s="2" t="s">
        <v>69</v>
      </c>
      <c r="J18" s="10" t="s">
        <v>85</v>
      </c>
      <c r="K18" s="10" t="s">
        <v>71</v>
      </c>
      <c r="L18" s="4">
        <v>1</v>
      </c>
      <c r="M18" s="4">
        <v>6</v>
      </c>
      <c r="N18" s="2"/>
      <c r="O18" s="2"/>
      <c r="P18" s="2"/>
      <c r="Q18" s="2" t="s">
        <v>58</v>
      </c>
      <c r="R18" s="2"/>
      <c r="S18" s="2"/>
    </row>
    <row r="19" spans="1:19" x14ac:dyDescent="0.15">
      <c r="A19" s="6">
        <v>757</v>
      </c>
      <c r="B19" s="19" t="s">
        <v>86</v>
      </c>
      <c r="C19" s="2" t="s">
        <v>87</v>
      </c>
      <c r="D19" s="2">
        <v>0</v>
      </c>
      <c r="E19" s="7"/>
      <c r="F19" s="2" t="s">
        <v>68</v>
      </c>
      <c r="G19" s="2" t="s">
        <v>54</v>
      </c>
      <c r="H19" s="2" t="s">
        <v>62</v>
      </c>
      <c r="I19" s="2" t="s">
        <v>69</v>
      </c>
      <c r="J19" s="10" t="s">
        <v>88</v>
      </c>
      <c r="K19" s="10" t="s">
        <v>71</v>
      </c>
      <c r="L19" s="4">
        <v>1</v>
      </c>
      <c r="M19" s="4">
        <v>6</v>
      </c>
      <c r="N19" s="2"/>
      <c r="O19" s="2"/>
      <c r="P19" s="2"/>
      <c r="Q19" s="2" t="s">
        <v>58</v>
      </c>
      <c r="R19" s="2"/>
      <c r="S19" s="2"/>
    </row>
    <row r="20" spans="1:19" s="18" customFormat="1" x14ac:dyDescent="0.15">
      <c r="A20" s="14">
        <v>761</v>
      </c>
      <c r="B20" s="15" t="s">
        <v>66</v>
      </c>
      <c r="C20" s="1" t="s">
        <v>330</v>
      </c>
      <c r="D20" s="1">
        <v>1</v>
      </c>
      <c r="E20" s="16" t="s">
        <v>373</v>
      </c>
      <c r="F20" s="1" t="s">
        <v>68</v>
      </c>
      <c r="G20" s="1" t="s">
        <v>54</v>
      </c>
      <c r="H20" s="1" t="s">
        <v>62</v>
      </c>
      <c r="I20" s="1" t="s">
        <v>69</v>
      </c>
      <c r="J20" s="17" t="s">
        <v>331</v>
      </c>
      <c r="K20" s="17" t="s">
        <v>384</v>
      </c>
      <c r="L20" s="18">
        <v>1</v>
      </c>
      <c r="M20" s="18">
        <v>6</v>
      </c>
      <c r="N20" s="1"/>
      <c r="O20" s="1"/>
      <c r="P20" s="1"/>
      <c r="Q20" s="1" t="s">
        <v>58</v>
      </c>
      <c r="R20" s="1"/>
      <c r="S20" s="1"/>
    </row>
    <row r="21" spans="1:19" s="18" customFormat="1" x14ac:dyDescent="0.15">
      <c r="A21" s="14">
        <v>762</v>
      </c>
      <c r="B21" s="15" t="s">
        <v>72</v>
      </c>
      <c r="C21" s="1" t="s">
        <v>73</v>
      </c>
      <c r="D21" s="1">
        <v>1</v>
      </c>
      <c r="E21" s="16" t="s">
        <v>373</v>
      </c>
      <c r="F21" s="1" t="s">
        <v>68</v>
      </c>
      <c r="G21" s="1" t="s">
        <v>54</v>
      </c>
      <c r="H21" s="1" t="s">
        <v>62</v>
      </c>
      <c r="I21" s="1" t="s">
        <v>69</v>
      </c>
      <c r="J21" s="17" t="s">
        <v>332</v>
      </c>
      <c r="K21" s="17" t="s">
        <v>333</v>
      </c>
      <c r="L21" s="18">
        <v>1</v>
      </c>
      <c r="M21" s="18">
        <v>6</v>
      </c>
      <c r="N21" s="1"/>
      <c r="O21" s="1"/>
      <c r="P21" s="1"/>
      <c r="Q21" s="1" t="s">
        <v>58</v>
      </c>
      <c r="R21" s="1"/>
      <c r="S21" s="1"/>
    </row>
    <row r="22" spans="1:19" s="18" customFormat="1" x14ac:dyDescent="0.15">
      <c r="A22" s="14">
        <v>763</v>
      </c>
      <c r="B22" s="15" t="s">
        <v>75</v>
      </c>
      <c r="C22" s="1" t="s">
        <v>76</v>
      </c>
      <c r="D22" s="1">
        <v>1</v>
      </c>
      <c r="E22" s="16" t="s">
        <v>373</v>
      </c>
      <c r="F22" s="1" t="s">
        <v>68</v>
      </c>
      <c r="G22" s="1" t="s">
        <v>54</v>
      </c>
      <c r="H22" s="1" t="s">
        <v>62</v>
      </c>
      <c r="I22" s="1" t="s">
        <v>69</v>
      </c>
      <c r="J22" s="17" t="s">
        <v>333</v>
      </c>
      <c r="K22" s="17" t="s">
        <v>334</v>
      </c>
      <c r="L22" s="18">
        <v>1</v>
      </c>
      <c r="M22" s="18">
        <v>6</v>
      </c>
      <c r="N22" s="1"/>
      <c r="O22" s="1"/>
      <c r="P22" s="1"/>
      <c r="Q22" s="1" t="s">
        <v>58</v>
      </c>
      <c r="R22" s="1"/>
      <c r="S22" s="1"/>
    </row>
    <row r="23" spans="1:19" s="18" customFormat="1" x14ac:dyDescent="0.15">
      <c r="A23" s="14">
        <v>764</v>
      </c>
      <c r="B23" s="15" t="s">
        <v>78</v>
      </c>
      <c r="C23" s="1" t="s">
        <v>79</v>
      </c>
      <c r="D23" s="1">
        <v>1</v>
      </c>
      <c r="E23" s="16" t="s">
        <v>373</v>
      </c>
      <c r="F23" s="1" t="s">
        <v>68</v>
      </c>
      <c r="G23" s="1" t="s">
        <v>54</v>
      </c>
      <c r="H23" s="1" t="s">
        <v>62</v>
      </c>
      <c r="I23" s="1" t="s">
        <v>69</v>
      </c>
      <c r="J23" s="17" t="s">
        <v>334</v>
      </c>
      <c r="K23" s="17" t="s">
        <v>335</v>
      </c>
      <c r="L23" s="18">
        <v>1</v>
      </c>
      <c r="M23" s="18">
        <v>6</v>
      </c>
      <c r="N23" s="1"/>
      <c r="O23" s="1"/>
      <c r="P23" s="1"/>
      <c r="Q23" s="1" t="s">
        <v>58</v>
      </c>
      <c r="R23" s="1"/>
      <c r="S23" s="1"/>
    </row>
    <row r="24" spans="1:19" s="18" customFormat="1" x14ac:dyDescent="0.15">
      <c r="A24" s="14">
        <v>765</v>
      </c>
      <c r="B24" s="15" t="s">
        <v>80</v>
      </c>
      <c r="C24" s="1" t="s">
        <v>81</v>
      </c>
      <c r="D24" s="1">
        <v>1</v>
      </c>
      <c r="E24" s="16" t="s">
        <v>373</v>
      </c>
      <c r="F24" s="1" t="s">
        <v>68</v>
      </c>
      <c r="G24" s="1" t="s">
        <v>54</v>
      </c>
      <c r="H24" s="1" t="s">
        <v>62</v>
      </c>
      <c r="I24" s="1" t="s">
        <v>69</v>
      </c>
      <c r="J24" s="17" t="s">
        <v>335</v>
      </c>
      <c r="K24" s="17" t="s">
        <v>336</v>
      </c>
      <c r="L24" s="18">
        <v>1</v>
      </c>
      <c r="M24" s="18">
        <v>6</v>
      </c>
      <c r="N24" s="1"/>
      <c r="O24" s="1"/>
      <c r="P24" s="1"/>
      <c r="Q24" s="1" t="s">
        <v>58</v>
      </c>
      <c r="R24" s="1"/>
      <c r="S24" s="1"/>
    </row>
    <row r="25" spans="1:19" s="18" customFormat="1" x14ac:dyDescent="0.15">
      <c r="A25" s="14">
        <v>766</v>
      </c>
      <c r="B25" s="15" t="s">
        <v>83</v>
      </c>
      <c r="C25" s="1" t="s">
        <v>84</v>
      </c>
      <c r="D25" s="1">
        <v>1</v>
      </c>
      <c r="E25" s="16" t="s">
        <v>373</v>
      </c>
      <c r="F25" s="1" t="s">
        <v>68</v>
      </c>
      <c r="G25" s="1" t="s">
        <v>54</v>
      </c>
      <c r="H25" s="1" t="s">
        <v>62</v>
      </c>
      <c r="I25" s="1" t="s">
        <v>69</v>
      </c>
      <c r="J25" s="17" t="s">
        <v>336</v>
      </c>
      <c r="K25" s="17" t="s">
        <v>337</v>
      </c>
      <c r="L25" s="18">
        <v>1</v>
      </c>
      <c r="M25" s="18">
        <v>6</v>
      </c>
      <c r="N25" s="1"/>
      <c r="O25" s="1"/>
      <c r="P25" s="1"/>
      <c r="Q25" s="1" t="s">
        <v>58</v>
      </c>
      <c r="R25" s="1"/>
      <c r="S25" s="1"/>
    </row>
    <row r="26" spans="1:19" s="18" customFormat="1" x14ac:dyDescent="0.15">
      <c r="A26" s="14">
        <v>767</v>
      </c>
      <c r="B26" s="15" t="s">
        <v>86</v>
      </c>
      <c r="C26" s="1" t="s">
        <v>87</v>
      </c>
      <c r="D26" s="1">
        <v>1</v>
      </c>
      <c r="E26" s="16" t="s">
        <v>373</v>
      </c>
      <c r="F26" s="1" t="s">
        <v>68</v>
      </c>
      <c r="G26" s="1" t="s">
        <v>54</v>
      </c>
      <c r="H26" s="1" t="s">
        <v>62</v>
      </c>
      <c r="I26" s="1" t="s">
        <v>69</v>
      </c>
      <c r="J26" s="17" t="s">
        <v>337</v>
      </c>
      <c r="K26" s="17" t="s">
        <v>338</v>
      </c>
      <c r="L26" s="18">
        <v>1</v>
      </c>
      <c r="M26" s="18">
        <v>6</v>
      </c>
      <c r="N26" s="1"/>
      <c r="O26" s="1"/>
      <c r="P26" s="1"/>
      <c r="Q26" s="1" t="s">
        <v>58</v>
      </c>
      <c r="R26" s="1"/>
      <c r="S26" s="1"/>
    </row>
    <row r="27" spans="1:19" s="58" customFormat="1" x14ac:dyDescent="0.15">
      <c r="A27" s="54">
        <v>768</v>
      </c>
      <c r="B27" s="55" t="s">
        <v>66</v>
      </c>
      <c r="C27" s="48" t="s">
        <v>330</v>
      </c>
      <c r="D27" s="48">
        <v>1</v>
      </c>
      <c r="E27" s="56" t="s">
        <v>374</v>
      </c>
      <c r="F27" s="48" t="s">
        <v>68</v>
      </c>
      <c r="G27" s="48" t="s">
        <v>54</v>
      </c>
      <c r="H27" s="48" t="s">
        <v>62</v>
      </c>
      <c r="I27" s="48" t="s">
        <v>69</v>
      </c>
      <c r="J27" s="57" t="s">
        <v>375</v>
      </c>
      <c r="K27" s="57" t="s">
        <v>337</v>
      </c>
      <c r="L27" s="58">
        <v>1</v>
      </c>
      <c r="M27" s="58">
        <v>6</v>
      </c>
      <c r="N27" s="48"/>
      <c r="O27" s="48"/>
      <c r="P27" s="48"/>
      <c r="Q27" s="48" t="s">
        <v>58</v>
      </c>
      <c r="R27" s="48"/>
      <c r="S27" s="48"/>
    </row>
    <row r="28" spans="1:19" s="58" customFormat="1" x14ac:dyDescent="0.15">
      <c r="A28" s="54">
        <v>769</v>
      </c>
      <c r="B28" s="55" t="s">
        <v>72</v>
      </c>
      <c r="C28" s="48" t="s">
        <v>73</v>
      </c>
      <c r="D28" s="48">
        <v>1</v>
      </c>
      <c r="E28" s="56" t="s">
        <v>374</v>
      </c>
      <c r="F28" s="48" t="s">
        <v>68</v>
      </c>
      <c r="G28" s="48" t="s">
        <v>54</v>
      </c>
      <c r="H28" s="48" t="s">
        <v>62</v>
      </c>
      <c r="I28" s="48" t="s">
        <v>69</v>
      </c>
      <c r="J28" s="57" t="s">
        <v>337</v>
      </c>
      <c r="K28" s="57" t="s">
        <v>376</v>
      </c>
      <c r="L28" s="58">
        <v>1</v>
      </c>
      <c r="M28" s="58">
        <v>6</v>
      </c>
      <c r="N28" s="48"/>
      <c r="O28" s="48"/>
      <c r="P28" s="48"/>
      <c r="Q28" s="48" t="s">
        <v>58</v>
      </c>
      <c r="R28" s="48"/>
      <c r="S28" s="48"/>
    </row>
    <row r="29" spans="1:19" s="58" customFormat="1" x14ac:dyDescent="0.15">
      <c r="A29" s="54">
        <v>770</v>
      </c>
      <c r="B29" s="55" t="s">
        <v>75</v>
      </c>
      <c r="C29" s="48" t="s">
        <v>76</v>
      </c>
      <c r="D29" s="48">
        <v>1</v>
      </c>
      <c r="E29" s="56" t="s">
        <v>374</v>
      </c>
      <c r="F29" s="48" t="s">
        <v>68</v>
      </c>
      <c r="G29" s="48" t="s">
        <v>54</v>
      </c>
      <c r="H29" s="48" t="s">
        <v>62</v>
      </c>
      <c r="I29" s="48" t="s">
        <v>69</v>
      </c>
      <c r="J29" s="57" t="s">
        <v>376</v>
      </c>
      <c r="K29" s="57" t="s">
        <v>377</v>
      </c>
      <c r="L29" s="58">
        <v>1</v>
      </c>
      <c r="M29" s="58">
        <v>6</v>
      </c>
      <c r="N29" s="48"/>
      <c r="O29" s="48"/>
      <c r="P29" s="48"/>
      <c r="Q29" s="48" t="s">
        <v>58</v>
      </c>
      <c r="R29" s="48"/>
      <c r="S29" s="48"/>
    </row>
    <row r="30" spans="1:19" s="58" customFormat="1" x14ac:dyDescent="0.15">
      <c r="A30" s="54">
        <v>771</v>
      </c>
      <c r="B30" s="55" t="s">
        <v>78</v>
      </c>
      <c r="C30" s="48" t="s">
        <v>79</v>
      </c>
      <c r="D30" s="48">
        <v>1</v>
      </c>
      <c r="E30" s="56" t="s">
        <v>374</v>
      </c>
      <c r="F30" s="48" t="s">
        <v>68</v>
      </c>
      <c r="G30" s="48" t="s">
        <v>54</v>
      </c>
      <c r="H30" s="48" t="s">
        <v>62</v>
      </c>
      <c r="I30" s="48" t="s">
        <v>69</v>
      </c>
      <c r="J30" s="57" t="s">
        <v>377</v>
      </c>
      <c r="K30" s="57" t="s">
        <v>378</v>
      </c>
      <c r="L30" s="58">
        <v>1</v>
      </c>
      <c r="M30" s="58">
        <v>6</v>
      </c>
      <c r="N30" s="48"/>
      <c r="O30" s="48"/>
      <c r="P30" s="48"/>
      <c r="Q30" s="48" t="s">
        <v>58</v>
      </c>
      <c r="R30" s="48"/>
      <c r="S30" s="48"/>
    </row>
    <row r="31" spans="1:19" s="58" customFormat="1" x14ac:dyDescent="0.15">
      <c r="A31" s="54">
        <v>772</v>
      </c>
      <c r="B31" s="55" t="s">
        <v>80</v>
      </c>
      <c r="C31" s="48" t="s">
        <v>81</v>
      </c>
      <c r="D31" s="48">
        <v>1</v>
      </c>
      <c r="E31" s="56" t="s">
        <v>374</v>
      </c>
      <c r="F31" s="48" t="s">
        <v>68</v>
      </c>
      <c r="G31" s="48" t="s">
        <v>54</v>
      </c>
      <c r="H31" s="48" t="s">
        <v>62</v>
      </c>
      <c r="I31" s="48" t="s">
        <v>69</v>
      </c>
      <c r="J31" s="57" t="s">
        <v>378</v>
      </c>
      <c r="K31" s="57" t="s">
        <v>379</v>
      </c>
      <c r="L31" s="58">
        <v>1</v>
      </c>
      <c r="M31" s="58">
        <v>6</v>
      </c>
      <c r="N31" s="48"/>
      <c r="O31" s="48"/>
      <c r="P31" s="48"/>
      <c r="Q31" s="48" t="s">
        <v>58</v>
      </c>
      <c r="R31" s="48"/>
      <c r="S31" s="48"/>
    </row>
    <row r="32" spans="1:19" s="58" customFormat="1" x14ac:dyDescent="0.15">
      <c r="A32" s="54">
        <v>773</v>
      </c>
      <c r="B32" s="55" t="s">
        <v>83</v>
      </c>
      <c r="C32" s="48" t="s">
        <v>84</v>
      </c>
      <c r="D32" s="48">
        <v>1</v>
      </c>
      <c r="E32" s="56" t="s">
        <v>374</v>
      </c>
      <c r="F32" s="48" t="s">
        <v>68</v>
      </c>
      <c r="G32" s="48" t="s">
        <v>54</v>
      </c>
      <c r="H32" s="48" t="s">
        <v>62</v>
      </c>
      <c r="I32" s="48" t="s">
        <v>69</v>
      </c>
      <c r="J32" s="57" t="s">
        <v>379</v>
      </c>
      <c r="K32" s="57" t="s">
        <v>380</v>
      </c>
      <c r="L32" s="58">
        <v>1</v>
      </c>
      <c r="M32" s="58">
        <v>6</v>
      </c>
      <c r="N32" s="48"/>
      <c r="O32" s="48"/>
      <c r="P32" s="48"/>
      <c r="Q32" s="48" t="s">
        <v>58</v>
      </c>
      <c r="R32" s="48"/>
      <c r="S32" s="48"/>
    </row>
    <row r="33" spans="1:19" s="58" customFormat="1" x14ac:dyDescent="0.15">
      <c r="A33" s="54">
        <v>774</v>
      </c>
      <c r="B33" s="55" t="s">
        <v>86</v>
      </c>
      <c r="C33" s="48" t="s">
        <v>87</v>
      </c>
      <c r="D33" s="48">
        <v>1</v>
      </c>
      <c r="E33" s="56" t="s">
        <v>374</v>
      </c>
      <c r="F33" s="48" t="s">
        <v>68</v>
      </c>
      <c r="G33" s="48" t="s">
        <v>54</v>
      </c>
      <c r="H33" s="48" t="s">
        <v>62</v>
      </c>
      <c r="I33" s="48" t="s">
        <v>69</v>
      </c>
      <c r="J33" s="57" t="s">
        <v>380</v>
      </c>
      <c r="K33" s="57" t="s">
        <v>381</v>
      </c>
      <c r="L33" s="58">
        <v>1</v>
      </c>
      <c r="M33" s="58">
        <v>6</v>
      </c>
      <c r="N33" s="48"/>
      <c r="O33" s="48"/>
      <c r="P33" s="48"/>
      <c r="Q33" s="48" t="s">
        <v>58</v>
      </c>
      <c r="R33" s="48"/>
      <c r="S33" s="48"/>
    </row>
    <row r="34" spans="1:19" x14ac:dyDescent="0.15">
      <c r="A34" s="6">
        <v>900</v>
      </c>
      <c r="B34" s="6" t="s">
        <v>89</v>
      </c>
      <c r="C34" s="2" t="s">
        <v>90</v>
      </c>
      <c r="D34" s="2">
        <v>1</v>
      </c>
      <c r="E34" s="7"/>
      <c r="F34" s="2" t="s">
        <v>91</v>
      </c>
      <c r="G34" s="2" t="s">
        <v>54</v>
      </c>
      <c r="H34" s="2"/>
      <c r="I34" s="2" t="s">
        <v>63</v>
      </c>
      <c r="J34" s="2">
        <v>7</v>
      </c>
      <c r="K34" s="2"/>
      <c r="L34" s="4"/>
      <c r="M34" s="4"/>
      <c r="N34" s="2"/>
      <c r="O34" s="2"/>
      <c r="P34" s="2"/>
      <c r="Q34" s="2" t="s">
        <v>58</v>
      </c>
      <c r="R34" s="2"/>
      <c r="S34" s="2"/>
    </row>
    <row r="35" spans="1:19" s="5" customFormat="1" x14ac:dyDescent="0.3">
      <c r="A35" s="6">
        <v>1000</v>
      </c>
      <c r="B35" s="19" t="s">
        <v>92</v>
      </c>
      <c r="C35" s="2" t="s">
        <v>279</v>
      </c>
      <c r="D35" s="2">
        <v>1</v>
      </c>
      <c r="E35" s="2"/>
      <c r="F35" s="2"/>
      <c r="G35" s="2"/>
      <c r="H35" s="2"/>
      <c r="I35" s="2" t="s">
        <v>41</v>
      </c>
      <c r="J35" s="10" t="s">
        <v>309</v>
      </c>
      <c r="K35" s="2" t="s">
        <v>94</v>
      </c>
      <c r="N35" s="2"/>
      <c r="O35" s="2"/>
      <c r="P35" s="2"/>
      <c r="Q35" s="2" t="s">
        <v>95</v>
      </c>
      <c r="R35" s="2">
        <v>5130844</v>
      </c>
      <c r="S35" s="2"/>
    </row>
    <row r="36" spans="1:19" x14ac:dyDescent="0.15">
      <c r="A36" s="6">
        <v>1000</v>
      </c>
      <c r="B36" s="19" t="s">
        <v>96</v>
      </c>
      <c r="C36" s="2" t="s">
        <v>280</v>
      </c>
      <c r="D36" s="2">
        <v>1</v>
      </c>
      <c r="E36" s="2"/>
      <c r="F36" s="2"/>
      <c r="G36" s="2"/>
      <c r="H36" s="2"/>
      <c r="I36" s="2" t="s">
        <v>41</v>
      </c>
      <c r="J36" s="10" t="s">
        <v>294</v>
      </c>
      <c r="K36" s="10" t="s">
        <v>309</v>
      </c>
      <c r="L36" s="4"/>
      <c r="M36" s="4"/>
      <c r="N36" s="2"/>
      <c r="O36" s="2"/>
      <c r="P36" s="2"/>
      <c r="Q36" s="2" t="s">
        <v>97</v>
      </c>
      <c r="R36" s="2">
        <v>212411</v>
      </c>
      <c r="S36" s="2"/>
    </row>
    <row r="37" spans="1:19" s="5" customFormat="1" x14ac:dyDescent="0.3">
      <c r="A37" s="6">
        <v>1100</v>
      </c>
      <c r="B37" s="19" t="s">
        <v>92</v>
      </c>
      <c r="C37" s="2" t="s">
        <v>281</v>
      </c>
      <c r="D37" s="2">
        <v>1</v>
      </c>
      <c r="E37" s="2"/>
      <c r="F37" s="2"/>
      <c r="G37" s="2"/>
      <c r="H37" s="2"/>
      <c r="I37" s="2" t="s">
        <v>41</v>
      </c>
      <c r="J37" s="10" t="s">
        <v>302</v>
      </c>
      <c r="K37" s="2" t="s">
        <v>94</v>
      </c>
      <c r="N37" s="2"/>
      <c r="O37" s="2"/>
      <c r="P37" s="2"/>
      <c r="Q37" s="2" t="s">
        <v>95</v>
      </c>
      <c r="R37" s="2">
        <v>5130654</v>
      </c>
      <c r="S37" s="2"/>
    </row>
    <row r="38" spans="1:19" x14ac:dyDescent="0.15">
      <c r="A38" s="6">
        <v>1100</v>
      </c>
      <c r="B38" s="19" t="s">
        <v>96</v>
      </c>
      <c r="C38" s="2" t="s">
        <v>282</v>
      </c>
      <c r="D38" s="2">
        <v>1</v>
      </c>
      <c r="E38" s="2"/>
      <c r="F38" s="2"/>
      <c r="G38" s="2"/>
      <c r="H38" s="2"/>
      <c r="I38" s="2" t="s">
        <v>41</v>
      </c>
      <c r="J38" s="10" t="s">
        <v>295</v>
      </c>
      <c r="K38" s="10" t="s">
        <v>302</v>
      </c>
      <c r="L38" s="4"/>
      <c r="M38" s="4"/>
      <c r="N38" s="2"/>
      <c r="O38" s="2"/>
      <c r="P38" s="2"/>
      <c r="Q38" s="2" t="s">
        <v>97</v>
      </c>
      <c r="R38" s="2">
        <v>214411</v>
      </c>
      <c r="S38" s="2"/>
    </row>
    <row r="39" spans="1:19" s="5" customFormat="1" x14ac:dyDescent="0.3">
      <c r="A39" s="6">
        <v>1200</v>
      </c>
      <c r="B39" s="19" t="s">
        <v>92</v>
      </c>
      <c r="C39" s="2" t="s">
        <v>283</v>
      </c>
      <c r="D39" s="2">
        <v>1</v>
      </c>
      <c r="E39" s="2"/>
      <c r="F39" s="2"/>
      <c r="G39" s="2"/>
      <c r="H39" s="2"/>
      <c r="I39" s="2" t="s">
        <v>41</v>
      </c>
      <c r="J39" s="10" t="s">
        <v>303</v>
      </c>
      <c r="K39" s="2" t="s">
        <v>94</v>
      </c>
      <c r="N39" s="2"/>
      <c r="O39" s="2"/>
      <c r="P39" s="2"/>
      <c r="Q39" s="2" t="s">
        <v>95</v>
      </c>
      <c r="R39" s="2">
        <v>5130944</v>
      </c>
      <c r="S39" s="2"/>
    </row>
    <row r="40" spans="1:19" x14ac:dyDescent="0.15">
      <c r="A40" s="6">
        <v>1200</v>
      </c>
      <c r="B40" s="19" t="s">
        <v>96</v>
      </c>
      <c r="C40" s="2" t="s">
        <v>287</v>
      </c>
      <c r="D40" s="2">
        <v>1</v>
      </c>
      <c r="E40" s="2"/>
      <c r="F40" s="2"/>
      <c r="G40" s="2"/>
      <c r="H40" s="2"/>
      <c r="I40" s="2" t="s">
        <v>41</v>
      </c>
      <c r="J40" s="10" t="s">
        <v>296</v>
      </c>
      <c r="K40" s="10" t="s">
        <v>303</v>
      </c>
      <c r="L40" s="4"/>
      <c r="M40" s="4"/>
      <c r="N40" s="2"/>
      <c r="O40" s="2"/>
      <c r="P40" s="2"/>
      <c r="Q40" s="2" t="s">
        <v>97</v>
      </c>
      <c r="R40" s="2">
        <v>213407</v>
      </c>
      <c r="S40" s="2"/>
    </row>
    <row r="41" spans="1:19" s="5" customFormat="1" x14ac:dyDescent="0.3">
      <c r="A41" s="6">
        <v>1300</v>
      </c>
      <c r="B41" s="19" t="s">
        <v>92</v>
      </c>
      <c r="C41" s="2" t="s">
        <v>93</v>
      </c>
      <c r="D41" s="2">
        <v>1</v>
      </c>
      <c r="E41" s="2"/>
      <c r="F41" s="2"/>
      <c r="G41" s="2"/>
      <c r="H41" s="2"/>
      <c r="I41" s="2" t="s">
        <v>41</v>
      </c>
      <c r="J41" s="10" t="s">
        <v>304</v>
      </c>
      <c r="K41" s="2" t="s">
        <v>94</v>
      </c>
      <c r="N41" s="2"/>
      <c r="O41" s="2"/>
      <c r="P41" s="2"/>
      <c r="Q41" s="2" t="s">
        <v>95</v>
      </c>
      <c r="R41" s="2">
        <v>5130074</v>
      </c>
      <c r="S41" s="2"/>
    </row>
    <row r="42" spans="1:19" x14ac:dyDescent="0.15">
      <c r="A42" s="6">
        <v>1300</v>
      </c>
      <c r="B42" s="19" t="s">
        <v>96</v>
      </c>
      <c r="C42" s="2" t="s">
        <v>286</v>
      </c>
      <c r="D42" s="2">
        <v>1</v>
      </c>
      <c r="E42" s="2"/>
      <c r="F42" s="2"/>
      <c r="G42" s="2"/>
      <c r="H42" s="2"/>
      <c r="I42" s="2" t="s">
        <v>41</v>
      </c>
      <c r="J42" s="10" t="s">
        <v>297</v>
      </c>
      <c r="K42" s="10" t="s">
        <v>304</v>
      </c>
      <c r="L42" s="4"/>
      <c r="M42" s="4"/>
      <c r="N42" s="2"/>
      <c r="O42" s="2"/>
      <c r="P42" s="2"/>
      <c r="Q42" s="2" t="s">
        <v>97</v>
      </c>
      <c r="R42" s="2">
        <v>212402</v>
      </c>
      <c r="S42" s="2"/>
    </row>
    <row r="43" spans="1:19" s="5" customFormat="1" x14ac:dyDescent="0.3">
      <c r="A43" s="6">
        <v>1400</v>
      </c>
      <c r="B43" s="19" t="s">
        <v>92</v>
      </c>
      <c r="C43" s="2" t="s">
        <v>288</v>
      </c>
      <c r="D43" s="2">
        <v>1</v>
      </c>
      <c r="E43" s="2"/>
      <c r="F43" s="2"/>
      <c r="G43" s="2"/>
      <c r="H43" s="2"/>
      <c r="I43" s="2" t="s">
        <v>41</v>
      </c>
      <c r="J43" s="10" t="s">
        <v>305</v>
      </c>
      <c r="K43" s="2" t="s">
        <v>94</v>
      </c>
      <c r="N43" s="2"/>
      <c r="O43" s="2"/>
      <c r="P43" s="2"/>
      <c r="Q43" s="2" t="s">
        <v>95</v>
      </c>
      <c r="R43" s="2">
        <v>5130954</v>
      </c>
      <c r="S43" s="2"/>
    </row>
    <row r="44" spans="1:19" x14ac:dyDescent="0.15">
      <c r="A44" s="6">
        <v>1400</v>
      </c>
      <c r="B44" s="19" t="s">
        <v>96</v>
      </c>
      <c r="C44" s="2" t="s">
        <v>284</v>
      </c>
      <c r="D44" s="2">
        <v>1</v>
      </c>
      <c r="E44" s="2"/>
      <c r="F44" s="2"/>
      <c r="G44" s="2"/>
      <c r="H44" s="2"/>
      <c r="I44" s="2" t="s">
        <v>41</v>
      </c>
      <c r="J44" s="10" t="s">
        <v>298</v>
      </c>
      <c r="K44" s="10" t="s">
        <v>305</v>
      </c>
      <c r="L44" s="4"/>
      <c r="M44" s="4"/>
      <c r="N44" s="2"/>
      <c r="O44" s="2"/>
      <c r="P44" s="2"/>
      <c r="Q44" s="2" t="s">
        <v>97</v>
      </c>
      <c r="R44" s="2">
        <v>213408</v>
      </c>
      <c r="S44" s="2"/>
    </row>
    <row r="45" spans="1:19" s="5" customFormat="1" x14ac:dyDescent="0.3">
      <c r="A45" s="6">
        <v>1500</v>
      </c>
      <c r="B45" s="19" t="s">
        <v>92</v>
      </c>
      <c r="C45" s="2" t="s">
        <v>289</v>
      </c>
      <c r="D45" s="2">
        <v>1</v>
      </c>
      <c r="E45" s="2"/>
      <c r="F45" s="2"/>
      <c r="G45" s="2"/>
      <c r="H45" s="2"/>
      <c r="I45" s="2" t="s">
        <v>41</v>
      </c>
      <c r="J45" s="10" t="s">
        <v>306</v>
      </c>
      <c r="K45" s="2" t="s">
        <v>94</v>
      </c>
      <c r="N45" s="2"/>
      <c r="O45" s="2"/>
      <c r="P45" s="2"/>
      <c r="Q45" s="2" t="s">
        <v>95</v>
      </c>
      <c r="R45" s="2">
        <v>5130904</v>
      </c>
      <c r="S45" s="2"/>
    </row>
    <row r="46" spans="1:19" x14ac:dyDescent="0.15">
      <c r="A46" s="6">
        <v>1500</v>
      </c>
      <c r="B46" s="19" t="s">
        <v>96</v>
      </c>
      <c r="C46" s="2" t="s">
        <v>285</v>
      </c>
      <c r="D46" s="2">
        <v>1</v>
      </c>
      <c r="E46" s="2"/>
      <c r="F46" s="2"/>
      <c r="G46" s="2"/>
      <c r="H46" s="2"/>
      <c r="I46" s="2" t="s">
        <v>41</v>
      </c>
      <c r="J46" s="10" t="s">
        <v>299</v>
      </c>
      <c r="K46" s="10" t="s">
        <v>306</v>
      </c>
      <c r="L46" s="4"/>
      <c r="M46" s="4"/>
      <c r="N46" s="2"/>
      <c r="O46" s="2"/>
      <c r="P46" s="2"/>
      <c r="Q46" s="2" t="s">
        <v>97</v>
      </c>
      <c r="R46" s="2">
        <v>211408</v>
      </c>
      <c r="S46" s="2"/>
    </row>
    <row r="47" spans="1:19" s="5" customFormat="1" x14ac:dyDescent="0.3">
      <c r="A47" s="6">
        <v>1600</v>
      </c>
      <c r="B47" s="19" t="s">
        <v>92</v>
      </c>
      <c r="C47" s="2" t="s">
        <v>290</v>
      </c>
      <c r="D47" s="2">
        <v>1</v>
      </c>
      <c r="E47" s="2"/>
      <c r="F47" s="2"/>
      <c r="G47" s="2"/>
      <c r="H47" s="2"/>
      <c r="I47" s="2" t="s">
        <v>41</v>
      </c>
      <c r="J47" s="10" t="s">
        <v>307</v>
      </c>
      <c r="K47" s="2" t="s">
        <v>94</v>
      </c>
      <c r="N47" s="2"/>
      <c r="O47" s="2"/>
      <c r="P47" s="2"/>
      <c r="Q47" s="2" t="s">
        <v>95</v>
      </c>
      <c r="R47" s="2">
        <v>5130964</v>
      </c>
      <c r="S47" s="2"/>
    </row>
    <row r="48" spans="1:19" x14ac:dyDescent="0.15">
      <c r="A48" s="6">
        <v>1600</v>
      </c>
      <c r="B48" s="19" t="s">
        <v>96</v>
      </c>
      <c r="C48" s="2" t="s">
        <v>291</v>
      </c>
      <c r="D48" s="2">
        <v>1</v>
      </c>
      <c r="E48" s="2"/>
      <c r="F48" s="2"/>
      <c r="G48" s="2"/>
      <c r="H48" s="2"/>
      <c r="I48" s="2" t="s">
        <v>41</v>
      </c>
      <c r="J48" s="10" t="s">
        <v>300</v>
      </c>
      <c r="K48" s="10" t="s">
        <v>307</v>
      </c>
      <c r="L48" s="4"/>
      <c r="M48" s="4"/>
      <c r="N48" s="2"/>
      <c r="O48" s="2"/>
      <c r="P48" s="2"/>
      <c r="Q48" s="2" t="s">
        <v>97</v>
      </c>
      <c r="R48" s="2">
        <v>214407</v>
      </c>
      <c r="S48" s="2"/>
    </row>
    <row r="49" spans="1:19" s="5" customFormat="1" x14ac:dyDescent="0.3">
      <c r="A49" s="6">
        <v>1700</v>
      </c>
      <c r="B49" s="19" t="s">
        <v>92</v>
      </c>
      <c r="C49" s="2" t="s">
        <v>292</v>
      </c>
      <c r="D49" s="2">
        <v>1</v>
      </c>
      <c r="E49" s="2"/>
      <c r="F49" s="2"/>
      <c r="G49" s="2"/>
      <c r="H49" s="2"/>
      <c r="I49" s="2" t="s">
        <v>41</v>
      </c>
      <c r="J49" s="10" t="s">
        <v>308</v>
      </c>
      <c r="K49" s="2" t="s">
        <v>94</v>
      </c>
      <c r="N49" s="2"/>
      <c r="O49" s="2"/>
      <c r="P49" s="2"/>
      <c r="Q49" s="2" t="s">
        <v>95</v>
      </c>
      <c r="R49" s="2">
        <v>5130824</v>
      </c>
      <c r="S49" s="2"/>
    </row>
    <row r="50" spans="1:19" x14ac:dyDescent="0.15">
      <c r="A50" s="6">
        <v>1700</v>
      </c>
      <c r="B50" s="19" t="s">
        <v>96</v>
      </c>
      <c r="C50" s="2" t="s">
        <v>293</v>
      </c>
      <c r="D50" s="2">
        <v>1</v>
      </c>
      <c r="E50" s="2"/>
      <c r="F50" s="2"/>
      <c r="G50" s="2"/>
      <c r="H50" s="2"/>
      <c r="I50" s="2" t="s">
        <v>41</v>
      </c>
      <c r="J50" s="10" t="s">
        <v>301</v>
      </c>
      <c r="K50" s="10" t="s">
        <v>308</v>
      </c>
      <c r="L50" s="4"/>
      <c r="M50" s="4"/>
      <c r="N50" s="2"/>
      <c r="O50" s="2"/>
      <c r="P50" s="2"/>
      <c r="Q50" s="2" t="s">
        <v>97</v>
      </c>
      <c r="R50" s="2">
        <v>211406</v>
      </c>
      <c r="S50" s="2"/>
    </row>
    <row r="51" spans="1:19" x14ac:dyDescent="0.15">
      <c r="A51" s="6">
        <v>1200</v>
      </c>
      <c r="B51" s="19" t="s">
        <v>98</v>
      </c>
      <c r="C51" s="2" t="s">
        <v>99</v>
      </c>
      <c r="D51" s="2">
        <v>0</v>
      </c>
      <c r="E51" s="7"/>
      <c r="F51" s="2" t="s">
        <v>100</v>
      </c>
      <c r="G51" s="2" t="s">
        <v>54</v>
      </c>
      <c r="H51" s="2" t="s">
        <v>101</v>
      </c>
      <c r="I51" s="2" t="s">
        <v>41</v>
      </c>
      <c r="J51" s="10" t="s">
        <v>42</v>
      </c>
      <c r="K51" s="10" t="s">
        <v>43</v>
      </c>
      <c r="L51" s="4"/>
      <c r="M51" s="4"/>
      <c r="N51" s="2"/>
      <c r="O51" s="2"/>
      <c r="P51" s="2"/>
      <c r="Q51" s="2" t="s">
        <v>58</v>
      </c>
      <c r="R51" s="2"/>
      <c r="S51" s="2"/>
    </row>
    <row r="52" spans="1:19" ht="28.9" customHeight="1" x14ac:dyDescent="0.15">
      <c r="A52" s="6">
        <v>1201</v>
      </c>
      <c r="B52" s="19" t="s">
        <v>102</v>
      </c>
      <c r="C52" s="2" t="s">
        <v>103</v>
      </c>
      <c r="D52" s="2">
        <v>0</v>
      </c>
      <c r="E52" s="7"/>
      <c r="F52" s="2" t="s">
        <v>104</v>
      </c>
      <c r="G52" s="2" t="s">
        <v>54</v>
      </c>
      <c r="H52" s="2" t="s">
        <v>105</v>
      </c>
      <c r="I52" s="2" t="s">
        <v>41</v>
      </c>
      <c r="J52" s="10" t="s">
        <v>42</v>
      </c>
      <c r="K52" s="10" t="s">
        <v>43</v>
      </c>
      <c r="L52" s="4"/>
      <c r="M52" s="4"/>
      <c r="N52" s="2"/>
      <c r="O52" s="2"/>
      <c r="P52" s="2"/>
      <c r="Q52" s="2" t="s">
        <v>58</v>
      </c>
      <c r="R52" s="2"/>
      <c r="S52" s="2"/>
    </row>
    <row r="53" spans="1:19" x14ac:dyDescent="0.15">
      <c r="A53" s="6">
        <v>1202</v>
      </c>
      <c r="B53" s="19" t="s">
        <v>106</v>
      </c>
      <c r="C53" s="2" t="s">
        <v>107</v>
      </c>
      <c r="D53" s="2">
        <v>0</v>
      </c>
      <c r="E53" s="7"/>
      <c r="F53" s="2" t="s">
        <v>108</v>
      </c>
      <c r="G53" s="2" t="s">
        <v>54</v>
      </c>
      <c r="H53" s="2" t="s">
        <v>109</v>
      </c>
      <c r="I53" s="2" t="s">
        <v>41</v>
      </c>
      <c r="J53" s="10" t="s">
        <v>70</v>
      </c>
      <c r="K53" s="10" t="s">
        <v>71</v>
      </c>
      <c r="L53" s="4"/>
      <c r="M53" s="4"/>
      <c r="N53" s="2"/>
      <c r="O53" s="2"/>
      <c r="P53" s="2"/>
      <c r="Q53" s="2" t="s">
        <v>58</v>
      </c>
      <c r="R53" s="2"/>
      <c r="S53" s="2"/>
    </row>
    <row r="54" spans="1:19" ht="32.450000000000003" customHeight="1" x14ac:dyDescent="0.15">
      <c r="A54" s="6">
        <v>1300</v>
      </c>
      <c r="B54" s="19" t="s">
        <v>110</v>
      </c>
      <c r="C54" s="2" t="s">
        <v>111</v>
      </c>
      <c r="D54" s="2">
        <v>0</v>
      </c>
      <c r="E54" s="7"/>
      <c r="F54" s="2" t="s">
        <v>112</v>
      </c>
      <c r="G54" s="2" t="s">
        <v>113</v>
      </c>
      <c r="H54" s="2"/>
      <c r="I54" s="2" t="s">
        <v>41</v>
      </c>
      <c r="J54" s="10" t="s">
        <v>70</v>
      </c>
      <c r="K54" s="10" t="s">
        <v>71</v>
      </c>
      <c r="L54" s="4"/>
      <c r="M54" s="4"/>
      <c r="N54" s="2"/>
      <c r="O54" s="2"/>
      <c r="P54" s="2"/>
      <c r="Q54" s="2" t="s">
        <v>114</v>
      </c>
      <c r="R54" s="2">
        <v>2</v>
      </c>
      <c r="S54" s="51" t="s">
        <v>115</v>
      </c>
    </row>
    <row r="55" spans="1:19" ht="90" x14ac:dyDescent="0.15">
      <c r="A55" s="6">
        <v>1301</v>
      </c>
      <c r="B55" s="19" t="s">
        <v>116</v>
      </c>
      <c r="C55" s="2" t="s">
        <v>117</v>
      </c>
      <c r="D55" s="2">
        <v>0</v>
      </c>
      <c r="E55" s="7"/>
      <c r="F55" s="2" t="s">
        <v>112</v>
      </c>
      <c r="G55" s="2" t="s">
        <v>113</v>
      </c>
      <c r="H55" s="2"/>
      <c r="I55" s="2" t="s">
        <v>41</v>
      </c>
      <c r="J55" s="10" t="s">
        <v>70</v>
      </c>
      <c r="K55" s="10" t="s">
        <v>71</v>
      </c>
      <c r="L55" s="4"/>
      <c r="M55" s="4"/>
      <c r="N55" s="2"/>
      <c r="O55" s="2"/>
      <c r="P55" s="2"/>
      <c r="Q55" s="2" t="s">
        <v>118</v>
      </c>
      <c r="R55" s="2">
        <v>2</v>
      </c>
      <c r="S55" s="51" t="s">
        <v>119</v>
      </c>
    </row>
    <row r="56" spans="1:19" x14ac:dyDescent="0.15">
      <c r="A56" s="6">
        <v>1400</v>
      </c>
      <c r="B56" s="19" t="s">
        <v>120</v>
      </c>
      <c r="C56" s="2" t="s">
        <v>121</v>
      </c>
      <c r="D56" s="2">
        <v>0</v>
      </c>
      <c r="E56" s="7"/>
      <c r="F56" s="2" t="s">
        <v>122</v>
      </c>
      <c r="G56" s="2" t="s">
        <v>54</v>
      </c>
      <c r="H56" s="2"/>
      <c r="I56" s="2" t="s">
        <v>41</v>
      </c>
      <c r="J56" s="10" t="s">
        <v>42</v>
      </c>
      <c r="K56" s="10" t="s">
        <v>43</v>
      </c>
      <c r="L56" s="4"/>
      <c r="M56" s="4"/>
      <c r="N56" s="2"/>
      <c r="O56" s="2"/>
      <c r="P56" s="2"/>
      <c r="Q56" s="2" t="s">
        <v>58</v>
      </c>
      <c r="R56" s="2"/>
      <c r="S56" s="2"/>
    </row>
    <row r="57" spans="1:19" x14ac:dyDescent="0.15">
      <c r="A57" s="6">
        <v>9000</v>
      </c>
      <c r="B57" s="19" t="s">
        <v>123</v>
      </c>
      <c r="C57" s="2" t="s">
        <v>124</v>
      </c>
      <c r="D57" s="2">
        <v>0</v>
      </c>
      <c r="E57" s="7"/>
      <c r="F57" s="2"/>
      <c r="G57" s="2"/>
      <c r="H57" s="2"/>
      <c r="I57" s="2" t="s">
        <v>41</v>
      </c>
      <c r="J57" s="2" t="s">
        <v>125</v>
      </c>
      <c r="K57" s="10" t="s">
        <v>71</v>
      </c>
      <c r="L57" s="4"/>
      <c r="M57" s="4"/>
      <c r="N57" s="2"/>
      <c r="O57" s="2"/>
      <c r="P57" s="2"/>
      <c r="Q57" s="2" t="s">
        <v>126</v>
      </c>
      <c r="R57" s="2" t="s">
        <v>127</v>
      </c>
      <c r="S57" s="2"/>
    </row>
    <row r="58" spans="1:19" x14ac:dyDescent="0.15">
      <c r="A58" s="6">
        <v>9001</v>
      </c>
      <c r="B58" s="19" t="s">
        <v>128</v>
      </c>
      <c r="C58" s="2" t="s">
        <v>129</v>
      </c>
      <c r="D58" s="2">
        <v>0</v>
      </c>
      <c r="E58" s="7"/>
      <c r="F58" s="2"/>
      <c r="G58" s="2"/>
      <c r="H58" s="2"/>
      <c r="I58" s="2" t="s">
        <v>41</v>
      </c>
      <c r="J58" s="2" t="s">
        <v>130</v>
      </c>
      <c r="K58" s="10" t="s">
        <v>71</v>
      </c>
      <c r="L58" s="4"/>
      <c r="M58" s="4"/>
      <c r="N58" s="2"/>
      <c r="O58" s="2"/>
      <c r="P58" s="2"/>
      <c r="Q58" s="2" t="s">
        <v>126</v>
      </c>
      <c r="R58" s="2" t="s">
        <v>131</v>
      </c>
      <c r="S58" s="2"/>
    </row>
    <row r="59" spans="1:19" x14ac:dyDescent="0.15">
      <c r="A59" s="6">
        <v>9002</v>
      </c>
      <c r="B59" s="19" t="s">
        <v>123</v>
      </c>
      <c r="C59" s="2" t="s">
        <v>132</v>
      </c>
      <c r="D59" s="2">
        <v>0</v>
      </c>
      <c r="E59" s="7"/>
      <c r="F59" s="2"/>
      <c r="G59" s="2"/>
      <c r="H59" s="2"/>
      <c r="I59" s="2" t="s">
        <v>41</v>
      </c>
      <c r="J59" s="2" t="s">
        <v>133</v>
      </c>
      <c r="K59" s="10" t="s">
        <v>71</v>
      </c>
      <c r="L59" s="4"/>
      <c r="M59" s="4"/>
      <c r="N59" s="2"/>
      <c r="O59" s="2"/>
      <c r="P59" s="2"/>
      <c r="Q59" s="2" t="s">
        <v>126</v>
      </c>
      <c r="R59" s="2" t="s">
        <v>134</v>
      </c>
      <c r="S59" s="2"/>
    </row>
    <row r="60" spans="1:19" x14ac:dyDescent="0.15">
      <c r="A60" s="2">
        <v>2000</v>
      </c>
      <c r="B60" s="2" t="s">
        <v>254</v>
      </c>
      <c r="C60" s="2" t="s">
        <v>254</v>
      </c>
      <c r="D60" s="2">
        <v>0</v>
      </c>
      <c r="E60" s="7"/>
      <c r="F60" s="2"/>
      <c r="G60" s="2"/>
      <c r="H60" s="2"/>
      <c r="I60" s="2" t="s">
        <v>255</v>
      </c>
      <c r="J60" s="2" t="s">
        <v>256</v>
      </c>
      <c r="K60" s="2" t="s">
        <v>257</v>
      </c>
      <c r="L60" s="2"/>
      <c r="M60" s="2"/>
      <c r="N60" s="2"/>
      <c r="O60" s="2"/>
      <c r="P60" s="2"/>
      <c r="Q60" s="2" t="s">
        <v>258</v>
      </c>
      <c r="R60" s="2" t="s">
        <v>259</v>
      </c>
      <c r="S60" s="2"/>
    </row>
    <row r="61" spans="1:19" x14ac:dyDescent="0.15">
      <c r="A61" s="2">
        <v>1500</v>
      </c>
      <c r="B61" s="2" t="s">
        <v>315</v>
      </c>
      <c r="C61" s="2" t="s">
        <v>315</v>
      </c>
      <c r="D61" s="2">
        <v>1</v>
      </c>
      <c r="E61" s="7"/>
      <c r="F61" s="2" t="s">
        <v>310</v>
      </c>
      <c r="G61" s="2" t="s">
        <v>311</v>
      </c>
      <c r="H61" s="2"/>
      <c r="I61" s="2" t="s">
        <v>255</v>
      </c>
      <c r="J61" s="2" t="s">
        <v>313</v>
      </c>
      <c r="K61" s="2" t="s">
        <v>314</v>
      </c>
      <c r="L61" s="2"/>
      <c r="M61" s="2"/>
      <c r="N61" s="2"/>
      <c r="O61" s="2"/>
      <c r="Q61" s="2" t="s">
        <v>312</v>
      </c>
      <c r="R61" s="2" t="s">
        <v>325</v>
      </c>
    </row>
    <row r="62" spans="1:19" x14ac:dyDescent="0.15">
      <c r="A62" s="2">
        <v>1501</v>
      </c>
      <c r="B62" s="2" t="s">
        <v>316</v>
      </c>
      <c r="C62" s="2" t="s">
        <v>316</v>
      </c>
      <c r="D62" s="2">
        <v>1</v>
      </c>
      <c r="E62" s="7"/>
      <c r="F62" s="2" t="s">
        <v>310</v>
      </c>
      <c r="G62" s="2" t="s">
        <v>311</v>
      </c>
      <c r="H62" s="2"/>
      <c r="I62" s="2" t="s">
        <v>255</v>
      </c>
      <c r="J62" s="2" t="s">
        <v>314</v>
      </c>
      <c r="K62" s="2" t="s">
        <v>322</v>
      </c>
      <c r="L62" s="2"/>
      <c r="M62" s="2"/>
      <c r="N62" s="2"/>
      <c r="O62" s="2"/>
      <c r="Q62" s="2" t="s">
        <v>312</v>
      </c>
      <c r="R62" s="2" t="s">
        <v>326</v>
      </c>
    </row>
    <row r="63" spans="1:19" x14ac:dyDescent="0.15">
      <c r="A63" s="2">
        <v>1502</v>
      </c>
      <c r="B63" s="2" t="s">
        <v>317</v>
      </c>
      <c r="C63" s="2" t="s">
        <v>317</v>
      </c>
      <c r="D63" s="2">
        <v>1</v>
      </c>
      <c r="E63" s="7"/>
      <c r="F63" s="2" t="s">
        <v>310</v>
      </c>
      <c r="G63" s="2" t="s">
        <v>311</v>
      </c>
      <c r="H63" s="2"/>
      <c r="I63" s="2" t="s">
        <v>255</v>
      </c>
      <c r="J63" s="2" t="s">
        <v>257</v>
      </c>
      <c r="K63" s="2" t="s">
        <v>323</v>
      </c>
      <c r="L63" s="2"/>
      <c r="M63" s="2"/>
      <c r="N63" s="2"/>
      <c r="O63" s="2"/>
      <c r="Q63" s="2" t="s">
        <v>312</v>
      </c>
      <c r="R63" s="2" t="s">
        <v>327</v>
      </c>
    </row>
    <row r="64" spans="1:19" x14ac:dyDescent="0.15">
      <c r="A64" s="2">
        <v>1503</v>
      </c>
      <c r="B64" s="2" t="s">
        <v>318</v>
      </c>
      <c r="C64" s="2" t="s">
        <v>318</v>
      </c>
      <c r="D64" s="2">
        <v>1</v>
      </c>
      <c r="E64" s="7"/>
      <c r="F64" s="2" t="s">
        <v>310</v>
      </c>
      <c r="G64" s="2" t="s">
        <v>311</v>
      </c>
      <c r="H64" s="2"/>
      <c r="I64" s="2" t="s">
        <v>255</v>
      </c>
      <c r="J64" s="2" t="s">
        <v>320</v>
      </c>
      <c r="K64" s="2" t="s">
        <v>321</v>
      </c>
      <c r="L64" s="2"/>
      <c r="M64" s="2"/>
      <c r="N64" s="2"/>
      <c r="O64" s="2"/>
      <c r="Q64" s="2" t="s">
        <v>312</v>
      </c>
      <c r="R64" s="2" t="s">
        <v>328</v>
      </c>
    </row>
    <row r="65" spans="1:18" x14ac:dyDescent="0.15">
      <c r="A65" s="2">
        <v>1504</v>
      </c>
      <c r="B65" s="2" t="s">
        <v>319</v>
      </c>
      <c r="C65" s="2" t="s">
        <v>319</v>
      </c>
      <c r="D65" s="2">
        <v>1</v>
      </c>
      <c r="E65" s="7"/>
      <c r="F65" s="2" t="s">
        <v>310</v>
      </c>
      <c r="G65" s="2" t="s">
        <v>311</v>
      </c>
      <c r="H65" s="2"/>
      <c r="I65" s="2" t="s">
        <v>255</v>
      </c>
      <c r="J65" s="2" t="s">
        <v>321</v>
      </c>
      <c r="K65" s="2" t="s">
        <v>324</v>
      </c>
      <c r="L65" s="2"/>
      <c r="M65" s="2"/>
      <c r="N65" s="2"/>
      <c r="O65" s="2"/>
      <c r="Q65" s="2" t="s">
        <v>312</v>
      </c>
      <c r="R65" s="2" t="s">
        <v>329</v>
      </c>
    </row>
  </sheetData>
  <phoneticPr fontId="12" type="noConversion"/>
  <conditionalFormatting sqref="D1:D5 D66:D1048576 D34:D59 D11:D19">
    <cfRule type="cellIs" dxfId="6" priority="16" stopIfTrue="1" operator="equal">
      <formula>0</formula>
    </cfRule>
  </conditionalFormatting>
  <conditionalFormatting sqref="D20:D26">
    <cfRule type="cellIs" dxfId="5" priority="8" stopIfTrue="1" operator="equal">
      <formula>0</formula>
    </cfRule>
  </conditionalFormatting>
  <conditionalFormatting sqref="D6">
    <cfRule type="cellIs" dxfId="4" priority="7" stopIfTrue="1" operator="equal">
      <formula>0</formula>
    </cfRule>
  </conditionalFormatting>
  <conditionalFormatting sqref="D7">
    <cfRule type="cellIs" dxfId="3" priority="4" stopIfTrue="1" operator="equal">
      <formula>0</formula>
    </cfRule>
  </conditionalFormatting>
  <conditionalFormatting sqref="D27:D33">
    <cfRule type="cellIs" dxfId="2" priority="3" stopIfTrue="1" operator="equal">
      <formula>0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1"/>
  <sheetViews>
    <sheetView zoomScale="85" zoomScaleNormal="85" workbookViewId="0">
      <pane ySplit="1" topLeftCell="A5" activePane="bottomLeft" state="frozen"/>
      <selection pane="bottomLeft" activeCell="C27" sqref="C27"/>
    </sheetView>
  </sheetViews>
  <sheetFormatPr defaultColWidth="9" defaultRowHeight="16.5" x14ac:dyDescent="0.15"/>
  <cols>
    <col min="1" max="2" width="9" style="2"/>
    <col min="3" max="3" width="46.875" style="2" customWidth="1"/>
    <col min="4" max="4" width="13.375" style="2" customWidth="1"/>
    <col min="5" max="5" width="19.375" style="2" customWidth="1"/>
    <col min="6" max="6" width="18.625" style="2" customWidth="1"/>
    <col min="7" max="7" width="13.75" style="2" customWidth="1"/>
    <col min="8" max="8" width="11.125" style="2" customWidth="1"/>
    <col min="9" max="9" width="17.125" style="2" bestFit="1" customWidth="1"/>
    <col min="10" max="10" width="13.625" style="10" customWidth="1"/>
    <col min="11" max="11" width="13.75" style="2" customWidth="1"/>
    <col min="12" max="12" width="11.125" style="2" customWidth="1"/>
    <col min="13" max="13" width="13.25" style="2" customWidth="1"/>
    <col min="14" max="14" width="13.625" style="2" customWidth="1"/>
    <col min="15" max="15" width="13.75" style="2" customWidth="1"/>
    <col min="16" max="16" width="11.125" style="2" customWidth="1"/>
    <col min="17" max="17" width="17.125" style="2" bestFit="1" customWidth="1"/>
    <col min="18" max="18" width="13.625" style="2" customWidth="1"/>
    <col min="19" max="19" width="13.75" style="2" customWidth="1"/>
    <col min="20" max="20" width="11.125" style="2" customWidth="1"/>
    <col min="21" max="21" width="17" style="2" customWidth="1"/>
    <col min="22" max="22" width="13.625" style="2" customWidth="1"/>
    <col min="23" max="16384" width="9" style="2"/>
  </cols>
  <sheetData>
    <row r="1" spans="1:22" x14ac:dyDescent="0.15">
      <c r="A1" s="23" t="s">
        <v>0</v>
      </c>
      <c r="B1" s="23" t="s">
        <v>135</v>
      </c>
      <c r="C1" s="23" t="s">
        <v>1</v>
      </c>
      <c r="D1" s="23" t="s">
        <v>136</v>
      </c>
      <c r="E1" s="23" t="s">
        <v>137</v>
      </c>
      <c r="F1" s="23" t="s">
        <v>138</v>
      </c>
      <c r="G1" s="23" t="s">
        <v>139</v>
      </c>
      <c r="H1" s="23" t="s">
        <v>140</v>
      </c>
      <c r="I1" s="23" t="s">
        <v>141</v>
      </c>
      <c r="J1" s="31" t="s">
        <v>142</v>
      </c>
      <c r="K1" s="23" t="s">
        <v>143</v>
      </c>
      <c r="L1" s="23" t="s">
        <v>144</v>
      </c>
      <c r="M1" s="23" t="s">
        <v>145</v>
      </c>
      <c r="N1" s="23" t="s">
        <v>146</v>
      </c>
      <c r="O1" s="23" t="s">
        <v>147</v>
      </c>
      <c r="P1" s="23" t="s">
        <v>148</v>
      </c>
      <c r="Q1" s="23" t="s">
        <v>149</v>
      </c>
      <c r="R1" s="23" t="s">
        <v>150</v>
      </c>
      <c r="S1" s="23" t="s">
        <v>151</v>
      </c>
      <c r="T1" s="23" t="s">
        <v>152</v>
      </c>
      <c r="U1" s="23" t="s">
        <v>153</v>
      </c>
      <c r="V1" s="23" t="s">
        <v>154</v>
      </c>
    </row>
    <row r="2" spans="1:22" x14ac:dyDescent="0.15">
      <c r="A2" s="23" t="s">
        <v>19</v>
      </c>
      <c r="B2" s="23" t="s">
        <v>155</v>
      </c>
      <c r="C2" s="23" t="s">
        <v>20</v>
      </c>
      <c r="D2" s="23" t="s">
        <v>36</v>
      </c>
      <c r="E2" s="23" t="s">
        <v>31</v>
      </c>
      <c r="F2" s="23" t="s">
        <v>32</v>
      </c>
      <c r="G2" s="23" t="s">
        <v>156</v>
      </c>
      <c r="H2" s="23" t="s">
        <v>157</v>
      </c>
      <c r="I2" s="23"/>
      <c r="J2" s="31" t="s">
        <v>158</v>
      </c>
      <c r="K2" s="23" t="s">
        <v>159</v>
      </c>
      <c r="L2" s="23" t="s">
        <v>160</v>
      </c>
      <c r="M2" s="23"/>
      <c r="N2" s="23" t="s">
        <v>161</v>
      </c>
      <c r="O2" s="23" t="s">
        <v>162</v>
      </c>
      <c r="P2" s="23" t="s">
        <v>163</v>
      </c>
      <c r="Q2" s="23"/>
      <c r="R2" s="23" t="s">
        <v>164</v>
      </c>
      <c r="S2" s="23" t="s">
        <v>165</v>
      </c>
      <c r="T2" s="23" t="s">
        <v>166</v>
      </c>
      <c r="U2" s="23"/>
      <c r="V2" s="23" t="s">
        <v>167</v>
      </c>
    </row>
    <row r="3" spans="1:22" ht="33" x14ac:dyDescent="0.15">
      <c r="A3" s="23">
        <v>600</v>
      </c>
      <c r="B3" s="23">
        <v>1</v>
      </c>
      <c r="C3" s="32" t="str">
        <f t="shared" ref="C3:C9" si="0">"Tiêu phí kim cương &lt;&amp;image:5190002_s&gt;&lt;&amp;/&gt;"&amp;F3</f>
        <v>Tiêu phí kim cương &lt;&amp;image:5190002_s&gt;&lt;&amp;/&gt;300</v>
      </c>
      <c r="D3" s="23"/>
      <c r="E3" s="23" t="s">
        <v>168</v>
      </c>
      <c r="F3" s="23">
        <v>300</v>
      </c>
      <c r="G3" s="23" t="s">
        <v>169</v>
      </c>
      <c r="H3" s="23">
        <v>5120886</v>
      </c>
      <c r="I3" s="23" t="s">
        <v>170</v>
      </c>
      <c r="J3" s="31">
        <v>10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33" x14ac:dyDescent="0.15">
      <c r="A4" s="23">
        <v>600</v>
      </c>
      <c r="B4" s="23">
        <v>2</v>
      </c>
      <c r="C4" s="32" t="str">
        <f t="shared" si="0"/>
        <v>Tiêu phí kim cương &lt;&amp;image:5190002_s&gt;&lt;&amp;/&gt;500</v>
      </c>
      <c r="D4" s="23"/>
      <c r="E4" s="23" t="s">
        <v>168</v>
      </c>
      <c r="F4" s="23">
        <v>500</v>
      </c>
      <c r="G4" s="23" t="s">
        <v>169</v>
      </c>
      <c r="H4" s="23">
        <v>5130674</v>
      </c>
      <c r="I4" s="23" t="s">
        <v>171</v>
      </c>
      <c r="J4" s="31">
        <v>10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ht="33" x14ac:dyDescent="0.15">
      <c r="A5" s="23">
        <v>600</v>
      </c>
      <c r="B5" s="23">
        <v>3</v>
      </c>
      <c r="C5" s="32" t="str">
        <f t="shared" si="0"/>
        <v>Tiêu phí kim cương &lt;&amp;image:5190002_s&gt;&lt;&amp;/&gt;1000</v>
      </c>
      <c r="D5" s="23"/>
      <c r="E5" s="23" t="s">
        <v>168</v>
      </c>
      <c r="F5" s="23">
        <v>1000</v>
      </c>
      <c r="G5" s="23" t="s">
        <v>169</v>
      </c>
      <c r="H5" s="23">
        <v>5130884</v>
      </c>
      <c r="I5" s="23" t="s">
        <v>172</v>
      </c>
      <c r="J5" s="31">
        <v>10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22" ht="33" x14ac:dyDescent="0.15">
      <c r="A6" s="23">
        <v>600</v>
      </c>
      <c r="B6" s="23">
        <v>4</v>
      </c>
      <c r="C6" s="32" t="str">
        <f t="shared" si="0"/>
        <v>Tiêu phí kim cương &lt;&amp;image:5190002_s&gt;&lt;&amp;/&gt;5000</v>
      </c>
      <c r="D6" s="23"/>
      <c r="E6" s="23" t="s">
        <v>168</v>
      </c>
      <c r="F6" s="23">
        <v>5000</v>
      </c>
      <c r="G6" s="23" t="s">
        <v>169</v>
      </c>
      <c r="H6" s="23">
        <v>5130674</v>
      </c>
      <c r="I6" s="23" t="s">
        <v>171</v>
      </c>
      <c r="J6" s="31">
        <v>10</v>
      </c>
      <c r="K6" s="23" t="s">
        <v>169</v>
      </c>
      <c r="L6" s="23">
        <v>5130884</v>
      </c>
      <c r="M6" s="23" t="s">
        <v>172</v>
      </c>
      <c r="N6" s="31">
        <v>10</v>
      </c>
      <c r="O6" s="23"/>
      <c r="P6" s="23"/>
      <c r="Q6" s="23"/>
      <c r="R6" s="23"/>
      <c r="S6" s="23"/>
      <c r="T6" s="23"/>
      <c r="U6" s="23"/>
      <c r="V6" s="23"/>
    </row>
    <row r="7" spans="1:22" ht="33" x14ac:dyDescent="0.15">
      <c r="A7" s="23">
        <v>600</v>
      </c>
      <c r="B7" s="23">
        <v>5</v>
      </c>
      <c r="C7" s="32" t="str">
        <f t="shared" si="0"/>
        <v>Tiêu phí kim cương &lt;&amp;image:5190002_s&gt;&lt;&amp;/&gt;10000</v>
      </c>
      <c r="D7" s="23"/>
      <c r="E7" s="23" t="s">
        <v>168</v>
      </c>
      <c r="F7" s="23">
        <v>10000</v>
      </c>
      <c r="G7" s="23" t="s">
        <v>169</v>
      </c>
      <c r="H7" s="23">
        <v>5130884</v>
      </c>
      <c r="I7" s="23" t="s">
        <v>172</v>
      </c>
      <c r="J7" s="31">
        <v>30</v>
      </c>
      <c r="K7" s="23" t="s">
        <v>169</v>
      </c>
      <c r="L7" s="23">
        <v>5100015</v>
      </c>
      <c r="M7" s="23" t="s">
        <v>173</v>
      </c>
      <c r="N7" s="23">
        <v>10</v>
      </c>
      <c r="O7" s="23"/>
      <c r="P7" s="23"/>
      <c r="Q7" s="23"/>
      <c r="R7" s="23"/>
      <c r="S7" s="23"/>
      <c r="T7" s="23"/>
      <c r="U7" s="23"/>
      <c r="V7" s="23"/>
    </row>
    <row r="8" spans="1:22" ht="33" x14ac:dyDescent="0.15">
      <c r="A8" s="23">
        <v>600</v>
      </c>
      <c r="B8" s="23">
        <v>6</v>
      </c>
      <c r="C8" s="32" t="str">
        <f t="shared" si="0"/>
        <v>Tiêu phí kim cương &lt;&amp;image:5190002_s&gt;&lt;&amp;/&gt;20000</v>
      </c>
      <c r="D8" s="23"/>
      <c r="E8" s="23" t="s">
        <v>168</v>
      </c>
      <c r="F8" s="23">
        <v>20000</v>
      </c>
      <c r="G8" s="23" t="s">
        <v>169</v>
      </c>
      <c r="H8" s="23">
        <v>5130674</v>
      </c>
      <c r="I8" s="23" t="s">
        <v>171</v>
      </c>
      <c r="J8" s="31">
        <v>30</v>
      </c>
      <c r="K8" s="23" t="s">
        <v>169</v>
      </c>
      <c r="L8" s="23">
        <v>5120881</v>
      </c>
      <c r="M8" s="23" t="s">
        <v>174</v>
      </c>
      <c r="N8" s="23">
        <v>5</v>
      </c>
      <c r="O8" s="23"/>
      <c r="P8" s="23"/>
      <c r="Q8" s="23"/>
      <c r="R8" s="23"/>
      <c r="S8" s="23"/>
      <c r="T8" s="23"/>
      <c r="U8" s="23"/>
      <c r="V8" s="23"/>
    </row>
    <row r="9" spans="1:22" ht="33" x14ac:dyDescent="0.15">
      <c r="A9" s="23">
        <v>600</v>
      </c>
      <c r="B9" s="23">
        <v>7</v>
      </c>
      <c r="C9" s="32" t="str">
        <f t="shared" si="0"/>
        <v>Tiêu phí kim cương &lt;&amp;image:5190002_s&gt;&lt;&amp;/&gt;30000</v>
      </c>
      <c r="D9" s="23"/>
      <c r="E9" s="23" t="s">
        <v>168</v>
      </c>
      <c r="F9" s="23">
        <v>30000</v>
      </c>
      <c r="G9" s="23" t="s">
        <v>169</v>
      </c>
      <c r="H9" s="23">
        <v>5130674</v>
      </c>
      <c r="I9" s="23" t="s">
        <v>171</v>
      </c>
      <c r="J9" s="31">
        <v>40</v>
      </c>
      <c r="K9" s="23" t="s">
        <v>169</v>
      </c>
      <c r="L9" s="23">
        <v>5130884</v>
      </c>
      <c r="M9" s="23" t="s">
        <v>172</v>
      </c>
      <c r="N9" s="31">
        <v>40</v>
      </c>
      <c r="O9" s="23"/>
      <c r="P9" s="23"/>
      <c r="Q9" s="23"/>
      <c r="R9" s="23"/>
      <c r="S9" s="23"/>
      <c r="T9" s="23"/>
      <c r="U9" s="23"/>
      <c r="V9" s="23"/>
    </row>
    <row r="10" spans="1:22" s="1" customFormat="1" x14ac:dyDescent="0.15">
      <c r="A10" s="22">
        <v>601</v>
      </c>
      <c r="B10" s="22">
        <v>1</v>
      </c>
      <c r="C10" s="24" t="str">
        <f t="shared" ref="C10:C14" si="1">"Nạp tích lũy&lt;&amp;image:5190002_s&gt;&lt;&amp;/&gt;"&amp;F10</f>
        <v>Nạp tích lũy&lt;&amp;image:5190002_s&gt;&lt;&amp;/&gt;300</v>
      </c>
      <c r="D10" s="21"/>
      <c r="E10" s="23" t="s">
        <v>168</v>
      </c>
      <c r="F10" s="25">
        <v>300</v>
      </c>
      <c r="G10" s="22" t="s">
        <v>169</v>
      </c>
      <c r="H10" s="25">
        <v>5190007</v>
      </c>
      <c r="I10" s="26" t="s">
        <v>185</v>
      </c>
      <c r="J10" s="27">
        <v>15</v>
      </c>
      <c r="K10" s="22" t="s">
        <v>169</v>
      </c>
      <c r="L10" s="25">
        <v>5160014</v>
      </c>
      <c r="M10" s="28" t="s">
        <v>183</v>
      </c>
      <c r="N10" s="26">
        <v>3</v>
      </c>
      <c r="O10" s="22" t="s">
        <v>169</v>
      </c>
      <c r="P10" s="26">
        <v>5120879</v>
      </c>
      <c r="Q10" s="26" t="s">
        <v>364</v>
      </c>
      <c r="R10" s="26">
        <v>3</v>
      </c>
      <c r="S10" s="22" t="s">
        <v>169</v>
      </c>
      <c r="T10" s="26">
        <v>5120875</v>
      </c>
      <c r="U10" s="26" t="s">
        <v>195</v>
      </c>
      <c r="V10" s="26">
        <v>3</v>
      </c>
    </row>
    <row r="11" spans="1:22" s="1" customFormat="1" x14ac:dyDescent="0.15">
      <c r="A11" s="22">
        <v>601</v>
      </c>
      <c r="B11" s="22">
        <v>2</v>
      </c>
      <c r="C11" s="24" t="str">
        <f t="shared" si="1"/>
        <v>Nạp tích lũy&lt;&amp;image:5190002_s&gt;&lt;&amp;/&gt;600</v>
      </c>
      <c r="D11" s="21"/>
      <c r="E11" s="23" t="s">
        <v>168</v>
      </c>
      <c r="F11" s="29" t="s">
        <v>358</v>
      </c>
      <c r="G11" s="22" t="s">
        <v>169</v>
      </c>
      <c r="H11" s="25">
        <v>5190007</v>
      </c>
      <c r="I11" s="26" t="s">
        <v>185</v>
      </c>
      <c r="J11" s="27">
        <v>30</v>
      </c>
      <c r="K11" s="22" t="s">
        <v>169</v>
      </c>
      <c r="L11" s="25">
        <v>5160014</v>
      </c>
      <c r="M11" s="28" t="s">
        <v>183</v>
      </c>
      <c r="N11" s="26">
        <v>5</v>
      </c>
      <c r="O11" s="22" t="s">
        <v>169</v>
      </c>
      <c r="P11" s="26">
        <v>5120879</v>
      </c>
      <c r="Q11" s="26" t="s">
        <v>364</v>
      </c>
      <c r="R11" s="26">
        <v>5</v>
      </c>
      <c r="S11" s="22" t="s">
        <v>169</v>
      </c>
      <c r="T11" s="26">
        <v>5120875</v>
      </c>
      <c r="U11" s="26" t="s">
        <v>195</v>
      </c>
      <c r="V11" s="26">
        <v>5</v>
      </c>
    </row>
    <row r="12" spans="1:22" s="1" customFormat="1" x14ac:dyDescent="0.15">
      <c r="A12" s="22">
        <v>601</v>
      </c>
      <c r="B12" s="22">
        <v>3</v>
      </c>
      <c r="C12" s="24" t="str">
        <f t="shared" si="1"/>
        <v>Nạp tích lũy&lt;&amp;image:5190002_s&gt;&lt;&amp;/&gt;1000</v>
      </c>
      <c r="D12" s="21"/>
      <c r="E12" s="23" t="s">
        <v>168</v>
      </c>
      <c r="F12" s="29" t="s">
        <v>359</v>
      </c>
      <c r="G12" s="22" t="s">
        <v>169</v>
      </c>
      <c r="H12" s="25">
        <v>5150037</v>
      </c>
      <c r="I12" s="26" t="s">
        <v>340</v>
      </c>
      <c r="J12" s="27">
        <v>3</v>
      </c>
      <c r="K12" s="22" t="s">
        <v>169</v>
      </c>
      <c r="L12" s="25">
        <v>5120204</v>
      </c>
      <c r="M12" s="26" t="s">
        <v>177</v>
      </c>
      <c r="N12" s="26">
        <v>3</v>
      </c>
      <c r="O12" s="22" t="s">
        <v>169</v>
      </c>
      <c r="P12" s="25">
        <v>5110027</v>
      </c>
      <c r="Q12" s="26" t="s">
        <v>365</v>
      </c>
      <c r="R12" s="26">
        <v>15</v>
      </c>
      <c r="S12" s="22" t="s">
        <v>169</v>
      </c>
      <c r="T12" s="26">
        <v>5120876</v>
      </c>
      <c r="U12" s="26" t="s">
        <v>198</v>
      </c>
      <c r="V12" s="26">
        <v>3</v>
      </c>
    </row>
    <row r="13" spans="1:22" s="1" customFormat="1" x14ac:dyDescent="0.15">
      <c r="A13" s="22">
        <v>601</v>
      </c>
      <c r="B13" s="22">
        <v>4</v>
      </c>
      <c r="C13" s="24" t="str">
        <f t="shared" si="1"/>
        <v>Nạp tích lũy&lt;&amp;image:5190002_s&gt;&lt;&amp;/&gt;2000</v>
      </c>
      <c r="D13" s="21"/>
      <c r="E13" s="23" t="s">
        <v>168</v>
      </c>
      <c r="F13" s="29" t="s">
        <v>360</v>
      </c>
      <c r="G13" s="22" t="s">
        <v>169</v>
      </c>
      <c r="H13" s="25">
        <v>5160013</v>
      </c>
      <c r="I13" s="26" t="s">
        <v>362</v>
      </c>
      <c r="J13" s="27">
        <v>3</v>
      </c>
      <c r="K13" s="22" t="s">
        <v>169</v>
      </c>
      <c r="L13" s="25">
        <v>5120886</v>
      </c>
      <c r="M13" s="26" t="s">
        <v>170</v>
      </c>
      <c r="N13" s="27">
        <v>10</v>
      </c>
      <c r="O13" s="22" t="s">
        <v>169</v>
      </c>
      <c r="P13" s="25">
        <v>5110032</v>
      </c>
      <c r="Q13" s="26" t="s">
        <v>196</v>
      </c>
      <c r="R13" s="26">
        <v>30</v>
      </c>
      <c r="S13" s="22" t="s">
        <v>169</v>
      </c>
      <c r="T13" s="26">
        <v>5120876</v>
      </c>
      <c r="U13" s="26" t="s">
        <v>198</v>
      </c>
      <c r="V13" s="26">
        <v>5</v>
      </c>
    </row>
    <row r="14" spans="1:22" s="1" customFormat="1" x14ac:dyDescent="0.15">
      <c r="A14" s="22">
        <v>601</v>
      </c>
      <c r="B14" s="22">
        <v>5</v>
      </c>
      <c r="C14" s="24" t="str">
        <f t="shared" si="1"/>
        <v>Nạp tích lũy&lt;&amp;image:5190002_s&gt;&lt;&amp;/&gt;5000</v>
      </c>
      <c r="D14" s="21"/>
      <c r="E14" s="23" t="s">
        <v>168</v>
      </c>
      <c r="F14" s="29" t="s">
        <v>361</v>
      </c>
      <c r="G14" s="22" t="s">
        <v>169</v>
      </c>
      <c r="H14" s="25">
        <v>5130634</v>
      </c>
      <c r="I14" s="26" t="s">
        <v>363</v>
      </c>
      <c r="J14" s="27">
        <v>30</v>
      </c>
      <c r="K14" s="22" t="s">
        <v>169</v>
      </c>
      <c r="L14" s="30">
        <v>5191004</v>
      </c>
      <c r="M14" s="26" t="s">
        <v>347</v>
      </c>
      <c r="N14" s="26">
        <v>5</v>
      </c>
      <c r="O14" s="22" t="s">
        <v>169</v>
      </c>
      <c r="P14" s="26">
        <v>5120880</v>
      </c>
      <c r="Q14" s="26" t="s">
        <v>366</v>
      </c>
      <c r="R14" s="26">
        <v>5</v>
      </c>
      <c r="S14" s="22" t="s">
        <v>169</v>
      </c>
      <c r="T14" s="26">
        <v>5100013</v>
      </c>
      <c r="U14" s="26" t="s">
        <v>349</v>
      </c>
      <c r="V14" s="26">
        <v>5</v>
      </c>
    </row>
    <row r="15" spans="1:22" s="48" customFormat="1" x14ac:dyDescent="0.15">
      <c r="A15" s="41">
        <v>602</v>
      </c>
      <c r="B15" s="41">
        <v>1</v>
      </c>
      <c r="C15" s="42" t="str">
        <f t="shared" ref="C15:C19" si="2">"Nạp tích lũy&lt;&amp;image:5190002_s&gt;&lt;&amp;/&gt;"&amp;F15</f>
        <v>Nạp tích lũy&lt;&amp;image:5190002_s&gt;&lt;&amp;/&gt;300</v>
      </c>
      <c r="D15" s="43"/>
      <c r="E15" s="23" t="s">
        <v>168</v>
      </c>
      <c r="F15" s="44">
        <v>300</v>
      </c>
      <c r="G15" s="41" t="s">
        <v>169</v>
      </c>
      <c r="H15" s="44">
        <v>5190007</v>
      </c>
      <c r="I15" s="45" t="s">
        <v>185</v>
      </c>
      <c r="J15" s="46">
        <v>15</v>
      </c>
      <c r="K15" s="41" t="s">
        <v>169</v>
      </c>
      <c r="L15" s="44">
        <v>5100033</v>
      </c>
      <c r="M15" s="47" t="s">
        <v>178</v>
      </c>
      <c r="N15" s="45">
        <v>3</v>
      </c>
      <c r="O15" s="41" t="s">
        <v>169</v>
      </c>
      <c r="P15" s="45">
        <v>5120880</v>
      </c>
      <c r="Q15" s="45" t="s">
        <v>366</v>
      </c>
      <c r="R15" s="45">
        <v>3</v>
      </c>
      <c r="S15" s="41" t="s">
        <v>169</v>
      </c>
      <c r="T15" s="45">
        <v>5120031</v>
      </c>
      <c r="U15" s="45" t="s">
        <v>386</v>
      </c>
      <c r="V15" s="45">
        <v>10</v>
      </c>
    </row>
    <row r="16" spans="1:22" s="48" customFormat="1" x14ac:dyDescent="0.15">
      <c r="A16" s="41">
        <v>602</v>
      </c>
      <c r="B16" s="41">
        <v>2</v>
      </c>
      <c r="C16" s="42" t="str">
        <f t="shared" si="2"/>
        <v>Nạp tích lũy&lt;&amp;image:5190002_s&gt;&lt;&amp;/&gt;600</v>
      </c>
      <c r="D16" s="43"/>
      <c r="E16" s="23" t="s">
        <v>168</v>
      </c>
      <c r="F16" s="49" t="s">
        <v>358</v>
      </c>
      <c r="G16" s="41" t="s">
        <v>169</v>
      </c>
      <c r="H16" s="44">
        <v>5190007</v>
      </c>
      <c r="I16" s="45" t="s">
        <v>185</v>
      </c>
      <c r="J16" s="46">
        <v>30</v>
      </c>
      <c r="K16" s="41" t="s">
        <v>169</v>
      </c>
      <c r="L16" s="44">
        <v>5100033</v>
      </c>
      <c r="M16" s="47" t="s">
        <v>178</v>
      </c>
      <c r="N16" s="45">
        <v>5</v>
      </c>
      <c r="O16" s="41" t="s">
        <v>169</v>
      </c>
      <c r="P16" s="45">
        <v>5120880</v>
      </c>
      <c r="Q16" s="45" t="s">
        <v>366</v>
      </c>
      <c r="R16" s="45">
        <v>5</v>
      </c>
      <c r="S16" s="41" t="s">
        <v>169</v>
      </c>
      <c r="T16" s="45">
        <v>5120031</v>
      </c>
      <c r="U16" s="45" t="s">
        <v>386</v>
      </c>
      <c r="V16" s="45">
        <v>50</v>
      </c>
    </row>
    <row r="17" spans="1:22" s="48" customFormat="1" x14ac:dyDescent="0.15">
      <c r="A17" s="41">
        <v>602</v>
      </c>
      <c r="B17" s="41">
        <v>3</v>
      </c>
      <c r="C17" s="42" t="str">
        <f t="shared" si="2"/>
        <v>Nạp tích lũy&lt;&amp;image:5190002_s&gt;&lt;&amp;/&gt;1000</v>
      </c>
      <c r="D17" s="43"/>
      <c r="E17" s="23" t="s">
        <v>168</v>
      </c>
      <c r="F17" s="49" t="s">
        <v>359</v>
      </c>
      <c r="G17" s="41" t="s">
        <v>169</v>
      </c>
      <c r="H17" s="44">
        <v>5190007</v>
      </c>
      <c r="I17" s="45" t="s">
        <v>185</v>
      </c>
      <c r="J17" s="46">
        <v>60</v>
      </c>
      <c r="K17" s="41" t="s">
        <v>169</v>
      </c>
      <c r="L17" s="44">
        <v>5110030</v>
      </c>
      <c r="M17" s="45" t="s">
        <v>388</v>
      </c>
      <c r="N17" s="45">
        <v>30</v>
      </c>
      <c r="O17" s="41" t="s">
        <v>169</v>
      </c>
      <c r="P17" s="44">
        <v>5120881</v>
      </c>
      <c r="Q17" s="45" t="s">
        <v>174</v>
      </c>
      <c r="R17" s="45">
        <v>5</v>
      </c>
      <c r="S17" s="41" t="s">
        <v>169</v>
      </c>
      <c r="T17" s="45">
        <v>5120031</v>
      </c>
      <c r="U17" s="45" t="s">
        <v>386</v>
      </c>
      <c r="V17" s="45">
        <v>100</v>
      </c>
    </row>
    <row r="18" spans="1:22" s="48" customFormat="1" x14ac:dyDescent="0.15">
      <c r="A18" s="41">
        <v>602</v>
      </c>
      <c r="B18" s="41">
        <v>4</v>
      </c>
      <c r="C18" s="42" t="str">
        <f t="shared" si="2"/>
        <v>Nạp tích lũy&lt;&amp;image:5190002_s&gt;&lt;&amp;/&gt;2000</v>
      </c>
      <c r="D18" s="43"/>
      <c r="E18" s="23" t="s">
        <v>168</v>
      </c>
      <c r="F18" s="49" t="s">
        <v>360</v>
      </c>
      <c r="G18" s="41" t="s">
        <v>169</v>
      </c>
      <c r="H18" s="44">
        <v>5110032</v>
      </c>
      <c r="I18" s="45" t="s">
        <v>196</v>
      </c>
      <c r="J18" s="46">
        <v>50</v>
      </c>
      <c r="K18" s="41" t="s">
        <v>169</v>
      </c>
      <c r="L18" s="44">
        <v>5120886</v>
      </c>
      <c r="M18" s="45" t="s">
        <v>170</v>
      </c>
      <c r="N18" s="46">
        <v>20</v>
      </c>
      <c r="O18" s="41" t="s">
        <v>169</v>
      </c>
      <c r="P18" s="44">
        <v>5120881</v>
      </c>
      <c r="Q18" s="45" t="s">
        <v>174</v>
      </c>
      <c r="R18" s="45">
        <v>7</v>
      </c>
      <c r="S18" s="41" t="s">
        <v>169</v>
      </c>
      <c r="T18" s="45">
        <v>5120031</v>
      </c>
      <c r="U18" s="45" t="s">
        <v>386</v>
      </c>
      <c r="V18" s="45">
        <v>150</v>
      </c>
    </row>
    <row r="19" spans="1:22" s="48" customFormat="1" x14ac:dyDescent="0.15">
      <c r="A19" s="41">
        <v>602</v>
      </c>
      <c r="B19" s="41">
        <v>5</v>
      </c>
      <c r="C19" s="42" t="str">
        <f t="shared" si="2"/>
        <v>Nạp tích lũy&lt;&amp;image:5190002_s&gt;&lt;&amp;/&gt;5000</v>
      </c>
      <c r="D19" s="43"/>
      <c r="E19" s="23" t="s">
        <v>168</v>
      </c>
      <c r="F19" s="49" t="s">
        <v>361</v>
      </c>
      <c r="G19" s="41" t="s">
        <v>169</v>
      </c>
      <c r="H19" s="44">
        <v>5130844</v>
      </c>
      <c r="I19" s="45" t="s">
        <v>387</v>
      </c>
      <c r="J19" s="46">
        <v>50</v>
      </c>
      <c r="K19" s="41" t="s">
        <v>169</v>
      </c>
      <c r="L19" s="50">
        <v>5100015</v>
      </c>
      <c r="M19" s="45" t="s">
        <v>173</v>
      </c>
      <c r="N19" s="45">
        <v>5</v>
      </c>
      <c r="O19" s="41" t="s">
        <v>169</v>
      </c>
      <c r="P19" s="45">
        <v>81000019</v>
      </c>
      <c r="Q19" s="45" t="s">
        <v>389</v>
      </c>
      <c r="R19" s="45">
        <v>1</v>
      </c>
      <c r="S19" s="41" t="s">
        <v>169</v>
      </c>
      <c r="T19" s="45">
        <v>5120821</v>
      </c>
      <c r="U19" s="45" t="s">
        <v>390</v>
      </c>
      <c r="V19" s="45">
        <v>100</v>
      </c>
    </row>
    <row r="20" spans="1:22" x14ac:dyDescent="0.15">
      <c r="A20" s="23">
        <v>700</v>
      </c>
      <c r="B20" s="23">
        <v>1</v>
      </c>
      <c r="C20" s="32" t="str">
        <f>"Nạp tích lũy&lt;&amp;image:5190002_s&gt;&lt;&amp;/&gt;"&amp;F20</f>
        <v>Nạp tích lũy&lt;&amp;image:5190002_s&gt;&lt;&amp;/&gt;60</v>
      </c>
      <c r="D20" s="23"/>
      <c r="E20" s="23" t="s">
        <v>175</v>
      </c>
      <c r="F20" s="23">
        <v>60</v>
      </c>
      <c r="G20" s="23" t="s">
        <v>169</v>
      </c>
      <c r="H20" s="23">
        <v>5140104</v>
      </c>
      <c r="I20" s="31" t="s">
        <v>176</v>
      </c>
      <c r="J20" s="31">
        <v>5</v>
      </c>
      <c r="K20" s="23" t="s">
        <v>169</v>
      </c>
      <c r="L20" s="23">
        <v>5120204</v>
      </c>
      <c r="M20" s="23" t="s">
        <v>177</v>
      </c>
      <c r="N20" s="23">
        <v>5</v>
      </c>
      <c r="O20" s="23"/>
      <c r="P20" s="23"/>
      <c r="Q20" s="23"/>
      <c r="R20" s="23"/>
      <c r="S20" s="23"/>
      <c r="T20" s="23"/>
      <c r="U20" s="23"/>
      <c r="V20" s="23"/>
    </row>
    <row r="21" spans="1:22" x14ac:dyDescent="0.15">
      <c r="A21" s="23">
        <v>700</v>
      </c>
      <c r="B21" s="23">
        <v>2</v>
      </c>
      <c r="C21" s="32" t="str">
        <f t="shared" ref="C21:C26" si="3">"Nạp tích lũy&lt;&amp;image:5190002_s&gt;&lt;&amp;/&gt;"&amp;F21</f>
        <v>Nạp tích lũy&lt;&amp;image:5190002_s&gt;&lt;&amp;/&gt;300</v>
      </c>
      <c r="D21" s="23"/>
      <c r="E21" s="23" t="s">
        <v>175</v>
      </c>
      <c r="F21" s="23">
        <v>300</v>
      </c>
      <c r="G21" s="23" t="s">
        <v>169</v>
      </c>
      <c r="H21" s="23">
        <v>5140104</v>
      </c>
      <c r="I21" s="31" t="s">
        <v>176</v>
      </c>
      <c r="J21" s="31">
        <v>10</v>
      </c>
      <c r="K21" s="23" t="s">
        <v>169</v>
      </c>
      <c r="L21" s="23">
        <v>5120204</v>
      </c>
      <c r="M21" s="23" t="s">
        <v>177</v>
      </c>
      <c r="N21" s="23">
        <v>10</v>
      </c>
      <c r="O21" s="23" t="s">
        <v>169</v>
      </c>
      <c r="P21" s="23">
        <v>5100033</v>
      </c>
      <c r="Q21" s="23" t="s">
        <v>178</v>
      </c>
      <c r="R21" s="23">
        <v>2</v>
      </c>
      <c r="S21" s="23"/>
      <c r="T21" s="23"/>
      <c r="U21" s="23"/>
      <c r="V21" s="23"/>
    </row>
    <row r="22" spans="1:22" x14ac:dyDescent="0.15">
      <c r="A22" s="23">
        <v>700</v>
      </c>
      <c r="B22" s="23">
        <v>3</v>
      </c>
      <c r="C22" s="32" t="str">
        <f t="shared" si="3"/>
        <v>Nạp tích lũy&lt;&amp;image:5190002_s&gt;&lt;&amp;/&gt;900</v>
      </c>
      <c r="D22" s="23"/>
      <c r="E22" s="23" t="s">
        <v>175</v>
      </c>
      <c r="F22" s="23">
        <v>900</v>
      </c>
      <c r="G22" s="23" t="s">
        <v>179</v>
      </c>
      <c r="H22" s="23">
        <v>7100031</v>
      </c>
      <c r="I22" s="31" t="s">
        <v>180</v>
      </c>
      <c r="J22" s="31">
        <v>1</v>
      </c>
      <c r="K22" s="23" t="s">
        <v>169</v>
      </c>
      <c r="L22" s="23">
        <v>5120887</v>
      </c>
      <c r="M22" s="23" t="s">
        <v>181</v>
      </c>
      <c r="N22" s="23">
        <v>1</v>
      </c>
      <c r="O22" s="23"/>
      <c r="P22" s="23"/>
      <c r="Q22" s="23"/>
      <c r="R22" s="23"/>
      <c r="S22" s="23"/>
      <c r="T22" s="23"/>
      <c r="U22" s="23"/>
      <c r="V22" s="23"/>
    </row>
    <row r="23" spans="1:22" x14ac:dyDescent="0.15">
      <c r="A23" s="23">
        <v>700</v>
      </c>
      <c r="B23" s="23">
        <v>4</v>
      </c>
      <c r="C23" s="32" t="str">
        <f t="shared" si="3"/>
        <v>Nạp tích lũy&lt;&amp;image:5190002_s&gt;&lt;&amp;/&gt;1900</v>
      </c>
      <c r="D23" s="23"/>
      <c r="E23" s="23" t="s">
        <v>175</v>
      </c>
      <c r="F23" s="23">
        <v>1900</v>
      </c>
      <c r="G23" s="23" t="s">
        <v>169</v>
      </c>
      <c r="H23" s="23">
        <v>5100035</v>
      </c>
      <c r="I23" s="31" t="s">
        <v>182</v>
      </c>
      <c r="J23" s="31">
        <v>3</v>
      </c>
      <c r="K23" s="23" t="s">
        <v>169</v>
      </c>
      <c r="L23" s="23">
        <v>5160014</v>
      </c>
      <c r="M23" s="23" t="s">
        <v>183</v>
      </c>
      <c r="N23" s="23">
        <v>30</v>
      </c>
      <c r="O23" s="23" t="s">
        <v>169</v>
      </c>
      <c r="P23" s="23">
        <v>5160012</v>
      </c>
      <c r="Q23" s="23" t="s">
        <v>184</v>
      </c>
      <c r="R23" s="23">
        <v>30</v>
      </c>
      <c r="S23" s="23"/>
      <c r="T23" s="23"/>
      <c r="U23" s="23"/>
      <c r="V23" s="23"/>
    </row>
    <row r="24" spans="1:22" x14ac:dyDescent="0.15">
      <c r="A24" s="23">
        <v>700</v>
      </c>
      <c r="B24" s="23">
        <v>5</v>
      </c>
      <c r="C24" s="32" t="str">
        <f t="shared" si="3"/>
        <v>Nạp tích lũy&lt;&amp;image:5190002_s&gt;&lt;&amp;/&gt;4000</v>
      </c>
      <c r="D24" s="23"/>
      <c r="E24" s="23" t="s">
        <v>175</v>
      </c>
      <c r="F24" s="23">
        <v>4000</v>
      </c>
      <c r="G24" s="23" t="s">
        <v>169</v>
      </c>
      <c r="H24" s="23">
        <v>5190007</v>
      </c>
      <c r="I24" s="31" t="s">
        <v>185</v>
      </c>
      <c r="J24" s="31">
        <v>100</v>
      </c>
      <c r="K24" s="23" t="s">
        <v>169</v>
      </c>
      <c r="L24" s="23">
        <v>5120881</v>
      </c>
      <c r="M24" s="23" t="s">
        <v>174</v>
      </c>
      <c r="N24" s="23">
        <v>5</v>
      </c>
      <c r="O24" s="23"/>
      <c r="P24" s="23"/>
      <c r="Q24" s="23"/>
      <c r="R24" s="23"/>
      <c r="S24" s="23"/>
      <c r="T24" s="23"/>
      <c r="U24" s="23"/>
      <c r="V24" s="23"/>
    </row>
    <row r="25" spans="1:22" x14ac:dyDescent="0.15">
      <c r="A25" s="23">
        <v>700</v>
      </c>
      <c r="B25" s="23">
        <v>6</v>
      </c>
      <c r="C25" s="32" t="str">
        <f t="shared" si="3"/>
        <v>Nạp tích lũy&lt;&amp;image:5190002_s&gt;&lt;&amp;/&gt;9000</v>
      </c>
      <c r="D25" s="23"/>
      <c r="E25" s="23" t="s">
        <v>175</v>
      </c>
      <c r="F25" s="23">
        <v>9000</v>
      </c>
      <c r="G25" s="23" t="s">
        <v>169</v>
      </c>
      <c r="H25" s="34">
        <v>5130154</v>
      </c>
      <c r="I25" s="35" t="s">
        <v>186</v>
      </c>
      <c r="J25" s="31">
        <v>30</v>
      </c>
      <c r="K25" s="23" t="s">
        <v>169</v>
      </c>
      <c r="L25" s="23">
        <v>5100015</v>
      </c>
      <c r="M25" s="23" t="s">
        <v>173</v>
      </c>
      <c r="N25" s="23">
        <v>1</v>
      </c>
      <c r="O25" s="23"/>
      <c r="P25" s="23"/>
      <c r="Q25" s="23"/>
      <c r="R25" s="23"/>
      <c r="S25" s="23"/>
      <c r="T25" s="23"/>
      <c r="U25" s="23"/>
      <c r="V25" s="23"/>
    </row>
    <row r="26" spans="1:22" x14ac:dyDescent="0.15">
      <c r="A26" s="23">
        <v>700</v>
      </c>
      <c r="B26" s="23">
        <v>7</v>
      </c>
      <c r="C26" s="32" t="str">
        <f t="shared" si="3"/>
        <v>Nạp tích lũy&lt;&amp;image:5190002_s&gt;&lt;&amp;/&gt;20000</v>
      </c>
      <c r="D26" s="23"/>
      <c r="E26" s="23" t="s">
        <v>175</v>
      </c>
      <c r="F26" s="23">
        <v>20000</v>
      </c>
      <c r="G26" s="23" t="s">
        <v>187</v>
      </c>
      <c r="H26" s="23">
        <v>81000024</v>
      </c>
      <c r="I26" s="31" t="s">
        <v>188</v>
      </c>
      <c r="J26" s="31">
        <v>1</v>
      </c>
      <c r="K26" s="23" t="s">
        <v>187</v>
      </c>
      <c r="L26" s="23">
        <v>81000028</v>
      </c>
      <c r="M26" s="23" t="s">
        <v>189</v>
      </c>
      <c r="N26" s="23">
        <v>1</v>
      </c>
      <c r="O26" s="23" t="s">
        <v>169</v>
      </c>
      <c r="P26" s="34">
        <v>5130154</v>
      </c>
      <c r="Q26" s="35" t="s">
        <v>186</v>
      </c>
      <c r="R26" s="23">
        <v>30</v>
      </c>
      <c r="S26" s="23"/>
      <c r="T26" s="23"/>
      <c r="U26" s="23"/>
      <c r="V26" s="23"/>
    </row>
    <row r="27" spans="1:22" x14ac:dyDescent="0.15">
      <c r="A27" s="23">
        <v>701</v>
      </c>
      <c r="B27" s="23">
        <v>1</v>
      </c>
      <c r="C27" s="32" t="str">
        <f t="shared" ref="C27:C54" si="4">"Nạp tích lũy&lt;&amp;image:5190002_s&gt;&lt;&amp;/&gt;"&amp;F27</f>
        <v>Nạp tích lũy&lt;&amp;image:5190002_s&gt;&lt;&amp;/&gt;60</v>
      </c>
      <c r="D27" s="33"/>
      <c r="E27" s="23" t="s">
        <v>175</v>
      </c>
      <c r="F27" s="23">
        <v>60</v>
      </c>
      <c r="G27" s="23" t="s">
        <v>169</v>
      </c>
      <c r="H27" s="23">
        <v>5140104</v>
      </c>
      <c r="I27" s="31" t="s">
        <v>176</v>
      </c>
      <c r="J27" s="31">
        <v>5</v>
      </c>
      <c r="K27" s="23" t="s">
        <v>169</v>
      </c>
      <c r="L27" s="23">
        <v>5120204</v>
      </c>
      <c r="M27" s="23" t="s">
        <v>177</v>
      </c>
      <c r="N27" s="23">
        <v>5</v>
      </c>
      <c r="O27" s="23"/>
      <c r="P27" s="23"/>
      <c r="Q27" s="23"/>
      <c r="R27" s="23"/>
      <c r="S27" s="23"/>
      <c r="T27" s="23"/>
      <c r="U27" s="23"/>
      <c r="V27" s="23"/>
    </row>
    <row r="28" spans="1:22" x14ac:dyDescent="0.15">
      <c r="A28" s="23">
        <v>701</v>
      </c>
      <c r="B28" s="23">
        <v>2</v>
      </c>
      <c r="C28" s="32" t="str">
        <f t="shared" si="4"/>
        <v>Nạp tích lũy&lt;&amp;image:5190002_s&gt;&lt;&amp;/&gt;300</v>
      </c>
      <c r="D28" s="33"/>
      <c r="E28" s="23" t="s">
        <v>175</v>
      </c>
      <c r="F28" s="23">
        <v>300</v>
      </c>
      <c r="G28" s="23" t="s">
        <v>169</v>
      </c>
      <c r="H28" s="23">
        <v>5140104</v>
      </c>
      <c r="I28" s="31" t="s">
        <v>176</v>
      </c>
      <c r="J28" s="31">
        <v>10</v>
      </c>
      <c r="K28" s="23" t="s">
        <v>169</v>
      </c>
      <c r="L28" s="23">
        <v>5120204</v>
      </c>
      <c r="M28" s="23" t="s">
        <v>177</v>
      </c>
      <c r="N28" s="23">
        <v>10</v>
      </c>
      <c r="O28" s="23" t="s">
        <v>169</v>
      </c>
      <c r="P28" s="23">
        <v>5100033</v>
      </c>
      <c r="Q28" s="23" t="s">
        <v>178</v>
      </c>
      <c r="R28" s="23">
        <v>2</v>
      </c>
      <c r="S28" s="23"/>
      <c r="T28" s="23"/>
      <c r="U28" s="23"/>
      <c r="V28" s="23"/>
    </row>
    <row r="29" spans="1:22" x14ac:dyDescent="0.15">
      <c r="A29" s="23">
        <v>701</v>
      </c>
      <c r="B29" s="23">
        <v>3</v>
      </c>
      <c r="C29" s="32" t="str">
        <f t="shared" si="4"/>
        <v>Nạp tích lũy&lt;&amp;image:5190002_s&gt;&lt;&amp;/&gt;900</v>
      </c>
      <c r="D29" s="33"/>
      <c r="E29" s="23" t="s">
        <v>175</v>
      </c>
      <c r="F29" s="23">
        <v>900</v>
      </c>
      <c r="G29" s="23" t="s">
        <v>179</v>
      </c>
      <c r="H29" s="23">
        <v>7100031</v>
      </c>
      <c r="I29" s="31" t="s">
        <v>180</v>
      </c>
      <c r="J29" s="31">
        <v>1</v>
      </c>
      <c r="K29" s="23" t="s">
        <v>169</v>
      </c>
      <c r="L29" s="23">
        <v>5120887</v>
      </c>
      <c r="M29" s="23" t="s">
        <v>181</v>
      </c>
      <c r="N29" s="23">
        <v>1</v>
      </c>
      <c r="O29" s="23"/>
      <c r="P29" s="23"/>
      <c r="Q29" s="23"/>
      <c r="R29" s="23"/>
      <c r="S29" s="23"/>
      <c r="T29" s="23"/>
      <c r="U29" s="23"/>
      <c r="V29" s="23"/>
    </row>
    <row r="30" spans="1:22" x14ac:dyDescent="0.15">
      <c r="A30" s="23">
        <v>701</v>
      </c>
      <c r="B30" s="23">
        <v>4</v>
      </c>
      <c r="C30" s="32" t="str">
        <f t="shared" si="4"/>
        <v>Nạp tích lũy&lt;&amp;image:5190002_s&gt;&lt;&amp;/&gt;1800</v>
      </c>
      <c r="D30" s="33"/>
      <c r="E30" s="23" t="s">
        <v>175</v>
      </c>
      <c r="F30" s="23">
        <v>1800</v>
      </c>
      <c r="G30" s="23" t="s">
        <v>169</v>
      </c>
      <c r="H30" s="23">
        <v>5100035</v>
      </c>
      <c r="I30" s="31" t="s">
        <v>182</v>
      </c>
      <c r="J30" s="31">
        <v>3</v>
      </c>
      <c r="K30" s="23" t="s">
        <v>169</v>
      </c>
      <c r="L30" s="23">
        <v>5160014</v>
      </c>
      <c r="M30" s="23" t="s">
        <v>183</v>
      </c>
      <c r="N30" s="23">
        <v>30</v>
      </c>
      <c r="O30" s="23" t="s">
        <v>169</v>
      </c>
      <c r="P30" s="23">
        <v>5160012</v>
      </c>
      <c r="Q30" s="23" t="s">
        <v>184</v>
      </c>
      <c r="R30" s="23">
        <v>30</v>
      </c>
      <c r="S30" s="23"/>
      <c r="T30" s="23"/>
      <c r="U30" s="23"/>
      <c r="V30" s="23"/>
    </row>
    <row r="31" spans="1:22" x14ac:dyDescent="0.15">
      <c r="A31" s="23">
        <v>701</v>
      </c>
      <c r="B31" s="23">
        <v>5</v>
      </c>
      <c r="C31" s="32" t="str">
        <f t="shared" si="4"/>
        <v>Nạp tích lũy&lt;&amp;image:5190002_s&gt;&lt;&amp;/&gt;3800</v>
      </c>
      <c r="D31" s="33"/>
      <c r="E31" s="23" t="s">
        <v>175</v>
      </c>
      <c r="F31" s="23">
        <v>3800</v>
      </c>
      <c r="G31" s="23" t="s">
        <v>169</v>
      </c>
      <c r="H31" s="23">
        <v>5190007</v>
      </c>
      <c r="I31" s="31" t="s">
        <v>185</v>
      </c>
      <c r="J31" s="31">
        <v>100</v>
      </c>
      <c r="K31" s="23" t="s">
        <v>169</v>
      </c>
      <c r="L31" s="23">
        <v>5120881</v>
      </c>
      <c r="M31" s="23" t="s">
        <v>174</v>
      </c>
      <c r="N31" s="23">
        <v>5</v>
      </c>
      <c r="O31" s="23"/>
      <c r="P31" s="23"/>
      <c r="Q31" s="23"/>
      <c r="R31" s="23"/>
      <c r="S31" s="23"/>
      <c r="T31" s="23"/>
      <c r="U31" s="23"/>
      <c r="V31" s="23"/>
    </row>
    <row r="32" spans="1:22" x14ac:dyDescent="0.15">
      <c r="A32" s="23">
        <v>701</v>
      </c>
      <c r="B32" s="23">
        <v>6</v>
      </c>
      <c r="C32" s="32" t="str">
        <f t="shared" si="4"/>
        <v>Nạp tích lũy&lt;&amp;image:5190002_s&gt;&lt;&amp;/&gt;6800</v>
      </c>
      <c r="D32" s="33"/>
      <c r="E32" s="23" t="s">
        <v>175</v>
      </c>
      <c r="F32" s="23">
        <v>6800</v>
      </c>
      <c r="G32" s="23" t="s">
        <v>169</v>
      </c>
      <c r="H32" s="23">
        <v>5130834</v>
      </c>
      <c r="I32" s="31" t="s">
        <v>190</v>
      </c>
      <c r="J32" s="31">
        <v>30</v>
      </c>
      <c r="K32" s="23" t="s">
        <v>169</v>
      </c>
      <c r="L32" s="23">
        <v>5100015</v>
      </c>
      <c r="M32" s="23" t="s">
        <v>173</v>
      </c>
      <c r="N32" s="23">
        <v>1</v>
      </c>
      <c r="O32" s="23"/>
      <c r="P32" s="23"/>
      <c r="Q32" s="23"/>
      <c r="R32" s="23"/>
      <c r="S32" s="23"/>
      <c r="T32" s="23"/>
      <c r="U32" s="23"/>
      <c r="V32" s="23"/>
    </row>
    <row r="33" spans="1:22" x14ac:dyDescent="0.15">
      <c r="A33" s="23">
        <v>701</v>
      </c>
      <c r="B33" s="23">
        <v>7</v>
      </c>
      <c r="C33" s="32" t="str">
        <f t="shared" si="4"/>
        <v>Nạp tích lũy&lt;&amp;image:5190002_s&gt;&lt;&amp;/&gt;14600</v>
      </c>
      <c r="D33" s="33"/>
      <c r="E33" s="23" t="s">
        <v>175</v>
      </c>
      <c r="F33" s="23">
        <v>14600</v>
      </c>
      <c r="G33" s="23" t="s">
        <v>187</v>
      </c>
      <c r="H33" s="23">
        <v>81000024</v>
      </c>
      <c r="I33" s="31" t="s">
        <v>188</v>
      </c>
      <c r="J33" s="31">
        <v>1</v>
      </c>
      <c r="K33" s="23" t="s">
        <v>187</v>
      </c>
      <c r="L33" s="23">
        <v>81000032</v>
      </c>
      <c r="M33" s="23" t="s">
        <v>191</v>
      </c>
      <c r="N33" s="23">
        <v>1</v>
      </c>
      <c r="O33" s="23" t="s">
        <v>169</v>
      </c>
      <c r="P33" s="23">
        <v>5130834</v>
      </c>
      <c r="Q33" s="23" t="s">
        <v>190</v>
      </c>
      <c r="R33" s="23">
        <v>10</v>
      </c>
      <c r="S33" s="23"/>
      <c r="T33" s="23"/>
      <c r="U33" s="23"/>
      <c r="V33" s="23"/>
    </row>
    <row r="34" spans="1:22" s="1" customFormat="1" x14ac:dyDescent="0.15">
      <c r="A34" s="22">
        <v>761</v>
      </c>
      <c r="B34" s="22">
        <v>1</v>
      </c>
      <c r="C34" s="24" t="str">
        <f t="shared" si="4"/>
        <v>Nạp tích lũy&lt;&amp;image:5190002_s&gt;&lt;&amp;/&gt;60</v>
      </c>
      <c r="D34" s="22"/>
      <c r="E34" s="22" t="s">
        <v>175</v>
      </c>
      <c r="F34" s="30">
        <v>60</v>
      </c>
      <c r="G34" s="22" t="s">
        <v>169</v>
      </c>
      <c r="H34" s="30">
        <v>5140103</v>
      </c>
      <c r="I34" s="30" t="s">
        <v>339</v>
      </c>
      <c r="J34" s="30">
        <v>2</v>
      </c>
      <c r="K34" s="22" t="s">
        <v>169</v>
      </c>
      <c r="L34" s="30">
        <v>5120203</v>
      </c>
      <c r="M34" s="30" t="s">
        <v>348</v>
      </c>
      <c r="N34" s="30">
        <v>2</v>
      </c>
      <c r="O34" s="22" t="s">
        <v>169</v>
      </c>
      <c r="P34" s="30">
        <v>5100033</v>
      </c>
      <c r="Q34" s="30" t="s">
        <v>178</v>
      </c>
      <c r="R34" s="30">
        <v>2</v>
      </c>
      <c r="S34" s="22"/>
      <c r="T34" s="22"/>
      <c r="U34" s="22"/>
      <c r="V34" s="22"/>
    </row>
    <row r="35" spans="1:22" s="1" customFormat="1" x14ac:dyDescent="0.15">
      <c r="A35" s="22">
        <v>761</v>
      </c>
      <c r="B35" s="22">
        <v>2</v>
      </c>
      <c r="C35" s="24" t="str">
        <f t="shared" si="4"/>
        <v>Nạp tích lũy&lt;&amp;image:5190002_s&gt;&lt;&amp;/&gt;300</v>
      </c>
      <c r="D35" s="22"/>
      <c r="E35" s="22" t="s">
        <v>175</v>
      </c>
      <c r="F35" s="30">
        <v>300</v>
      </c>
      <c r="G35" s="22" t="s">
        <v>169</v>
      </c>
      <c r="H35" s="30">
        <v>5140104</v>
      </c>
      <c r="I35" s="30" t="s">
        <v>340</v>
      </c>
      <c r="J35" s="30">
        <v>3</v>
      </c>
      <c r="K35" s="22" t="s">
        <v>169</v>
      </c>
      <c r="L35" s="30">
        <v>5120204</v>
      </c>
      <c r="M35" s="30" t="s">
        <v>177</v>
      </c>
      <c r="N35" s="30">
        <v>3</v>
      </c>
      <c r="O35" s="22" t="s">
        <v>367</v>
      </c>
      <c r="P35" s="30">
        <v>81200023</v>
      </c>
      <c r="Q35" s="30" t="s">
        <v>350</v>
      </c>
      <c r="R35" s="30">
        <v>1</v>
      </c>
      <c r="S35" s="22"/>
      <c r="T35" s="22"/>
      <c r="U35" s="22"/>
      <c r="V35" s="22"/>
    </row>
    <row r="36" spans="1:22" s="1" customFormat="1" x14ac:dyDescent="0.15">
      <c r="A36" s="22">
        <v>761</v>
      </c>
      <c r="B36" s="22">
        <v>3</v>
      </c>
      <c r="C36" s="24" t="str">
        <f t="shared" si="4"/>
        <v>Nạp tích lũy&lt;&amp;image:5190002_s&gt;&lt;&amp;/&gt;600</v>
      </c>
      <c r="D36" s="22"/>
      <c r="E36" s="22" t="s">
        <v>175</v>
      </c>
      <c r="F36" s="30">
        <v>600</v>
      </c>
      <c r="G36" s="22" t="s">
        <v>367</v>
      </c>
      <c r="H36" s="30">
        <v>81200035</v>
      </c>
      <c r="I36" s="30" t="s">
        <v>341</v>
      </c>
      <c r="J36" s="30">
        <v>1</v>
      </c>
      <c r="K36" s="22" t="s">
        <v>169</v>
      </c>
      <c r="L36" s="30">
        <v>5100013</v>
      </c>
      <c r="M36" s="30" t="s">
        <v>349</v>
      </c>
      <c r="N36" s="30">
        <v>3</v>
      </c>
      <c r="O36" s="22" t="s">
        <v>169</v>
      </c>
      <c r="P36" s="30">
        <v>5130624</v>
      </c>
      <c r="Q36" s="30" t="s">
        <v>351</v>
      </c>
      <c r="R36" s="30">
        <v>10</v>
      </c>
      <c r="S36" s="22"/>
      <c r="T36" s="22"/>
      <c r="U36" s="22"/>
      <c r="V36" s="22"/>
    </row>
    <row r="37" spans="1:22" s="1" customFormat="1" x14ac:dyDescent="0.15">
      <c r="A37" s="22">
        <v>762</v>
      </c>
      <c r="B37" s="22">
        <v>1</v>
      </c>
      <c r="C37" s="24" t="str">
        <f t="shared" si="4"/>
        <v>Nạp tích lũy&lt;&amp;image:5190002_s&gt;&lt;&amp;/&gt;60</v>
      </c>
      <c r="D37" s="22"/>
      <c r="E37" s="22" t="s">
        <v>175</v>
      </c>
      <c r="F37" s="30">
        <v>60</v>
      </c>
      <c r="G37" s="22" t="s">
        <v>169</v>
      </c>
      <c r="H37" s="30">
        <v>5140103</v>
      </c>
      <c r="I37" s="30" t="s">
        <v>339</v>
      </c>
      <c r="J37" s="30">
        <v>2</v>
      </c>
      <c r="K37" s="22" t="s">
        <v>169</v>
      </c>
      <c r="L37" s="30">
        <v>5120203</v>
      </c>
      <c r="M37" s="30" t="s">
        <v>348</v>
      </c>
      <c r="N37" s="30">
        <v>2</v>
      </c>
      <c r="O37" s="22" t="s">
        <v>169</v>
      </c>
      <c r="P37" s="30">
        <v>5100033</v>
      </c>
      <c r="Q37" s="30" t="s">
        <v>178</v>
      </c>
      <c r="R37" s="30">
        <v>2</v>
      </c>
      <c r="S37" s="22"/>
      <c r="T37" s="22"/>
      <c r="U37" s="22"/>
      <c r="V37" s="22"/>
    </row>
    <row r="38" spans="1:22" s="1" customFormat="1" x14ac:dyDescent="0.15">
      <c r="A38" s="22">
        <v>762</v>
      </c>
      <c r="B38" s="22">
        <v>2</v>
      </c>
      <c r="C38" s="24" t="str">
        <f t="shared" si="4"/>
        <v>Nạp tích lũy&lt;&amp;image:5190002_s&gt;&lt;&amp;/&gt;300</v>
      </c>
      <c r="D38" s="22"/>
      <c r="E38" s="22" t="s">
        <v>175</v>
      </c>
      <c r="F38" s="30">
        <v>300</v>
      </c>
      <c r="G38" s="22" t="s">
        <v>169</v>
      </c>
      <c r="H38" s="30">
        <v>5140104</v>
      </c>
      <c r="I38" s="30" t="s">
        <v>340</v>
      </c>
      <c r="J38" s="30">
        <v>3</v>
      </c>
      <c r="K38" s="22" t="s">
        <v>169</v>
      </c>
      <c r="L38" s="30">
        <v>5120204</v>
      </c>
      <c r="M38" s="30" t="s">
        <v>177</v>
      </c>
      <c r="N38" s="30">
        <v>3</v>
      </c>
      <c r="O38" s="22" t="s">
        <v>367</v>
      </c>
      <c r="P38" s="30">
        <v>81200024</v>
      </c>
      <c r="Q38" s="30" t="s">
        <v>352</v>
      </c>
      <c r="R38" s="30">
        <v>1</v>
      </c>
      <c r="S38" s="22"/>
      <c r="T38" s="22"/>
      <c r="U38" s="22"/>
      <c r="V38" s="22"/>
    </row>
    <row r="39" spans="1:22" s="1" customFormat="1" x14ac:dyDescent="0.15">
      <c r="A39" s="22">
        <v>762</v>
      </c>
      <c r="B39" s="22">
        <v>3</v>
      </c>
      <c r="C39" s="24" t="str">
        <f t="shared" si="4"/>
        <v>Nạp tích lũy&lt;&amp;image:5190002_s&gt;&lt;&amp;/&gt;600</v>
      </c>
      <c r="D39" s="22"/>
      <c r="E39" s="22" t="s">
        <v>175</v>
      </c>
      <c r="F39" s="30">
        <v>600</v>
      </c>
      <c r="G39" s="22" t="s">
        <v>367</v>
      </c>
      <c r="H39" s="30">
        <v>81200036</v>
      </c>
      <c r="I39" s="30" t="s">
        <v>342</v>
      </c>
      <c r="J39" s="30">
        <v>1</v>
      </c>
      <c r="K39" s="22" t="s">
        <v>169</v>
      </c>
      <c r="L39" s="30">
        <v>5100013</v>
      </c>
      <c r="M39" s="30" t="s">
        <v>349</v>
      </c>
      <c r="N39" s="30">
        <v>3</v>
      </c>
      <c r="O39" s="22" t="s">
        <v>169</v>
      </c>
      <c r="P39" s="30">
        <v>5130624</v>
      </c>
      <c r="Q39" s="30" t="s">
        <v>351</v>
      </c>
      <c r="R39" s="30">
        <v>10</v>
      </c>
      <c r="S39" s="22"/>
      <c r="T39" s="22"/>
      <c r="U39" s="22"/>
      <c r="V39" s="22"/>
    </row>
    <row r="40" spans="1:22" s="1" customFormat="1" x14ac:dyDescent="0.15">
      <c r="A40" s="22">
        <v>763</v>
      </c>
      <c r="B40" s="22">
        <v>1</v>
      </c>
      <c r="C40" s="24" t="str">
        <f t="shared" si="4"/>
        <v>Nạp tích lũy&lt;&amp;image:5190002_s&gt;&lt;&amp;/&gt;60</v>
      </c>
      <c r="D40" s="22"/>
      <c r="E40" s="22" t="s">
        <v>175</v>
      </c>
      <c r="F40" s="30">
        <v>60</v>
      </c>
      <c r="G40" s="22" t="s">
        <v>169</v>
      </c>
      <c r="H40" s="30">
        <v>5140103</v>
      </c>
      <c r="I40" s="30" t="s">
        <v>339</v>
      </c>
      <c r="J40" s="30">
        <v>2</v>
      </c>
      <c r="K40" s="22" t="s">
        <v>169</v>
      </c>
      <c r="L40" s="30">
        <v>5120203</v>
      </c>
      <c r="M40" s="30" t="s">
        <v>348</v>
      </c>
      <c r="N40" s="30">
        <v>2</v>
      </c>
      <c r="O40" s="22" t="s">
        <v>169</v>
      </c>
      <c r="P40" s="30">
        <v>5100033</v>
      </c>
      <c r="Q40" s="30" t="s">
        <v>178</v>
      </c>
      <c r="R40" s="30">
        <v>2</v>
      </c>
      <c r="S40" s="22"/>
      <c r="T40" s="22"/>
      <c r="U40" s="22"/>
      <c r="V40" s="22"/>
    </row>
    <row r="41" spans="1:22" s="1" customFormat="1" x14ac:dyDescent="0.15">
      <c r="A41" s="22">
        <v>763</v>
      </c>
      <c r="B41" s="22">
        <v>2</v>
      </c>
      <c r="C41" s="24" t="str">
        <f t="shared" si="4"/>
        <v>Nạp tích lũy&lt;&amp;image:5190002_s&gt;&lt;&amp;/&gt;300</v>
      </c>
      <c r="D41" s="22"/>
      <c r="E41" s="22" t="s">
        <v>175</v>
      </c>
      <c r="F41" s="30">
        <v>300</v>
      </c>
      <c r="G41" s="22" t="s">
        <v>169</v>
      </c>
      <c r="H41" s="30">
        <v>5140104</v>
      </c>
      <c r="I41" s="30" t="s">
        <v>340</v>
      </c>
      <c r="J41" s="30">
        <v>3</v>
      </c>
      <c r="K41" s="22" t="s">
        <v>169</v>
      </c>
      <c r="L41" s="30">
        <v>5120204</v>
      </c>
      <c r="M41" s="30" t="s">
        <v>177</v>
      </c>
      <c r="N41" s="30">
        <v>3</v>
      </c>
      <c r="O41" s="22" t="s">
        <v>367</v>
      </c>
      <c r="P41" s="30">
        <v>81200025</v>
      </c>
      <c r="Q41" s="30" t="s">
        <v>353</v>
      </c>
      <c r="R41" s="30">
        <v>1</v>
      </c>
      <c r="S41" s="22"/>
      <c r="T41" s="22"/>
      <c r="U41" s="22"/>
      <c r="V41" s="22"/>
    </row>
    <row r="42" spans="1:22" s="1" customFormat="1" x14ac:dyDescent="0.15">
      <c r="A42" s="22">
        <v>763</v>
      </c>
      <c r="B42" s="22">
        <v>3</v>
      </c>
      <c r="C42" s="24" t="str">
        <f t="shared" si="4"/>
        <v>Nạp tích lũy&lt;&amp;image:5190002_s&gt;&lt;&amp;/&gt;600</v>
      </c>
      <c r="D42" s="22"/>
      <c r="E42" s="22" t="s">
        <v>175</v>
      </c>
      <c r="F42" s="30">
        <v>600</v>
      </c>
      <c r="G42" s="22" t="s">
        <v>367</v>
      </c>
      <c r="H42" s="30">
        <v>81200037</v>
      </c>
      <c r="I42" s="30" t="s">
        <v>343</v>
      </c>
      <c r="J42" s="30">
        <v>1</v>
      </c>
      <c r="K42" s="22" t="s">
        <v>169</v>
      </c>
      <c r="L42" s="30">
        <v>5100013</v>
      </c>
      <c r="M42" s="30" t="s">
        <v>349</v>
      </c>
      <c r="N42" s="30">
        <v>3</v>
      </c>
      <c r="O42" s="22" t="s">
        <v>169</v>
      </c>
      <c r="P42" s="30">
        <v>5130624</v>
      </c>
      <c r="Q42" s="30" t="s">
        <v>351</v>
      </c>
      <c r="R42" s="30">
        <v>10</v>
      </c>
      <c r="S42" s="22"/>
      <c r="T42" s="22"/>
      <c r="U42" s="22"/>
      <c r="V42" s="22"/>
    </row>
    <row r="43" spans="1:22" s="1" customFormat="1" x14ac:dyDescent="0.15">
      <c r="A43" s="22">
        <v>764</v>
      </c>
      <c r="B43" s="22">
        <v>1</v>
      </c>
      <c r="C43" s="24" t="str">
        <f t="shared" si="4"/>
        <v>Nạp tích lũy&lt;&amp;image:5190002_s&gt;&lt;&amp;/&gt;60</v>
      </c>
      <c r="D43" s="22"/>
      <c r="E43" s="22" t="s">
        <v>175</v>
      </c>
      <c r="F43" s="30">
        <v>60</v>
      </c>
      <c r="G43" s="22" t="s">
        <v>169</v>
      </c>
      <c r="H43" s="30">
        <v>5140103</v>
      </c>
      <c r="I43" s="30" t="s">
        <v>339</v>
      </c>
      <c r="J43" s="30">
        <v>2</v>
      </c>
      <c r="K43" s="22" t="s">
        <v>169</v>
      </c>
      <c r="L43" s="30">
        <v>5120203</v>
      </c>
      <c r="M43" s="30" t="s">
        <v>348</v>
      </c>
      <c r="N43" s="30">
        <v>2</v>
      </c>
      <c r="O43" s="22" t="s">
        <v>169</v>
      </c>
      <c r="P43" s="30">
        <v>5100033</v>
      </c>
      <c r="Q43" s="30" t="s">
        <v>178</v>
      </c>
      <c r="R43" s="30">
        <v>2</v>
      </c>
      <c r="S43" s="22"/>
      <c r="T43" s="22"/>
      <c r="U43" s="22"/>
      <c r="V43" s="22"/>
    </row>
    <row r="44" spans="1:22" s="1" customFormat="1" x14ac:dyDescent="0.15">
      <c r="A44" s="22">
        <v>764</v>
      </c>
      <c r="B44" s="22">
        <v>2</v>
      </c>
      <c r="C44" s="24" t="str">
        <f t="shared" si="4"/>
        <v>Nạp tích lũy&lt;&amp;image:5190002_s&gt;&lt;&amp;/&gt;300</v>
      </c>
      <c r="D44" s="22"/>
      <c r="E44" s="22" t="s">
        <v>175</v>
      </c>
      <c r="F44" s="30">
        <v>300</v>
      </c>
      <c r="G44" s="22" t="s">
        <v>169</v>
      </c>
      <c r="H44" s="30">
        <v>5140104</v>
      </c>
      <c r="I44" s="30" t="s">
        <v>340</v>
      </c>
      <c r="J44" s="30">
        <v>3</v>
      </c>
      <c r="K44" s="22" t="s">
        <v>169</v>
      </c>
      <c r="L44" s="30">
        <v>5120204</v>
      </c>
      <c r="M44" s="30" t="s">
        <v>177</v>
      </c>
      <c r="N44" s="30">
        <v>3</v>
      </c>
      <c r="O44" s="22" t="s">
        <v>367</v>
      </c>
      <c r="P44" s="30">
        <v>81200026</v>
      </c>
      <c r="Q44" s="30" t="s">
        <v>354</v>
      </c>
      <c r="R44" s="30">
        <v>1</v>
      </c>
      <c r="S44" s="22"/>
      <c r="T44" s="22"/>
      <c r="U44" s="22"/>
      <c r="V44" s="22"/>
    </row>
    <row r="45" spans="1:22" s="1" customFormat="1" x14ac:dyDescent="0.15">
      <c r="A45" s="22">
        <v>764</v>
      </c>
      <c r="B45" s="22">
        <v>3</v>
      </c>
      <c r="C45" s="24" t="str">
        <f t="shared" si="4"/>
        <v>Nạp tích lũy&lt;&amp;image:5190002_s&gt;&lt;&amp;/&gt;600</v>
      </c>
      <c r="D45" s="22"/>
      <c r="E45" s="22" t="s">
        <v>175</v>
      </c>
      <c r="F45" s="30">
        <v>600</v>
      </c>
      <c r="G45" s="22" t="s">
        <v>367</v>
      </c>
      <c r="H45" s="30">
        <v>81200038</v>
      </c>
      <c r="I45" s="30" t="s">
        <v>344</v>
      </c>
      <c r="J45" s="30">
        <v>1</v>
      </c>
      <c r="K45" s="22" t="s">
        <v>169</v>
      </c>
      <c r="L45" s="30">
        <v>5100013</v>
      </c>
      <c r="M45" s="30" t="s">
        <v>349</v>
      </c>
      <c r="N45" s="30">
        <v>3</v>
      </c>
      <c r="O45" s="22" t="s">
        <v>169</v>
      </c>
      <c r="P45" s="30">
        <v>5130624</v>
      </c>
      <c r="Q45" s="30" t="s">
        <v>351</v>
      </c>
      <c r="R45" s="30">
        <v>10</v>
      </c>
      <c r="S45" s="22"/>
      <c r="T45" s="22"/>
      <c r="U45" s="22"/>
      <c r="V45" s="22"/>
    </row>
    <row r="46" spans="1:22" s="1" customFormat="1" x14ac:dyDescent="0.15">
      <c r="A46" s="22">
        <v>765</v>
      </c>
      <c r="B46" s="22">
        <v>1</v>
      </c>
      <c r="C46" s="24" t="str">
        <f t="shared" si="4"/>
        <v>Nạp tích lũy&lt;&amp;image:5190002_s&gt;&lt;&amp;/&gt;60</v>
      </c>
      <c r="D46" s="22"/>
      <c r="E46" s="22" t="s">
        <v>175</v>
      </c>
      <c r="F46" s="30">
        <v>60</v>
      </c>
      <c r="G46" s="22" t="s">
        <v>169</v>
      </c>
      <c r="H46" s="30">
        <v>5140103</v>
      </c>
      <c r="I46" s="30" t="s">
        <v>339</v>
      </c>
      <c r="J46" s="30">
        <v>2</v>
      </c>
      <c r="K46" s="22" t="s">
        <v>169</v>
      </c>
      <c r="L46" s="30">
        <v>5120203</v>
      </c>
      <c r="M46" s="30" t="s">
        <v>348</v>
      </c>
      <c r="N46" s="30">
        <v>2</v>
      </c>
      <c r="O46" s="22" t="s">
        <v>169</v>
      </c>
      <c r="P46" s="30">
        <v>5100035</v>
      </c>
      <c r="Q46" s="30" t="s">
        <v>182</v>
      </c>
      <c r="R46" s="30">
        <v>2</v>
      </c>
      <c r="S46" s="22"/>
      <c r="T46" s="22"/>
      <c r="U46" s="22"/>
      <c r="V46" s="22"/>
    </row>
    <row r="47" spans="1:22" s="1" customFormat="1" x14ac:dyDescent="0.15">
      <c r="A47" s="22">
        <v>765</v>
      </c>
      <c r="B47" s="22">
        <v>2</v>
      </c>
      <c r="C47" s="24" t="str">
        <f t="shared" si="4"/>
        <v>Nạp tích lũy&lt;&amp;image:5190002_s&gt;&lt;&amp;/&gt;300</v>
      </c>
      <c r="D47" s="22"/>
      <c r="E47" s="22" t="s">
        <v>175</v>
      </c>
      <c r="F47" s="30">
        <v>300</v>
      </c>
      <c r="G47" s="22" t="s">
        <v>169</v>
      </c>
      <c r="H47" s="30">
        <v>5140104</v>
      </c>
      <c r="I47" s="30" t="s">
        <v>340</v>
      </c>
      <c r="J47" s="30">
        <v>3</v>
      </c>
      <c r="K47" s="22" t="s">
        <v>169</v>
      </c>
      <c r="L47" s="30">
        <v>5120204</v>
      </c>
      <c r="M47" s="30" t="s">
        <v>177</v>
      </c>
      <c r="N47" s="30">
        <v>3</v>
      </c>
      <c r="O47" s="22" t="s">
        <v>367</v>
      </c>
      <c r="P47" s="30">
        <v>81200031</v>
      </c>
      <c r="Q47" s="30" t="s">
        <v>355</v>
      </c>
      <c r="R47" s="30">
        <v>1</v>
      </c>
      <c r="S47" s="22"/>
      <c r="T47" s="22"/>
      <c r="U47" s="22"/>
      <c r="V47" s="22"/>
    </row>
    <row r="48" spans="1:22" s="1" customFormat="1" x14ac:dyDescent="0.15">
      <c r="A48" s="22">
        <v>765</v>
      </c>
      <c r="B48" s="22">
        <v>3</v>
      </c>
      <c r="C48" s="24" t="str">
        <f t="shared" si="4"/>
        <v>Nạp tích lũy&lt;&amp;image:5190002_s&gt;&lt;&amp;/&gt;600</v>
      </c>
      <c r="D48" s="22"/>
      <c r="E48" s="22" t="s">
        <v>175</v>
      </c>
      <c r="F48" s="30">
        <v>600</v>
      </c>
      <c r="G48" s="22" t="s">
        <v>367</v>
      </c>
      <c r="H48" s="30">
        <v>81200039</v>
      </c>
      <c r="I48" s="30" t="s">
        <v>345</v>
      </c>
      <c r="J48" s="30">
        <v>1</v>
      </c>
      <c r="K48" s="22" t="s">
        <v>169</v>
      </c>
      <c r="L48" s="30">
        <v>5100013</v>
      </c>
      <c r="M48" s="30" t="s">
        <v>349</v>
      </c>
      <c r="N48" s="30">
        <v>3</v>
      </c>
      <c r="O48" s="22" t="s">
        <v>169</v>
      </c>
      <c r="P48" s="30">
        <v>5130624</v>
      </c>
      <c r="Q48" s="30" t="s">
        <v>351</v>
      </c>
      <c r="R48" s="30">
        <v>10</v>
      </c>
      <c r="S48" s="22"/>
      <c r="T48" s="22"/>
      <c r="U48" s="22"/>
      <c r="V48" s="22"/>
    </row>
    <row r="49" spans="1:22" s="1" customFormat="1" x14ac:dyDescent="0.15">
      <c r="A49" s="22">
        <v>766</v>
      </c>
      <c r="B49" s="22">
        <v>1</v>
      </c>
      <c r="C49" s="24" t="str">
        <f t="shared" si="4"/>
        <v>Nạp tích lũy&lt;&amp;image:5190002_s&gt;&lt;&amp;/&gt;60</v>
      </c>
      <c r="D49" s="22"/>
      <c r="E49" s="22" t="s">
        <v>175</v>
      </c>
      <c r="F49" s="30">
        <v>60</v>
      </c>
      <c r="G49" s="22" t="s">
        <v>169</v>
      </c>
      <c r="H49" s="30">
        <v>5140103</v>
      </c>
      <c r="I49" s="30" t="s">
        <v>339</v>
      </c>
      <c r="J49" s="30">
        <v>2</v>
      </c>
      <c r="K49" s="22" t="s">
        <v>169</v>
      </c>
      <c r="L49" s="30">
        <v>5120203</v>
      </c>
      <c r="M49" s="30" t="s">
        <v>348</v>
      </c>
      <c r="N49" s="30">
        <v>2</v>
      </c>
      <c r="O49" s="22" t="s">
        <v>169</v>
      </c>
      <c r="P49" s="30">
        <v>5100035</v>
      </c>
      <c r="Q49" s="30" t="s">
        <v>182</v>
      </c>
      <c r="R49" s="30">
        <v>2</v>
      </c>
      <c r="S49" s="22"/>
      <c r="T49" s="22"/>
      <c r="U49" s="22"/>
      <c r="V49" s="22"/>
    </row>
    <row r="50" spans="1:22" s="1" customFormat="1" x14ac:dyDescent="0.15">
      <c r="A50" s="22">
        <v>766</v>
      </c>
      <c r="B50" s="22">
        <v>2</v>
      </c>
      <c r="C50" s="24" t="str">
        <f t="shared" si="4"/>
        <v>Nạp tích lũy&lt;&amp;image:5190002_s&gt;&lt;&amp;/&gt;300</v>
      </c>
      <c r="D50" s="22"/>
      <c r="E50" s="22" t="s">
        <v>175</v>
      </c>
      <c r="F50" s="30">
        <v>300</v>
      </c>
      <c r="G50" s="22" t="s">
        <v>169</v>
      </c>
      <c r="H50" s="30">
        <v>5140104</v>
      </c>
      <c r="I50" s="30" t="s">
        <v>340</v>
      </c>
      <c r="J50" s="30">
        <v>3</v>
      </c>
      <c r="K50" s="22" t="s">
        <v>169</v>
      </c>
      <c r="L50" s="30">
        <v>5120204</v>
      </c>
      <c r="M50" s="30" t="s">
        <v>177</v>
      </c>
      <c r="N50" s="30">
        <v>3</v>
      </c>
      <c r="O50" s="22" t="s">
        <v>367</v>
      </c>
      <c r="P50" s="30">
        <v>81200032</v>
      </c>
      <c r="Q50" s="30" t="s">
        <v>356</v>
      </c>
      <c r="R50" s="30">
        <v>1</v>
      </c>
      <c r="S50" s="22"/>
      <c r="T50" s="22"/>
      <c r="U50" s="22"/>
      <c r="V50" s="22"/>
    </row>
    <row r="51" spans="1:22" s="1" customFormat="1" x14ac:dyDescent="0.15">
      <c r="A51" s="22">
        <v>766</v>
      </c>
      <c r="B51" s="22">
        <v>3</v>
      </c>
      <c r="C51" s="24" t="str">
        <f t="shared" si="4"/>
        <v>Nạp tích lũy&lt;&amp;image:5190002_s&gt;&lt;&amp;/&gt;600</v>
      </c>
      <c r="D51" s="22"/>
      <c r="E51" s="22" t="s">
        <v>175</v>
      </c>
      <c r="F51" s="30">
        <v>600</v>
      </c>
      <c r="G51" s="22" t="s">
        <v>169</v>
      </c>
      <c r="H51" s="30">
        <v>5110061</v>
      </c>
      <c r="I51" s="30" t="s">
        <v>346</v>
      </c>
      <c r="J51" s="30">
        <v>15</v>
      </c>
      <c r="K51" s="22" t="s">
        <v>169</v>
      </c>
      <c r="L51" s="30">
        <v>5100013</v>
      </c>
      <c r="M51" s="30" t="s">
        <v>349</v>
      </c>
      <c r="N51" s="30">
        <v>3</v>
      </c>
      <c r="O51" s="22" t="s">
        <v>169</v>
      </c>
      <c r="P51" s="30">
        <v>5130624</v>
      </c>
      <c r="Q51" s="30" t="s">
        <v>351</v>
      </c>
      <c r="R51" s="30">
        <v>10</v>
      </c>
      <c r="S51" s="22"/>
      <c r="T51" s="22"/>
      <c r="U51" s="22"/>
      <c r="V51" s="22"/>
    </row>
    <row r="52" spans="1:22" s="1" customFormat="1" x14ac:dyDescent="0.15">
      <c r="A52" s="22">
        <v>767</v>
      </c>
      <c r="B52" s="22">
        <v>1</v>
      </c>
      <c r="C52" s="24" t="str">
        <f t="shared" si="4"/>
        <v>Nạp tích lũy&lt;&amp;image:5190002_s&gt;&lt;&amp;/&gt;60</v>
      </c>
      <c r="D52" s="22"/>
      <c r="E52" s="22" t="s">
        <v>175</v>
      </c>
      <c r="F52" s="30">
        <v>60</v>
      </c>
      <c r="G52" s="22" t="s">
        <v>169</v>
      </c>
      <c r="H52" s="30">
        <v>5140103</v>
      </c>
      <c r="I52" s="30" t="s">
        <v>339</v>
      </c>
      <c r="J52" s="30">
        <v>2</v>
      </c>
      <c r="K52" s="22" t="s">
        <v>169</v>
      </c>
      <c r="L52" s="30">
        <v>5120203</v>
      </c>
      <c r="M52" s="30" t="s">
        <v>348</v>
      </c>
      <c r="N52" s="30">
        <v>2</v>
      </c>
      <c r="O52" s="22" t="s">
        <v>169</v>
      </c>
      <c r="P52" s="30">
        <v>5100035</v>
      </c>
      <c r="Q52" s="30" t="s">
        <v>182</v>
      </c>
      <c r="R52" s="30">
        <v>2</v>
      </c>
      <c r="S52" s="22"/>
      <c r="T52" s="22"/>
      <c r="U52" s="22"/>
      <c r="V52" s="22"/>
    </row>
    <row r="53" spans="1:22" s="1" customFormat="1" x14ac:dyDescent="0.15">
      <c r="A53" s="22">
        <v>767</v>
      </c>
      <c r="B53" s="22">
        <v>2</v>
      </c>
      <c r="C53" s="24" t="str">
        <f t="shared" si="4"/>
        <v>Nạp tích lũy&lt;&amp;image:5190002_s&gt;&lt;&amp;/&gt;300</v>
      </c>
      <c r="D53" s="22"/>
      <c r="E53" s="22" t="s">
        <v>175</v>
      </c>
      <c r="F53" s="30">
        <v>300</v>
      </c>
      <c r="G53" s="22" t="s">
        <v>169</v>
      </c>
      <c r="H53" s="30">
        <v>5140104</v>
      </c>
      <c r="I53" s="30" t="s">
        <v>340</v>
      </c>
      <c r="J53" s="30">
        <v>3</v>
      </c>
      <c r="K53" s="22" t="s">
        <v>169</v>
      </c>
      <c r="L53" s="30">
        <v>5120204</v>
      </c>
      <c r="M53" s="30" t="s">
        <v>177</v>
      </c>
      <c r="N53" s="30">
        <v>3</v>
      </c>
      <c r="O53" s="22" t="s">
        <v>367</v>
      </c>
      <c r="P53" s="30">
        <v>81200033</v>
      </c>
      <c r="Q53" s="30" t="s">
        <v>357</v>
      </c>
      <c r="R53" s="30">
        <v>1</v>
      </c>
      <c r="S53" s="22"/>
      <c r="T53" s="22"/>
      <c r="U53" s="22"/>
      <c r="V53" s="22"/>
    </row>
    <row r="54" spans="1:22" s="1" customFormat="1" x14ac:dyDescent="0.15">
      <c r="A54" s="22">
        <v>767</v>
      </c>
      <c r="B54" s="22">
        <v>3</v>
      </c>
      <c r="C54" s="24" t="str">
        <f t="shared" si="4"/>
        <v>Nạp tích lũy&lt;&amp;image:5190002_s&gt;&lt;&amp;/&gt;600</v>
      </c>
      <c r="D54" s="22"/>
      <c r="E54" s="22" t="s">
        <v>175</v>
      </c>
      <c r="F54" s="30">
        <v>600</v>
      </c>
      <c r="G54" s="22" t="s">
        <v>169</v>
      </c>
      <c r="H54" s="30">
        <v>5110061</v>
      </c>
      <c r="I54" s="30" t="s">
        <v>346</v>
      </c>
      <c r="J54" s="30">
        <v>15</v>
      </c>
      <c r="K54" s="22" t="s">
        <v>169</v>
      </c>
      <c r="L54" s="30">
        <v>5100013</v>
      </c>
      <c r="M54" s="30" t="s">
        <v>349</v>
      </c>
      <c r="N54" s="30">
        <v>3</v>
      </c>
      <c r="O54" s="22" t="s">
        <v>169</v>
      </c>
      <c r="P54" s="30">
        <v>5130624</v>
      </c>
      <c r="Q54" s="30" t="s">
        <v>351</v>
      </c>
      <c r="R54" s="30">
        <v>10</v>
      </c>
      <c r="S54" s="22"/>
      <c r="T54" s="22"/>
      <c r="U54" s="22"/>
      <c r="V54" s="22"/>
    </row>
    <row r="55" spans="1:22" s="48" customFormat="1" x14ac:dyDescent="0.15">
      <c r="A55" s="41">
        <v>768</v>
      </c>
      <c r="B55" s="22">
        <v>1</v>
      </c>
      <c r="C55" s="42" t="str">
        <f t="shared" ref="C55:C75" si="5">"Nạp tích lũy&lt;&amp;image:5190002_s&gt;&lt;&amp;/&gt;"&amp;F55</f>
        <v>Nạp tích lũy&lt;&amp;image:5190002_s&gt;&lt;&amp;/&gt;60</v>
      </c>
      <c r="D55" s="41"/>
      <c r="E55" s="22" t="s">
        <v>175</v>
      </c>
      <c r="F55" s="50">
        <v>60</v>
      </c>
      <c r="G55" s="41" t="s">
        <v>169</v>
      </c>
      <c r="H55" s="50">
        <v>5140103</v>
      </c>
      <c r="I55" s="50" t="s">
        <v>339</v>
      </c>
      <c r="J55" s="50">
        <v>2</v>
      </c>
      <c r="K55" s="41" t="s">
        <v>169</v>
      </c>
      <c r="L55" s="50">
        <v>5120203</v>
      </c>
      <c r="M55" s="50" t="s">
        <v>348</v>
      </c>
      <c r="N55" s="50">
        <v>2</v>
      </c>
      <c r="O55" s="41" t="s">
        <v>169</v>
      </c>
      <c r="P55" s="50">
        <v>5100033</v>
      </c>
      <c r="Q55" s="50" t="s">
        <v>178</v>
      </c>
      <c r="R55" s="50">
        <v>2</v>
      </c>
      <c r="S55" s="41"/>
      <c r="T55" s="41"/>
      <c r="U55" s="41"/>
      <c r="V55" s="41"/>
    </row>
    <row r="56" spans="1:22" s="48" customFormat="1" x14ac:dyDescent="0.15">
      <c r="A56" s="41">
        <v>768</v>
      </c>
      <c r="B56" s="22">
        <v>2</v>
      </c>
      <c r="C56" s="42" t="str">
        <f t="shared" si="5"/>
        <v>Nạp tích lũy&lt;&amp;image:5190002_s&gt;&lt;&amp;/&gt;300</v>
      </c>
      <c r="D56" s="41"/>
      <c r="E56" s="22" t="s">
        <v>175</v>
      </c>
      <c r="F56" s="50">
        <v>300</v>
      </c>
      <c r="G56" s="41" t="s">
        <v>169</v>
      </c>
      <c r="H56" s="50">
        <v>5140104</v>
      </c>
      <c r="I56" s="50" t="s">
        <v>340</v>
      </c>
      <c r="J56" s="50">
        <v>3</v>
      </c>
      <c r="K56" s="41" t="s">
        <v>169</v>
      </c>
      <c r="L56" s="50">
        <v>5120204</v>
      </c>
      <c r="M56" s="50" t="s">
        <v>177</v>
      </c>
      <c r="N56" s="50">
        <v>3</v>
      </c>
      <c r="O56" s="41" t="s">
        <v>367</v>
      </c>
      <c r="P56" s="50">
        <v>81200023</v>
      </c>
      <c r="Q56" s="50" t="s">
        <v>350</v>
      </c>
      <c r="R56" s="50">
        <v>1</v>
      </c>
      <c r="S56" s="41"/>
      <c r="T56" s="41"/>
      <c r="U56" s="41"/>
      <c r="V56" s="41"/>
    </row>
    <row r="57" spans="1:22" s="48" customFormat="1" x14ac:dyDescent="0.15">
      <c r="A57" s="41">
        <v>768</v>
      </c>
      <c r="B57" s="22">
        <v>3</v>
      </c>
      <c r="C57" s="42" t="str">
        <f t="shared" si="5"/>
        <v>Nạp tích lũy&lt;&amp;image:5190002_s&gt;&lt;&amp;/&gt;600</v>
      </c>
      <c r="D57" s="41"/>
      <c r="E57" s="22" t="s">
        <v>175</v>
      </c>
      <c r="F57" s="50">
        <v>600</v>
      </c>
      <c r="G57" s="41" t="s">
        <v>367</v>
      </c>
      <c r="H57" s="50">
        <v>81200035</v>
      </c>
      <c r="I57" s="50" t="s">
        <v>341</v>
      </c>
      <c r="J57" s="50">
        <v>1</v>
      </c>
      <c r="K57" s="41" t="s">
        <v>169</v>
      </c>
      <c r="L57" s="50">
        <v>5100013</v>
      </c>
      <c r="M57" s="50" t="s">
        <v>349</v>
      </c>
      <c r="N57" s="50">
        <v>3</v>
      </c>
      <c r="O57" s="41" t="s">
        <v>169</v>
      </c>
      <c r="P57" s="50">
        <v>5130624</v>
      </c>
      <c r="Q57" s="50" t="s">
        <v>351</v>
      </c>
      <c r="R57" s="50">
        <v>10</v>
      </c>
      <c r="S57" s="41"/>
      <c r="T57" s="41"/>
      <c r="U57" s="41"/>
      <c r="V57" s="41"/>
    </row>
    <row r="58" spans="1:22" s="48" customFormat="1" x14ac:dyDescent="0.15">
      <c r="A58" s="41">
        <v>769</v>
      </c>
      <c r="B58" s="22">
        <v>1</v>
      </c>
      <c r="C58" s="42" t="str">
        <f t="shared" si="5"/>
        <v>Nạp tích lũy&lt;&amp;image:5190002_s&gt;&lt;&amp;/&gt;60</v>
      </c>
      <c r="D58" s="41"/>
      <c r="E58" s="22" t="s">
        <v>175</v>
      </c>
      <c r="F58" s="50">
        <v>60</v>
      </c>
      <c r="G58" s="41" t="s">
        <v>169</v>
      </c>
      <c r="H58" s="50">
        <v>5140103</v>
      </c>
      <c r="I58" s="50" t="s">
        <v>339</v>
      </c>
      <c r="J58" s="50">
        <v>2</v>
      </c>
      <c r="K58" s="41" t="s">
        <v>169</v>
      </c>
      <c r="L58" s="50">
        <v>5120203</v>
      </c>
      <c r="M58" s="50" t="s">
        <v>348</v>
      </c>
      <c r="N58" s="50">
        <v>2</v>
      </c>
      <c r="O58" s="41" t="s">
        <v>169</v>
      </c>
      <c r="P58" s="50">
        <v>5100033</v>
      </c>
      <c r="Q58" s="50" t="s">
        <v>178</v>
      </c>
      <c r="R58" s="50">
        <v>2</v>
      </c>
      <c r="S58" s="41"/>
      <c r="T58" s="41"/>
      <c r="U58" s="41"/>
      <c r="V58" s="41"/>
    </row>
    <row r="59" spans="1:22" s="48" customFormat="1" x14ac:dyDescent="0.15">
      <c r="A59" s="41">
        <v>769</v>
      </c>
      <c r="B59" s="22">
        <v>2</v>
      </c>
      <c r="C59" s="42" t="str">
        <f t="shared" si="5"/>
        <v>Nạp tích lũy&lt;&amp;image:5190002_s&gt;&lt;&amp;/&gt;300</v>
      </c>
      <c r="D59" s="41"/>
      <c r="E59" s="22" t="s">
        <v>175</v>
      </c>
      <c r="F59" s="50">
        <v>300</v>
      </c>
      <c r="G59" s="41" t="s">
        <v>169</v>
      </c>
      <c r="H59" s="50">
        <v>5140104</v>
      </c>
      <c r="I59" s="50" t="s">
        <v>340</v>
      </c>
      <c r="J59" s="50">
        <v>3</v>
      </c>
      <c r="K59" s="41" t="s">
        <v>169</v>
      </c>
      <c r="L59" s="50">
        <v>5120204</v>
      </c>
      <c r="M59" s="50" t="s">
        <v>177</v>
      </c>
      <c r="N59" s="50">
        <v>3</v>
      </c>
      <c r="O59" s="41" t="s">
        <v>367</v>
      </c>
      <c r="P59" s="50">
        <v>81200024</v>
      </c>
      <c r="Q59" s="50" t="s">
        <v>352</v>
      </c>
      <c r="R59" s="50">
        <v>1</v>
      </c>
      <c r="S59" s="41"/>
      <c r="T59" s="41"/>
      <c r="U59" s="41"/>
      <c r="V59" s="41"/>
    </row>
    <row r="60" spans="1:22" s="48" customFormat="1" x14ac:dyDescent="0.15">
      <c r="A60" s="41">
        <v>769</v>
      </c>
      <c r="B60" s="22">
        <v>3</v>
      </c>
      <c r="C60" s="42" t="str">
        <f t="shared" si="5"/>
        <v>Nạp tích lũy&lt;&amp;image:5190002_s&gt;&lt;&amp;/&gt;600</v>
      </c>
      <c r="D60" s="41"/>
      <c r="E60" s="22" t="s">
        <v>175</v>
      </c>
      <c r="F60" s="50">
        <v>600</v>
      </c>
      <c r="G60" s="41" t="s">
        <v>367</v>
      </c>
      <c r="H60" s="50">
        <v>81200036</v>
      </c>
      <c r="I60" s="50" t="s">
        <v>342</v>
      </c>
      <c r="J60" s="50">
        <v>1</v>
      </c>
      <c r="K60" s="41" t="s">
        <v>169</v>
      </c>
      <c r="L60" s="50">
        <v>5100013</v>
      </c>
      <c r="M60" s="50" t="s">
        <v>349</v>
      </c>
      <c r="N60" s="50">
        <v>3</v>
      </c>
      <c r="O60" s="41" t="s">
        <v>169</v>
      </c>
      <c r="P60" s="50">
        <v>5130624</v>
      </c>
      <c r="Q60" s="50" t="s">
        <v>351</v>
      </c>
      <c r="R60" s="50">
        <v>10</v>
      </c>
      <c r="S60" s="41"/>
      <c r="T60" s="41"/>
      <c r="U60" s="41"/>
      <c r="V60" s="41"/>
    </row>
    <row r="61" spans="1:22" s="48" customFormat="1" x14ac:dyDescent="0.15">
      <c r="A61" s="41">
        <v>770</v>
      </c>
      <c r="B61" s="22">
        <v>1</v>
      </c>
      <c r="C61" s="42" t="str">
        <f t="shared" si="5"/>
        <v>Nạp tích lũy&lt;&amp;image:5190002_s&gt;&lt;&amp;/&gt;60</v>
      </c>
      <c r="D61" s="41"/>
      <c r="E61" s="22" t="s">
        <v>175</v>
      </c>
      <c r="F61" s="50">
        <v>60</v>
      </c>
      <c r="G61" s="41" t="s">
        <v>169</v>
      </c>
      <c r="H61" s="50">
        <v>5140103</v>
      </c>
      <c r="I61" s="50" t="s">
        <v>339</v>
      </c>
      <c r="J61" s="50">
        <v>2</v>
      </c>
      <c r="K61" s="41" t="s">
        <v>169</v>
      </c>
      <c r="L61" s="50">
        <v>5120203</v>
      </c>
      <c r="M61" s="50" t="s">
        <v>348</v>
      </c>
      <c r="N61" s="50">
        <v>2</v>
      </c>
      <c r="O61" s="41" t="s">
        <v>169</v>
      </c>
      <c r="P61" s="50">
        <v>5100033</v>
      </c>
      <c r="Q61" s="50" t="s">
        <v>178</v>
      </c>
      <c r="R61" s="50">
        <v>2</v>
      </c>
      <c r="S61" s="41"/>
      <c r="T61" s="41"/>
      <c r="U61" s="41"/>
      <c r="V61" s="41"/>
    </row>
    <row r="62" spans="1:22" s="48" customFormat="1" x14ac:dyDescent="0.15">
      <c r="A62" s="41">
        <v>770</v>
      </c>
      <c r="B62" s="22">
        <v>2</v>
      </c>
      <c r="C62" s="42" t="str">
        <f t="shared" si="5"/>
        <v>Nạp tích lũy&lt;&amp;image:5190002_s&gt;&lt;&amp;/&gt;300</v>
      </c>
      <c r="D62" s="41"/>
      <c r="E62" s="22" t="s">
        <v>175</v>
      </c>
      <c r="F62" s="50">
        <v>300</v>
      </c>
      <c r="G62" s="41" t="s">
        <v>169</v>
      </c>
      <c r="H62" s="50">
        <v>5140104</v>
      </c>
      <c r="I62" s="50" t="s">
        <v>340</v>
      </c>
      <c r="J62" s="50">
        <v>3</v>
      </c>
      <c r="K62" s="41" t="s">
        <v>169</v>
      </c>
      <c r="L62" s="50">
        <v>5120204</v>
      </c>
      <c r="M62" s="50" t="s">
        <v>177</v>
      </c>
      <c r="N62" s="50">
        <v>3</v>
      </c>
      <c r="O62" s="41" t="s">
        <v>367</v>
      </c>
      <c r="P62" s="50">
        <v>81200025</v>
      </c>
      <c r="Q62" s="50" t="s">
        <v>353</v>
      </c>
      <c r="R62" s="50">
        <v>1</v>
      </c>
      <c r="S62" s="41"/>
      <c r="T62" s="41"/>
      <c r="U62" s="41"/>
      <c r="V62" s="41"/>
    </row>
    <row r="63" spans="1:22" s="48" customFormat="1" x14ac:dyDescent="0.15">
      <c r="A63" s="41">
        <v>770</v>
      </c>
      <c r="B63" s="22">
        <v>3</v>
      </c>
      <c r="C63" s="42" t="str">
        <f t="shared" si="5"/>
        <v>Nạp tích lũy&lt;&amp;image:5190002_s&gt;&lt;&amp;/&gt;600</v>
      </c>
      <c r="D63" s="41"/>
      <c r="E63" s="22" t="s">
        <v>175</v>
      </c>
      <c r="F63" s="50">
        <v>600</v>
      </c>
      <c r="G63" s="41" t="s">
        <v>367</v>
      </c>
      <c r="H63" s="50">
        <v>81200037</v>
      </c>
      <c r="I63" s="50" t="s">
        <v>343</v>
      </c>
      <c r="J63" s="50">
        <v>1</v>
      </c>
      <c r="K63" s="41" t="s">
        <v>169</v>
      </c>
      <c r="L63" s="50">
        <v>5100013</v>
      </c>
      <c r="M63" s="50" t="s">
        <v>349</v>
      </c>
      <c r="N63" s="50">
        <v>3</v>
      </c>
      <c r="O63" s="41" t="s">
        <v>169</v>
      </c>
      <c r="P63" s="50">
        <v>5130624</v>
      </c>
      <c r="Q63" s="50" t="s">
        <v>351</v>
      </c>
      <c r="R63" s="50">
        <v>10</v>
      </c>
      <c r="S63" s="41"/>
      <c r="T63" s="41"/>
      <c r="U63" s="41"/>
      <c r="V63" s="41"/>
    </row>
    <row r="64" spans="1:22" s="48" customFormat="1" x14ac:dyDescent="0.15">
      <c r="A64" s="41">
        <v>771</v>
      </c>
      <c r="B64" s="22">
        <v>1</v>
      </c>
      <c r="C64" s="42" t="str">
        <f t="shared" si="5"/>
        <v>Nạp tích lũy&lt;&amp;image:5190002_s&gt;&lt;&amp;/&gt;60</v>
      </c>
      <c r="D64" s="41"/>
      <c r="E64" s="22" t="s">
        <v>175</v>
      </c>
      <c r="F64" s="50">
        <v>60</v>
      </c>
      <c r="G64" s="41" t="s">
        <v>169</v>
      </c>
      <c r="H64" s="50">
        <v>5140103</v>
      </c>
      <c r="I64" s="50" t="s">
        <v>339</v>
      </c>
      <c r="J64" s="50">
        <v>2</v>
      </c>
      <c r="K64" s="41" t="s">
        <v>169</v>
      </c>
      <c r="L64" s="50">
        <v>5120203</v>
      </c>
      <c r="M64" s="50" t="s">
        <v>348</v>
      </c>
      <c r="N64" s="50">
        <v>2</v>
      </c>
      <c r="O64" s="41" t="s">
        <v>169</v>
      </c>
      <c r="P64" s="50">
        <v>5100033</v>
      </c>
      <c r="Q64" s="50" t="s">
        <v>178</v>
      </c>
      <c r="R64" s="50">
        <v>2</v>
      </c>
      <c r="S64" s="41"/>
      <c r="T64" s="41"/>
      <c r="U64" s="41"/>
      <c r="V64" s="41"/>
    </row>
    <row r="65" spans="1:22" s="48" customFormat="1" x14ac:dyDescent="0.15">
      <c r="A65" s="41">
        <v>771</v>
      </c>
      <c r="B65" s="22">
        <v>2</v>
      </c>
      <c r="C65" s="42" t="str">
        <f t="shared" si="5"/>
        <v>Nạp tích lũy&lt;&amp;image:5190002_s&gt;&lt;&amp;/&gt;300</v>
      </c>
      <c r="D65" s="41"/>
      <c r="E65" s="22" t="s">
        <v>175</v>
      </c>
      <c r="F65" s="50">
        <v>300</v>
      </c>
      <c r="G65" s="41" t="s">
        <v>169</v>
      </c>
      <c r="H65" s="50">
        <v>5140104</v>
      </c>
      <c r="I65" s="50" t="s">
        <v>340</v>
      </c>
      <c r="J65" s="50">
        <v>3</v>
      </c>
      <c r="K65" s="41" t="s">
        <v>169</v>
      </c>
      <c r="L65" s="50">
        <v>5120204</v>
      </c>
      <c r="M65" s="50" t="s">
        <v>177</v>
      </c>
      <c r="N65" s="50">
        <v>3</v>
      </c>
      <c r="O65" s="41" t="s">
        <v>367</v>
      </c>
      <c r="P65" s="50">
        <v>81200026</v>
      </c>
      <c r="Q65" s="50" t="s">
        <v>354</v>
      </c>
      <c r="R65" s="50">
        <v>1</v>
      </c>
      <c r="S65" s="41"/>
      <c r="T65" s="41"/>
      <c r="U65" s="41"/>
      <c r="V65" s="41"/>
    </row>
    <row r="66" spans="1:22" s="48" customFormat="1" x14ac:dyDescent="0.15">
      <c r="A66" s="41">
        <v>771</v>
      </c>
      <c r="B66" s="22">
        <v>3</v>
      </c>
      <c r="C66" s="42" t="str">
        <f t="shared" si="5"/>
        <v>Nạp tích lũy&lt;&amp;image:5190002_s&gt;&lt;&amp;/&gt;600</v>
      </c>
      <c r="D66" s="41"/>
      <c r="E66" s="22" t="s">
        <v>175</v>
      </c>
      <c r="F66" s="50">
        <v>600</v>
      </c>
      <c r="G66" s="41" t="s">
        <v>367</v>
      </c>
      <c r="H66" s="50">
        <v>81200038</v>
      </c>
      <c r="I66" s="50" t="s">
        <v>344</v>
      </c>
      <c r="J66" s="50">
        <v>1</v>
      </c>
      <c r="K66" s="41" t="s">
        <v>169</v>
      </c>
      <c r="L66" s="50">
        <v>5100013</v>
      </c>
      <c r="M66" s="50" t="s">
        <v>349</v>
      </c>
      <c r="N66" s="50">
        <v>3</v>
      </c>
      <c r="O66" s="41" t="s">
        <v>169</v>
      </c>
      <c r="P66" s="50">
        <v>5130624</v>
      </c>
      <c r="Q66" s="50" t="s">
        <v>351</v>
      </c>
      <c r="R66" s="50">
        <v>10</v>
      </c>
      <c r="S66" s="41"/>
      <c r="T66" s="41"/>
      <c r="U66" s="41"/>
      <c r="V66" s="41"/>
    </row>
    <row r="67" spans="1:22" s="48" customFormat="1" x14ac:dyDescent="0.15">
      <c r="A67" s="41">
        <v>772</v>
      </c>
      <c r="B67" s="22">
        <v>1</v>
      </c>
      <c r="C67" s="42" t="str">
        <f t="shared" si="5"/>
        <v>Nạp tích lũy&lt;&amp;image:5190002_s&gt;&lt;&amp;/&gt;60</v>
      </c>
      <c r="D67" s="41"/>
      <c r="E67" s="22" t="s">
        <v>175</v>
      </c>
      <c r="F67" s="50">
        <v>60</v>
      </c>
      <c r="G67" s="41" t="s">
        <v>169</v>
      </c>
      <c r="H67" s="50">
        <v>5140103</v>
      </c>
      <c r="I67" s="50" t="s">
        <v>339</v>
      </c>
      <c r="J67" s="50">
        <v>2</v>
      </c>
      <c r="K67" s="41" t="s">
        <v>169</v>
      </c>
      <c r="L67" s="50">
        <v>5120203</v>
      </c>
      <c r="M67" s="50" t="s">
        <v>348</v>
      </c>
      <c r="N67" s="50">
        <v>2</v>
      </c>
      <c r="O67" s="41" t="s">
        <v>169</v>
      </c>
      <c r="P67" s="50">
        <v>5100035</v>
      </c>
      <c r="Q67" s="50" t="s">
        <v>182</v>
      </c>
      <c r="R67" s="50">
        <v>2</v>
      </c>
      <c r="S67" s="41"/>
      <c r="T67" s="41"/>
      <c r="U67" s="41"/>
      <c r="V67" s="41"/>
    </row>
    <row r="68" spans="1:22" s="48" customFormat="1" x14ac:dyDescent="0.15">
      <c r="A68" s="41">
        <v>772</v>
      </c>
      <c r="B68" s="22">
        <v>2</v>
      </c>
      <c r="C68" s="42" t="str">
        <f t="shared" si="5"/>
        <v>Nạp tích lũy&lt;&amp;image:5190002_s&gt;&lt;&amp;/&gt;300</v>
      </c>
      <c r="D68" s="41"/>
      <c r="E68" s="22" t="s">
        <v>175</v>
      </c>
      <c r="F68" s="50">
        <v>300</v>
      </c>
      <c r="G68" s="41" t="s">
        <v>169</v>
      </c>
      <c r="H68" s="50">
        <v>5140104</v>
      </c>
      <c r="I68" s="50" t="s">
        <v>340</v>
      </c>
      <c r="J68" s="50">
        <v>3</v>
      </c>
      <c r="K68" s="41" t="s">
        <v>169</v>
      </c>
      <c r="L68" s="50">
        <v>5120204</v>
      </c>
      <c r="M68" s="50" t="s">
        <v>177</v>
      </c>
      <c r="N68" s="50">
        <v>3</v>
      </c>
      <c r="O68" s="41" t="s">
        <v>367</v>
      </c>
      <c r="P68" s="50">
        <v>81200031</v>
      </c>
      <c r="Q68" s="50" t="s">
        <v>355</v>
      </c>
      <c r="R68" s="50">
        <v>1</v>
      </c>
      <c r="S68" s="41"/>
      <c r="T68" s="41"/>
      <c r="U68" s="41"/>
      <c r="V68" s="41"/>
    </row>
    <row r="69" spans="1:22" s="48" customFormat="1" x14ac:dyDescent="0.15">
      <c r="A69" s="41">
        <v>772</v>
      </c>
      <c r="B69" s="22">
        <v>3</v>
      </c>
      <c r="C69" s="42" t="str">
        <f t="shared" si="5"/>
        <v>Nạp tích lũy&lt;&amp;image:5190002_s&gt;&lt;&amp;/&gt;600</v>
      </c>
      <c r="D69" s="41"/>
      <c r="E69" s="22" t="s">
        <v>175</v>
      </c>
      <c r="F69" s="50">
        <v>600</v>
      </c>
      <c r="G69" s="41" t="s">
        <v>367</v>
      </c>
      <c r="H69" s="50">
        <v>81200039</v>
      </c>
      <c r="I69" s="50" t="s">
        <v>345</v>
      </c>
      <c r="J69" s="50">
        <v>1</v>
      </c>
      <c r="K69" s="41" t="s">
        <v>169</v>
      </c>
      <c r="L69" s="50">
        <v>5100013</v>
      </c>
      <c r="M69" s="50" t="s">
        <v>349</v>
      </c>
      <c r="N69" s="50">
        <v>3</v>
      </c>
      <c r="O69" s="41" t="s">
        <v>169</v>
      </c>
      <c r="P69" s="50">
        <v>5130624</v>
      </c>
      <c r="Q69" s="50" t="s">
        <v>351</v>
      </c>
      <c r="R69" s="50">
        <v>10</v>
      </c>
      <c r="S69" s="41"/>
      <c r="T69" s="41"/>
      <c r="U69" s="41"/>
      <c r="V69" s="41"/>
    </row>
    <row r="70" spans="1:22" s="48" customFormat="1" x14ac:dyDescent="0.15">
      <c r="A70" s="41">
        <v>773</v>
      </c>
      <c r="B70" s="22">
        <v>1</v>
      </c>
      <c r="C70" s="42" t="str">
        <f t="shared" si="5"/>
        <v>Nạp tích lũy&lt;&amp;image:5190002_s&gt;&lt;&amp;/&gt;60</v>
      </c>
      <c r="D70" s="41"/>
      <c r="E70" s="22" t="s">
        <v>175</v>
      </c>
      <c r="F70" s="50">
        <v>60</v>
      </c>
      <c r="G70" s="41" t="s">
        <v>169</v>
      </c>
      <c r="H70" s="50">
        <v>5140103</v>
      </c>
      <c r="I70" s="50" t="s">
        <v>339</v>
      </c>
      <c r="J70" s="50">
        <v>2</v>
      </c>
      <c r="K70" s="41" t="s">
        <v>169</v>
      </c>
      <c r="L70" s="50">
        <v>5120203</v>
      </c>
      <c r="M70" s="50" t="s">
        <v>348</v>
      </c>
      <c r="N70" s="50">
        <v>2</v>
      </c>
      <c r="O70" s="41" t="s">
        <v>169</v>
      </c>
      <c r="P70" s="50">
        <v>5100035</v>
      </c>
      <c r="Q70" s="50" t="s">
        <v>182</v>
      </c>
      <c r="R70" s="50">
        <v>2</v>
      </c>
      <c r="S70" s="41"/>
      <c r="T70" s="41"/>
      <c r="U70" s="41"/>
      <c r="V70" s="41"/>
    </row>
    <row r="71" spans="1:22" s="48" customFormat="1" x14ac:dyDescent="0.15">
      <c r="A71" s="41">
        <v>773</v>
      </c>
      <c r="B71" s="22">
        <v>2</v>
      </c>
      <c r="C71" s="42" t="str">
        <f t="shared" si="5"/>
        <v>Nạp tích lũy&lt;&amp;image:5190002_s&gt;&lt;&amp;/&gt;300</v>
      </c>
      <c r="D71" s="41"/>
      <c r="E71" s="22" t="s">
        <v>175</v>
      </c>
      <c r="F71" s="50">
        <v>300</v>
      </c>
      <c r="G71" s="41" t="s">
        <v>169</v>
      </c>
      <c r="H71" s="50">
        <v>5140104</v>
      </c>
      <c r="I71" s="50" t="s">
        <v>340</v>
      </c>
      <c r="J71" s="50">
        <v>3</v>
      </c>
      <c r="K71" s="41" t="s">
        <v>169</v>
      </c>
      <c r="L71" s="50">
        <v>5120204</v>
      </c>
      <c r="M71" s="50" t="s">
        <v>177</v>
      </c>
      <c r="N71" s="50">
        <v>3</v>
      </c>
      <c r="O71" s="41" t="s">
        <v>367</v>
      </c>
      <c r="P71" s="50">
        <v>81200032</v>
      </c>
      <c r="Q71" s="50" t="s">
        <v>356</v>
      </c>
      <c r="R71" s="50">
        <v>1</v>
      </c>
      <c r="S71" s="41"/>
      <c r="T71" s="41"/>
      <c r="U71" s="41"/>
      <c r="V71" s="41"/>
    </row>
    <row r="72" spans="1:22" s="48" customFormat="1" x14ac:dyDescent="0.15">
      <c r="A72" s="41">
        <v>773</v>
      </c>
      <c r="B72" s="22">
        <v>3</v>
      </c>
      <c r="C72" s="42" t="str">
        <f t="shared" si="5"/>
        <v>Nạp tích lũy&lt;&amp;image:5190002_s&gt;&lt;&amp;/&gt;600</v>
      </c>
      <c r="D72" s="41"/>
      <c r="E72" s="22" t="s">
        <v>175</v>
      </c>
      <c r="F72" s="50">
        <v>600</v>
      </c>
      <c r="G72" s="41" t="s">
        <v>169</v>
      </c>
      <c r="H72" s="50">
        <v>5110061</v>
      </c>
      <c r="I72" s="50" t="s">
        <v>346</v>
      </c>
      <c r="J72" s="50">
        <v>15</v>
      </c>
      <c r="K72" s="41" t="s">
        <v>169</v>
      </c>
      <c r="L72" s="50">
        <v>5100013</v>
      </c>
      <c r="M72" s="50" t="s">
        <v>349</v>
      </c>
      <c r="N72" s="50">
        <v>3</v>
      </c>
      <c r="O72" s="41" t="s">
        <v>169</v>
      </c>
      <c r="P72" s="50">
        <v>5130624</v>
      </c>
      <c r="Q72" s="50" t="s">
        <v>351</v>
      </c>
      <c r="R72" s="50">
        <v>10</v>
      </c>
      <c r="S72" s="41"/>
      <c r="T72" s="41"/>
      <c r="U72" s="41"/>
      <c r="V72" s="41"/>
    </row>
    <row r="73" spans="1:22" s="48" customFormat="1" x14ac:dyDescent="0.15">
      <c r="A73" s="41">
        <v>774</v>
      </c>
      <c r="B73" s="22">
        <v>1</v>
      </c>
      <c r="C73" s="42" t="str">
        <f t="shared" si="5"/>
        <v>Nạp tích lũy&lt;&amp;image:5190002_s&gt;&lt;&amp;/&gt;60</v>
      </c>
      <c r="D73" s="41"/>
      <c r="E73" s="22" t="s">
        <v>175</v>
      </c>
      <c r="F73" s="50">
        <v>60</v>
      </c>
      <c r="G73" s="41" t="s">
        <v>169</v>
      </c>
      <c r="H73" s="50">
        <v>5140103</v>
      </c>
      <c r="I73" s="50" t="s">
        <v>339</v>
      </c>
      <c r="J73" s="50">
        <v>2</v>
      </c>
      <c r="K73" s="41" t="s">
        <v>169</v>
      </c>
      <c r="L73" s="50">
        <v>5120203</v>
      </c>
      <c r="M73" s="50" t="s">
        <v>348</v>
      </c>
      <c r="N73" s="50">
        <v>2</v>
      </c>
      <c r="O73" s="41" t="s">
        <v>169</v>
      </c>
      <c r="P73" s="50">
        <v>5100035</v>
      </c>
      <c r="Q73" s="50" t="s">
        <v>182</v>
      </c>
      <c r="R73" s="50">
        <v>2</v>
      </c>
      <c r="S73" s="41"/>
      <c r="T73" s="41"/>
      <c r="U73" s="41"/>
      <c r="V73" s="41"/>
    </row>
    <row r="74" spans="1:22" s="48" customFormat="1" x14ac:dyDescent="0.15">
      <c r="A74" s="41">
        <v>774</v>
      </c>
      <c r="B74" s="22">
        <v>2</v>
      </c>
      <c r="C74" s="42" t="str">
        <f t="shared" si="5"/>
        <v>Nạp tích lũy&lt;&amp;image:5190002_s&gt;&lt;&amp;/&gt;300</v>
      </c>
      <c r="D74" s="41"/>
      <c r="E74" s="22" t="s">
        <v>175</v>
      </c>
      <c r="F74" s="50">
        <v>300</v>
      </c>
      <c r="G74" s="41" t="s">
        <v>169</v>
      </c>
      <c r="H74" s="50">
        <v>5140104</v>
      </c>
      <c r="I74" s="50" t="s">
        <v>340</v>
      </c>
      <c r="J74" s="50">
        <v>3</v>
      </c>
      <c r="K74" s="41" t="s">
        <v>169</v>
      </c>
      <c r="L74" s="50">
        <v>5120204</v>
      </c>
      <c r="M74" s="50" t="s">
        <v>177</v>
      </c>
      <c r="N74" s="50">
        <v>3</v>
      </c>
      <c r="O74" s="41" t="s">
        <v>367</v>
      </c>
      <c r="P74" s="50">
        <v>81200033</v>
      </c>
      <c r="Q74" s="50" t="s">
        <v>357</v>
      </c>
      <c r="R74" s="50">
        <v>1</v>
      </c>
      <c r="S74" s="41"/>
      <c r="T74" s="41"/>
      <c r="U74" s="41"/>
      <c r="V74" s="41"/>
    </row>
    <row r="75" spans="1:22" s="48" customFormat="1" x14ac:dyDescent="0.15">
      <c r="A75" s="41">
        <v>774</v>
      </c>
      <c r="B75" s="22">
        <v>3</v>
      </c>
      <c r="C75" s="42" t="str">
        <f t="shared" si="5"/>
        <v>Nạp tích lũy&lt;&amp;image:5190002_s&gt;&lt;&amp;/&gt;600</v>
      </c>
      <c r="D75" s="41"/>
      <c r="E75" s="22" t="s">
        <v>175</v>
      </c>
      <c r="F75" s="50">
        <v>600</v>
      </c>
      <c r="G75" s="41" t="s">
        <v>169</v>
      </c>
      <c r="H75" s="50">
        <v>5110061</v>
      </c>
      <c r="I75" s="50" t="s">
        <v>346</v>
      </c>
      <c r="J75" s="50">
        <v>15</v>
      </c>
      <c r="K75" s="41" t="s">
        <v>169</v>
      </c>
      <c r="L75" s="50">
        <v>5100013</v>
      </c>
      <c r="M75" s="50" t="s">
        <v>349</v>
      </c>
      <c r="N75" s="50">
        <v>3</v>
      </c>
      <c r="O75" s="41" t="s">
        <v>169</v>
      </c>
      <c r="P75" s="50">
        <v>5130624</v>
      </c>
      <c r="Q75" s="50" t="s">
        <v>351</v>
      </c>
      <c r="R75" s="50">
        <v>10</v>
      </c>
      <c r="S75" s="41"/>
      <c r="T75" s="41"/>
      <c r="U75" s="41"/>
      <c r="V75" s="41"/>
    </row>
    <row r="76" spans="1:22" s="3" customFormat="1" ht="13.9" customHeight="1" x14ac:dyDescent="0.3">
      <c r="A76" s="23">
        <v>900</v>
      </c>
      <c r="B76" s="23">
        <v>1</v>
      </c>
      <c r="C76" s="32" t="str">
        <f>"Lực Chiến: "&amp;F76</f>
        <v>Lực Chiến: 20000</v>
      </c>
      <c r="D76" s="23"/>
      <c r="E76" s="23" t="s">
        <v>192</v>
      </c>
      <c r="F76" s="23">
        <v>20000</v>
      </c>
      <c r="G76" s="23" t="s">
        <v>193</v>
      </c>
      <c r="H76" s="23"/>
      <c r="I76" s="23"/>
      <c r="J76" s="31">
        <v>50</v>
      </c>
      <c r="K76" s="23" t="s">
        <v>179</v>
      </c>
      <c r="L76" s="23">
        <v>7100029</v>
      </c>
      <c r="M76" s="23" t="s">
        <v>194</v>
      </c>
      <c r="N76" s="23">
        <v>1</v>
      </c>
      <c r="O76" s="23" t="s">
        <v>169</v>
      </c>
      <c r="P76" s="23">
        <v>5120875</v>
      </c>
      <c r="Q76" s="23" t="s">
        <v>195</v>
      </c>
      <c r="R76" s="23">
        <v>10</v>
      </c>
      <c r="S76" s="23"/>
      <c r="T76" s="23"/>
      <c r="U76" s="23"/>
      <c r="V76" s="23"/>
    </row>
    <row r="77" spans="1:22" s="3" customFormat="1" x14ac:dyDescent="0.3">
      <c r="A77" s="23">
        <v>900</v>
      </c>
      <c r="B77" s="23">
        <v>2</v>
      </c>
      <c r="C77" s="32" t="str">
        <f t="shared" ref="C77:C82" si="6">"Lực Chiến: "&amp;F77</f>
        <v>Lực Chiến: 40000</v>
      </c>
      <c r="D77" s="23"/>
      <c r="E77" s="23" t="s">
        <v>192</v>
      </c>
      <c r="F77" s="23">
        <v>40000</v>
      </c>
      <c r="G77" s="23" t="s">
        <v>193</v>
      </c>
      <c r="H77" s="23"/>
      <c r="I77" s="23"/>
      <c r="J77" s="31">
        <v>100</v>
      </c>
      <c r="K77" s="23" t="s">
        <v>169</v>
      </c>
      <c r="L77" s="23">
        <v>5110032</v>
      </c>
      <c r="M77" s="23" t="s">
        <v>196</v>
      </c>
      <c r="N77" s="23">
        <v>10</v>
      </c>
      <c r="O77" s="23" t="s">
        <v>169</v>
      </c>
      <c r="P77" s="23">
        <v>5120875</v>
      </c>
      <c r="Q77" s="23" t="s">
        <v>195</v>
      </c>
      <c r="R77" s="23">
        <v>10</v>
      </c>
      <c r="S77" s="23"/>
      <c r="T77" s="23"/>
      <c r="U77" s="23"/>
      <c r="V77" s="23"/>
    </row>
    <row r="78" spans="1:22" s="3" customFormat="1" x14ac:dyDescent="0.3">
      <c r="A78" s="23">
        <v>900</v>
      </c>
      <c r="B78" s="23">
        <v>3</v>
      </c>
      <c r="C78" s="32" t="str">
        <f t="shared" si="6"/>
        <v>Lực Chiến: 65000</v>
      </c>
      <c r="D78" s="23"/>
      <c r="E78" s="23" t="s">
        <v>192</v>
      </c>
      <c r="F78" s="23">
        <v>65000</v>
      </c>
      <c r="G78" s="23" t="s">
        <v>193</v>
      </c>
      <c r="H78" s="23"/>
      <c r="I78" s="23"/>
      <c r="J78" s="31">
        <v>200</v>
      </c>
      <c r="K78" s="23" t="s">
        <v>179</v>
      </c>
      <c r="L78" s="23">
        <v>7100025</v>
      </c>
      <c r="M78" s="23" t="s">
        <v>197</v>
      </c>
      <c r="N78" s="23">
        <v>1</v>
      </c>
      <c r="O78" s="23" t="s">
        <v>169</v>
      </c>
      <c r="P78" s="23">
        <v>5120876</v>
      </c>
      <c r="Q78" s="23" t="s">
        <v>198</v>
      </c>
      <c r="R78" s="23">
        <v>10</v>
      </c>
      <c r="S78" s="23"/>
      <c r="T78" s="23"/>
      <c r="U78" s="23"/>
      <c r="V78" s="23"/>
    </row>
    <row r="79" spans="1:22" s="3" customFormat="1" x14ac:dyDescent="0.3">
      <c r="A79" s="23">
        <v>900</v>
      </c>
      <c r="B79" s="23">
        <v>4</v>
      </c>
      <c r="C79" s="32" t="str">
        <f t="shared" si="6"/>
        <v>Lực Chiến: 80000</v>
      </c>
      <c r="D79" s="23"/>
      <c r="E79" s="23" t="s">
        <v>192</v>
      </c>
      <c r="F79" s="23">
        <v>80000</v>
      </c>
      <c r="G79" s="23" t="s">
        <v>193</v>
      </c>
      <c r="H79" s="23"/>
      <c r="I79" s="23"/>
      <c r="J79" s="31">
        <v>300</v>
      </c>
      <c r="K79" s="23" t="s">
        <v>169</v>
      </c>
      <c r="L79" s="23">
        <v>5110032</v>
      </c>
      <c r="M79" s="23" t="s">
        <v>196</v>
      </c>
      <c r="N79" s="23">
        <v>20</v>
      </c>
      <c r="O79" s="23" t="s">
        <v>169</v>
      </c>
      <c r="P79" s="23">
        <v>5120876</v>
      </c>
      <c r="Q79" s="23" t="s">
        <v>198</v>
      </c>
      <c r="R79" s="23">
        <v>10</v>
      </c>
      <c r="S79" s="23"/>
      <c r="T79" s="23"/>
      <c r="U79" s="23"/>
      <c r="V79" s="23"/>
    </row>
    <row r="80" spans="1:22" s="3" customFormat="1" x14ac:dyDescent="0.3">
      <c r="A80" s="23">
        <v>900</v>
      </c>
      <c r="B80" s="23">
        <v>5</v>
      </c>
      <c r="C80" s="32" t="str">
        <f t="shared" si="6"/>
        <v>Lực Chiến: 95000</v>
      </c>
      <c r="D80" s="23"/>
      <c r="E80" s="23" t="s">
        <v>192</v>
      </c>
      <c r="F80" s="23">
        <v>95000</v>
      </c>
      <c r="G80" s="23" t="s">
        <v>193</v>
      </c>
      <c r="H80" s="23"/>
      <c r="I80" s="23"/>
      <c r="J80" s="31">
        <v>400</v>
      </c>
      <c r="K80" s="23" t="s">
        <v>179</v>
      </c>
      <c r="L80" s="23">
        <v>7100030</v>
      </c>
      <c r="M80" s="23" t="s">
        <v>199</v>
      </c>
      <c r="N80" s="23">
        <v>1</v>
      </c>
      <c r="O80" s="23" t="s">
        <v>169</v>
      </c>
      <c r="P80" s="23">
        <v>5120877</v>
      </c>
      <c r="Q80" s="23" t="s">
        <v>200</v>
      </c>
      <c r="R80" s="23">
        <v>10</v>
      </c>
      <c r="S80" s="23"/>
      <c r="T80" s="23"/>
      <c r="U80" s="23"/>
      <c r="V80" s="23"/>
    </row>
    <row r="81" spans="1:22" s="3" customFormat="1" x14ac:dyDescent="0.3">
      <c r="A81" s="23">
        <v>900</v>
      </c>
      <c r="B81" s="23">
        <v>6</v>
      </c>
      <c r="C81" s="32" t="str">
        <f t="shared" si="6"/>
        <v>Lực Chiến: 105000</v>
      </c>
      <c r="D81" s="23"/>
      <c r="E81" s="23" t="s">
        <v>192</v>
      </c>
      <c r="F81" s="23">
        <v>105000</v>
      </c>
      <c r="G81" s="23" t="s">
        <v>193</v>
      </c>
      <c r="H81" s="23"/>
      <c r="I81" s="23"/>
      <c r="J81" s="31">
        <v>600</v>
      </c>
      <c r="K81" s="23" t="s">
        <v>179</v>
      </c>
      <c r="L81" s="23">
        <v>7100033</v>
      </c>
      <c r="M81" s="23" t="s">
        <v>201</v>
      </c>
      <c r="N81" s="23">
        <v>1</v>
      </c>
      <c r="O81" s="23" t="s">
        <v>169</v>
      </c>
      <c r="P81" s="23">
        <v>5120877</v>
      </c>
      <c r="Q81" s="23" t="s">
        <v>200</v>
      </c>
      <c r="R81" s="23">
        <v>10</v>
      </c>
      <c r="S81" s="23"/>
      <c r="T81" s="23"/>
      <c r="U81" s="23"/>
      <c r="V81" s="23"/>
    </row>
    <row r="82" spans="1:22" s="3" customFormat="1" x14ac:dyDescent="0.3">
      <c r="A82" s="23">
        <v>900</v>
      </c>
      <c r="B82" s="23">
        <v>7</v>
      </c>
      <c r="C82" s="32" t="str">
        <f t="shared" si="6"/>
        <v>Lực Chiến: 125000</v>
      </c>
      <c r="D82" s="23"/>
      <c r="E82" s="23" t="s">
        <v>192</v>
      </c>
      <c r="F82" s="23">
        <v>125000</v>
      </c>
      <c r="G82" s="23" t="s">
        <v>193</v>
      </c>
      <c r="H82" s="23"/>
      <c r="I82" s="23"/>
      <c r="J82" s="31">
        <v>800</v>
      </c>
      <c r="K82" s="23" t="s">
        <v>179</v>
      </c>
      <c r="L82" s="23">
        <v>7100034</v>
      </c>
      <c r="M82" s="23" t="s">
        <v>202</v>
      </c>
      <c r="N82" s="23">
        <v>1</v>
      </c>
      <c r="O82" s="23" t="s">
        <v>169</v>
      </c>
      <c r="P82" s="23">
        <v>5120887</v>
      </c>
      <c r="Q82" s="23" t="s">
        <v>181</v>
      </c>
      <c r="R82" s="23">
        <v>10</v>
      </c>
      <c r="S82" s="23"/>
      <c r="T82" s="23"/>
      <c r="U82" s="23"/>
      <c r="V82" s="23"/>
    </row>
    <row r="83" spans="1:22" x14ac:dyDescent="0.15">
      <c r="A83" s="23">
        <v>1200</v>
      </c>
      <c r="B83" s="23">
        <v>1</v>
      </c>
      <c r="C83" s="32" t="s">
        <v>368</v>
      </c>
      <c r="D83" s="23"/>
      <c r="E83" s="23" t="s">
        <v>203</v>
      </c>
      <c r="F83" s="23">
        <v>15</v>
      </c>
      <c r="G83" s="23" t="s">
        <v>169</v>
      </c>
      <c r="H83" s="23">
        <v>5120875</v>
      </c>
      <c r="I83" s="23" t="s">
        <v>195</v>
      </c>
      <c r="J83" s="31">
        <v>3</v>
      </c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 spans="1:22" x14ac:dyDescent="0.15">
      <c r="A84" s="23">
        <v>1200</v>
      </c>
      <c r="B84" s="23">
        <v>2</v>
      </c>
      <c r="C84" s="32" t="s">
        <v>369</v>
      </c>
      <c r="D84" s="23"/>
      <c r="E84" s="23" t="s">
        <v>203</v>
      </c>
      <c r="F84" s="23">
        <v>30</v>
      </c>
      <c r="G84" s="23" t="s">
        <v>169</v>
      </c>
      <c r="H84" s="23">
        <v>5120875</v>
      </c>
      <c r="I84" s="23" t="s">
        <v>195</v>
      </c>
      <c r="J84" s="31">
        <v>6</v>
      </c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spans="1:22" x14ac:dyDescent="0.15">
      <c r="A85" s="23">
        <v>1200</v>
      </c>
      <c r="B85" s="23">
        <v>3</v>
      </c>
      <c r="C85" s="32" t="s">
        <v>370</v>
      </c>
      <c r="D85" s="23"/>
      <c r="E85" s="23" t="s">
        <v>203</v>
      </c>
      <c r="F85" s="23">
        <v>45</v>
      </c>
      <c r="G85" s="23" t="s">
        <v>169</v>
      </c>
      <c r="H85" s="23">
        <v>5120876</v>
      </c>
      <c r="I85" s="23" t="s">
        <v>198</v>
      </c>
      <c r="J85" s="31">
        <v>3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 spans="1:22" x14ac:dyDescent="0.15">
      <c r="A86" s="23">
        <v>1200</v>
      </c>
      <c r="B86" s="23">
        <v>4</v>
      </c>
      <c r="C86" s="32" t="s">
        <v>371</v>
      </c>
      <c r="D86" s="23"/>
      <c r="E86" s="23" t="s">
        <v>203</v>
      </c>
      <c r="F86" s="23">
        <v>60</v>
      </c>
      <c r="G86" s="23" t="s">
        <v>169</v>
      </c>
      <c r="H86" s="23">
        <v>5120876</v>
      </c>
      <c r="I86" s="23" t="s">
        <v>198</v>
      </c>
      <c r="J86" s="31">
        <v>6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 spans="1:22" x14ac:dyDescent="0.15">
      <c r="A87" s="23">
        <v>1200</v>
      </c>
      <c r="B87" s="23">
        <v>5</v>
      </c>
      <c r="C87" s="32" t="s">
        <v>372</v>
      </c>
      <c r="D87" s="23"/>
      <c r="E87" s="23" t="s">
        <v>203</v>
      </c>
      <c r="F87" s="23">
        <v>75</v>
      </c>
      <c r="G87" s="23" t="s">
        <v>169</v>
      </c>
      <c r="H87" s="23">
        <v>5120877</v>
      </c>
      <c r="I87" s="23" t="s">
        <v>200</v>
      </c>
      <c r="J87" s="31">
        <v>5</v>
      </c>
      <c r="K87" s="23" t="s">
        <v>169</v>
      </c>
      <c r="L87" s="23">
        <v>5140106</v>
      </c>
      <c r="M87" s="23" t="s">
        <v>204</v>
      </c>
      <c r="N87" s="23">
        <v>1</v>
      </c>
      <c r="O87" s="23"/>
      <c r="P87" s="23"/>
      <c r="Q87" s="23"/>
      <c r="R87" s="23"/>
      <c r="S87" s="23"/>
      <c r="T87" s="23"/>
      <c r="U87" s="23"/>
      <c r="V87" s="23"/>
    </row>
    <row r="88" spans="1:22" x14ac:dyDescent="0.15">
      <c r="A88" s="23">
        <v>1201</v>
      </c>
      <c r="B88" s="23">
        <v>1</v>
      </c>
      <c r="C88" s="32" t="str">
        <f>"Ải thường "&amp;F88&amp;" lần"</f>
        <v>Ải thường 3 lần</v>
      </c>
      <c r="D88" s="23"/>
      <c r="E88" s="23" t="s">
        <v>205</v>
      </c>
      <c r="F88" s="23">
        <v>3</v>
      </c>
      <c r="G88" s="23" t="s">
        <v>169</v>
      </c>
      <c r="H88" s="23">
        <v>5190007</v>
      </c>
      <c r="I88" s="23" t="s">
        <v>185</v>
      </c>
      <c r="J88" s="31">
        <v>5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 spans="1:22" x14ac:dyDescent="0.15">
      <c r="A89" s="23">
        <v>1201</v>
      </c>
      <c r="B89" s="23">
        <v>2</v>
      </c>
      <c r="C89" s="32" t="str">
        <f t="shared" ref="C89:C92" si="7">"Ải thường "&amp;F89&amp;" lần"</f>
        <v>Ải thường 6 lần</v>
      </c>
      <c r="D89" s="23"/>
      <c r="E89" s="23" t="s">
        <v>205</v>
      </c>
      <c r="F89" s="23">
        <v>6</v>
      </c>
      <c r="G89" s="23" t="s">
        <v>169</v>
      </c>
      <c r="H89" s="23">
        <v>5190007</v>
      </c>
      <c r="I89" s="23" t="s">
        <v>185</v>
      </c>
      <c r="J89" s="31">
        <v>10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spans="1:22" x14ac:dyDescent="0.15">
      <c r="A90" s="23">
        <v>1201</v>
      </c>
      <c r="B90" s="23">
        <v>3</v>
      </c>
      <c r="C90" s="32" t="str">
        <f t="shared" si="7"/>
        <v>Ải thường 9 lần</v>
      </c>
      <c r="D90" s="23"/>
      <c r="E90" s="23" t="s">
        <v>205</v>
      </c>
      <c r="F90" s="23">
        <v>9</v>
      </c>
      <c r="G90" s="23" t="s">
        <v>169</v>
      </c>
      <c r="H90" s="23">
        <v>5190007</v>
      </c>
      <c r="I90" s="23" t="s">
        <v>185</v>
      </c>
      <c r="J90" s="31">
        <v>15</v>
      </c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 spans="1:22" x14ac:dyDescent="0.15">
      <c r="A91" s="23">
        <v>1201</v>
      </c>
      <c r="B91" s="23">
        <v>4</v>
      </c>
      <c r="C91" s="32" t="str">
        <f t="shared" si="7"/>
        <v>Ải thường 13 lần</v>
      </c>
      <c r="D91" s="23"/>
      <c r="E91" s="23" t="s">
        <v>205</v>
      </c>
      <c r="F91" s="23">
        <v>13</v>
      </c>
      <c r="G91" s="23" t="s">
        <v>169</v>
      </c>
      <c r="H91" s="23">
        <v>5190007</v>
      </c>
      <c r="I91" s="23" t="s">
        <v>185</v>
      </c>
      <c r="J91" s="31">
        <v>20</v>
      </c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 spans="1:22" x14ac:dyDescent="0.15">
      <c r="A92" s="23">
        <v>1201</v>
      </c>
      <c r="B92" s="23">
        <v>5</v>
      </c>
      <c r="C92" s="32" t="str">
        <f t="shared" si="7"/>
        <v>Ải thường 16 lần</v>
      </c>
      <c r="D92" s="23"/>
      <c r="E92" s="23" t="s">
        <v>205</v>
      </c>
      <c r="F92" s="23">
        <v>16</v>
      </c>
      <c r="G92" s="23" t="s">
        <v>169</v>
      </c>
      <c r="H92" s="23">
        <v>5190007</v>
      </c>
      <c r="I92" s="23" t="s">
        <v>185</v>
      </c>
      <c r="J92" s="31">
        <v>25</v>
      </c>
      <c r="K92" s="23" t="s">
        <v>169</v>
      </c>
      <c r="L92" s="23">
        <v>5140105</v>
      </c>
      <c r="M92" s="23" t="s">
        <v>206</v>
      </c>
      <c r="N92" s="23">
        <v>1</v>
      </c>
      <c r="O92" s="23"/>
      <c r="P92" s="23"/>
      <c r="Q92" s="23"/>
      <c r="R92" s="23"/>
      <c r="S92" s="23"/>
      <c r="T92" s="23"/>
      <c r="U92" s="23"/>
      <c r="V92" s="23"/>
    </row>
    <row r="93" spans="1:22" x14ac:dyDescent="0.15">
      <c r="A93" s="23">
        <v>1202</v>
      </c>
      <c r="B93" s="23">
        <v>1</v>
      </c>
      <c r="C93" s="32" t="str">
        <f>"Đoạt Bảo "&amp;F93&amp;" lần"</f>
        <v>Đoạt Bảo 9 lần</v>
      </c>
      <c r="D93" s="23"/>
      <c r="E93" s="23" t="s">
        <v>207</v>
      </c>
      <c r="F93" s="23">
        <v>9</v>
      </c>
      <c r="G93" s="23" t="s">
        <v>169</v>
      </c>
      <c r="H93" s="23">
        <v>5120882</v>
      </c>
      <c r="I93" s="23" t="s">
        <v>208</v>
      </c>
      <c r="J93" s="31">
        <v>3</v>
      </c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 spans="1:22" x14ac:dyDescent="0.15">
      <c r="A94" s="23">
        <v>1202</v>
      </c>
      <c r="B94" s="23">
        <v>2</v>
      </c>
      <c r="C94" s="32" t="str">
        <f t="shared" ref="C94:C97" si="8">"Đoạt Bảo "&amp;F94&amp;" lần"</f>
        <v>Đoạt Bảo 18 lần</v>
      </c>
      <c r="D94" s="23"/>
      <c r="E94" s="23" t="s">
        <v>207</v>
      </c>
      <c r="F94" s="23">
        <v>18</v>
      </c>
      <c r="G94" s="23" t="s">
        <v>169</v>
      </c>
      <c r="H94" s="36">
        <v>5120882</v>
      </c>
      <c r="I94" s="23" t="s">
        <v>208</v>
      </c>
      <c r="J94" s="31">
        <v>6</v>
      </c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 spans="1:22" x14ac:dyDescent="0.15">
      <c r="A95" s="23">
        <v>1202</v>
      </c>
      <c r="B95" s="23">
        <v>3</v>
      </c>
      <c r="C95" s="32" t="str">
        <f t="shared" si="8"/>
        <v>Đoạt Bảo 27 lần</v>
      </c>
      <c r="D95" s="23"/>
      <c r="E95" s="23" t="s">
        <v>207</v>
      </c>
      <c r="F95" s="23">
        <v>27</v>
      </c>
      <c r="G95" s="23" t="s">
        <v>169</v>
      </c>
      <c r="H95" s="36">
        <v>5120883</v>
      </c>
      <c r="I95" s="23" t="s">
        <v>209</v>
      </c>
      <c r="J95" s="31">
        <v>3</v>
      </c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 spans="1:22" x14ac:dyDescent="0.15">
      <c r="A96" s="23">
        <v>1202</v>
      </c>
      <c r="B96" s="23">
        <v>4</v>
      </c>
      <c r="C96" s="32" t="str">
        <f t="shared" si="8"/>
        <v>Đoạt Bảo 36 lần</v>
      </c>
      <c r="D96" s="23"/>
      <c r="E96" s="23" t="s">
        <v>207</v>
      </c>
      <c r="F96" s="23">
        <v>36</v>
      </c>
      <c r="G96" s="23" t="s">
        <v>169</v>
      </c>
      <c r="H96" s="36">
        <v>5120883</v>
      </c>
      <c r="I96" s="23" t="s">
        <v>209</v>
      </c>
      <c r="J96" s="31">
        <v>6</v>
      </c>
      <c r="K96" s="23" t="s">
        <v>169</v>
      </c>
      <c r="L96" s="23">
        <v>5120886</v>
      </c>
      <c r="M96" s="23" t="s">
        <v>170</v>
      </c>
      <c r="N96" s="23">
        <v>5</v>
      </c>
      <c r="O96" s="23"/>
      <c r="P96" s="23"/>
      <c r="Q96" s="23"/>
      <c r="R96" s="23"/>
      <c r="S96" s="23"/>
      <c r="T96" s="23"/>
      <c r="U96" s="23"/>
      <c r="V96" s="23"/>
    </row>
    <row r="97" spans="1:22" x14ac:dyDescent="0.15">
      <c r="A97" s="23">
        <v>1202</v>
      </c>
      <c r="B97" s="23">
        <v>5</v>
      </c>
      <c r="C97" s="32" t="str">
        <f t="shared" si="8"/>
        <v>Đoạt Bảo 45 lần</v>
      </c>
      <c r="D97" s="23"/>
      <c r="E97" s="23" t="s">
        <v>207</v>
      </c>
      <c r="F97" s="23">
        <v>45</v>
      </c>
      <c r="G97" s="23" t="s">
        <v>169</v>
      </c>
      <c r="H97" s="36">
        <v>5120884</v>
      </c>
      <c r="I97" s="23" t="s">
        <v>210</v>
      </c>
      <c r="J97" s="31">
        <v>5</v>
      </c>
      <c r="K97" s="23" t="s">
        <v>169</v>
      </c>
      <c r="L97" s="23">
        <v>5120886</v>
      </c>
      <c r="M97" s="23" t="s">
        <v>170</v>
      </c>
      <c r="N97" s="23">
        <v>10</v>
      </c>
      <c r="O97" s="23" t="s">
        <v>169</v>
      </c>
      <c r="P97" s="23">
        <v>5120881</v>
      </c>
      <c r="Q97" s="23" t="s">
        <v>174</v>
      </c>
      <c r="R97" s="23">
        <v>1</v>
      </c>
      <c r="S97" s="23"/>
      <c r="T97" s="23"/>
      <c r="U97" s="23"/>
      <c r="V97" s="23"/>
    </row>
    <row r="98" spans="1:22" x14ac:dyDescent="0.15">
      <c r="A98" s="23">
        <v>1400</v>
      </c>
      <c r="B98" s="23">
        <v>1</v>
      </c>
      <c r="C98" s="23" t="s">
        <v>211</v>
      </c>
      <c r="D98" s="23"/>
      <c r="E98" s="23" t="s">
        <v>212</v>
      </c>
      <c r="F98" s="23">
        <v>1</v>
      </c>
      <c r="G98" s="23" t="s">
        <v>193</v>
      </c>
      <c r="H98" s="23"/>
      <c r="I98" s="23"/>
      <c r="J98" s="31">
        <v>100</v>
      </c>
      <c r="K98" s="23" t="s">
        <v>169</v>
      </c>
      <c r="L98" s="23">
        <v>5120886</v>
      </c>
      <c r="M98" s="23" t="s">
        <v>170</v>
      </c>
      <c r="N98" s="23">
        <v>5</v>
      </c>
      <c r="O98" s="23"/>
      <c r="P98" s="23"/>
      <c r="Q98" s="23"/>
      <c r="R98" s="23"/>
      <c r="S98" s="23"/>
      <c r="T98" s="23"/>
      <c r="U98" s="23"/>
      <c r="V98" s="23"/>
    </row>
    <row r="99" spans="1:22" x14ac:dyDescent="0.15">
      <c r="A99" s="23">
        <v>1400</v>
      </c>
      <c r="B99" s="23">
        <v>2</v>
      </c>
      <c r="C99" s="23" t="s">
        <v>213</v>
      </c>
      <c r="D99" s="23"/>
      <c r="E99" s="23" t="s">
        <v>214</v>
      </c>
      <c r="F99" s="23">
        <v>1</v>
      </c>
      <c r="G99" s="23" t="s">
        <v>193</v>
      </c>
      <c r="H99" s="23"/>
      <c r="I99" s="23"/>
      <c r="J99" s="31">
        <v>200</v>
      </c>
      <c r="K99" s="23" t="s">
        <v>169</v>
      </c>
      <c r="L99" s="23">
        <v>5120886</v>
      </c>
      <c r="M99" s="23" t="s">
        <v>170</v>
      </c>
      <c r="N99" s="23">
        <v>10</v>
      </c>
      <c r="O99" s="23"/>
      <c r="P99" s="23"/>
      <c r="Q99" s="23"/>
      <c r="R99" s="23"/>
      <c r="S99" s="23"/>
      <c r="T99" s="23"/>
      <c r="U99" s="23"/>
      <c r="V99" s="23"/>
    </row>
    <row r="100" spans="1:22" x14ac:dyDescent="0.15">
      <c r="A100" s="23">
        <v>1400</v>
      </c>
      <c r="B100" s="23">
        <v>3</v>
      </c>
      <c r="C100" s="23" t="s">
        <v>215</v>
      </c>
      <c r="D100" s="23"/>
      <c r="E100" s="23" t="s">
        <v>216</v>
      </c>
      <c r="F100" s="23">
        <v>1</v>
      </c>
      <c r="G100" s="23" t="s">
        <v>193</v>
      </c>
      <c r="H100" s="23"/>
      <c r="I100" s="23"/>
      <c r="J100" s="31">
        <v>300</v>
      </c>
      <c r="K100" s="23" t="s">
        <v>169</v>
      </c>
      <c r="L100" s="23">
        <v>5120886</v>
      </c>
      <c r="M100" s="23" t="s">
        <v>170</v>
      </c>
      <c r="N100" s="23">
        <v>15</v>
      </c>
      <c r="O100" s="23"/>
      <c r="P100" s="23"/>
      <c r="Q100" s="23"/>
      <c r="R100" s="23"/>
      <c r="S100" s="23"/>
      <c r="T100" s="23"/>
      <c r="U100" s="23"/>
      <c r="V100" s="23"/>
    </row>
    <row r="101" spans="1:22" x14ac:dyDescent="0.15">
      <c r="A101" s="23">
        <v>1400</v>
      </c>
      <c r="B101" s="23">
        <v>4</v>
      </c>
      <c r="C101" s="23" t="s">
        <v>217</v>
      </c>
      <c r="D101" s="23"/>
      <c r="E101" s="23" t="s">
        <v>218</v>
      </c>
      <c r="F101" s="23">
        <v>1</v>
      </c>
      <c r="G101" s="23" t="s">
        <v>193</v>
      </c>
      <c r="H101" s="23"/>
      <c r="I101" s="23"/>
      <c r="J101" s="31">
        <v>400</v>
      </c>
      <c r="K101" s="23" t="s">
        <v>169</v>
      </c>
      <c r="L101" s="23">
        <v>5120886</v>
      </c>
      <c r="M101" s="23" t="s">
        <v>170</v>
      </c>
      <c r="N101" s="23">
        <v>20</v>
      </c>
      <c r="O101" s="23"/>
      <c r="P101" s="23"/>
      <c r="Q101" s="23"/>
      <c r="R101" s="23"/>
      <c r="S101" s="23"/>
      <c r="T101" s="23"/>
      <c r="U101" s="23"/>
      <c r="V101" s="23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tabSelected="1" zoomScale="90" zoomScaleNormal="90" workbookViewId="0">
      <pane ySplit="1" topLeftCell="A2" activePane="bottomLeft" state="frozen"/>
      <selection pane="bottomLeft" activeCell="E32" sqref="E32"/>
    </sheetView>
  </sheetViews>
  <sheetFormatPr defaultColWidth="9" defaultRowHeight="16.5" x14ac:dyDescent="0.15"/>
  <cols>
    <col min="1" max="2" width="9" style="2"/>
    <col min="3" max="3" width="19.75" style="2" customWidth="1"/>
    <col min="4" max="4" width="9.625" style="2" customWidth="1"/>
    <col min="5" max="5" width="13.25" style="2" customWidth="1"/>
    <col min="6" max="6" width="11.25" style="2" customWidth="1"/>
    <col min="7" max="7" width="22.625" style="2" customWidth="1"/>
    <col min="8" max="8" width="21.875" style="2" customWidth="1"/>
    <col min="9" max="9" width="10.125" style="2" customWidth="1"/>
    <col min="10" max="10" width="11.125" style="2" customWidth="1"/>
    <col min="11" max="11" width="13.625" style="2" customWidth="1"/>
    <col min="12" max="12" width="12.625" style="2" customWidth="1"/>
    <col min="13" max="13" width="16.125" style="2" customWidth="1"/>
    <col min="14" max="14" width="14.875" style="2" customWidth="1"/>
    <col min="15" max="15" width="16.125" style="2" customWidth="1"/>
    <col min="16" max="16" width="15.375" style="2" customWidth="1"/>
    <col min="17" max="16384" width="9" style="2"/>
  </cols>
  <sheetData>
    <row r="1" spans="1:16" ht="49.5" x14ac:dyDescent="0.15">
      <c r="A1" s="2" t="s">
        <v>0</v>
      </c>
      <c r="B1" s="2" t="s">
        <v>135</v>
      </c>
      <c r="C1" s="2" t="s">
        <v>1</v>
      </c>
      <c r="D1" s="2" t="s">
        <v>219</v>
      </c>
      <c r="E1" s="2" t="s">
        <v>220</v>
      </c>
      <c r="F1" s="2" t="s">
        <v>221</v>
      </c>
      <c r="G1" s="37" t="s">
        <v>222</v>
      </c>
      <c r="H1" s="37" t="s">
        <v>223</v>
      </c>
      <c r="I1" s="37" t="s">
        <v>224</v>
      </c>
      <c r="J1" s="37" t="s">
        <v>225</v>
      </c>
      <c r="K1" s="37" t="s">
        <v>226</v>
      </c>
      <c r="L1" s="37" t="s">
        <v>227</v>
      </c>
      <c r="M1" s="38" t="s">
        <v>228</v>
      </c>
      <c r="N1" s="38" t="s">
        <v>229</v>
      </c>
      <c r="O1" s="38" t="s">
        <v>230</v>
      </c>
      <c r="P1" s="38" t="s">
        <v>231</v>
      </c>
    </row>
    <row r="2" spans="1:16" x14ac:dyDescent="0.15">
      <c r="A2" s="2" t="s">
        <v>19</v>
      </c>
      <c r="B2" s="2" t="s">
        <v>155</v>
      </c>
      <c r="C2" s="2" t="s">
        <v>20</v>
      </c>
      <c r="D2" s="2" t="s">
        <v>36</v>
      </c>
      <c r="E2" s="2" t="s">
        <v>232</v>
      </c>
      <c r="F2" s="2" t="s">
        <v>233</v>
      </c>
      <c r="G2" s="2" t="s">
        <v>234</v>
      </c>
      <c r="I2" s="2" t="s">
        <v>235</v>
      </c>
      <c r="J2" s="2" t="s">
        <v>236</v>
      </c>
      <c r="M2" s="39" t="s">
        <v>237</v>
      </c>
      <c r="N2" s="39" t="s">
        <v>238</v>
      </c>
      <c r="O2" s="39" t="s">
        <v>239</v>
      </c>
      <c r="P2" s="39"/>
    </row>
    <row r="3" spans="1:16" x14ac:dyDescent="0.15">
      <c r="A3" s="2">
        <v>400</v>
      </c>
      <c r="B3" s="2">
        <v>1</v>
      </c>
      <c r="C3" s="2" t="s">
        <v>240</v>
      </c>
      <c r="E3" s="2" t="s">
        <v>169</v>
      </c>
      <c r="F3" s="2">
        <v>5120887</v>
      </c>
      <c r="G3" s="2">
        <v>5</v>
      </c>
      <c r="H3" s="2">
        <v>3</v>
      </c>
      <c r="I3" s="2" t="s">
        <v>193</v>
      </c>
      <c r="K3" s="2">
        <v>1000</v>
      </c>
      <c r="L3" s="2">
        <v>800</v>
      </c>
      <c r="M3" s="2">
        <f t="shared" ref="M3:M8" si="0">G3*H3</f>
        <v>15</v>
      </c>
      <c r="N3" s="2">
        <f>K3/G3</f>
        <v>200</v>
      </c>
      <c r="O3" s="2">
        <f>L3/G3</f>
        <v>160</v>
      </c>
      <c r="P3" s="2">
        <f>O3/N3</f>
        <v>0.8</v>
      </c>
    </row>
    <row r="4" spans="1:16" x14ac:dyDescent="0.15">
      <c r="A4" s="2">
        <v>400</v>
      </c>
      <c r="B4" s="2">
        <v>2</v>
      </c>
      <c r="C4" s="2" t="s">
        <v>241</v>
      </c>
      <c r="E4" s="2" t="s">
        <v>169</v>
      </c>
      <c r="F4" s="2">
        <v>5120885</v>
      </c>
      <c r="G4" s="2">
        <v>5</v>
      </c>
      <c r="H4" s="2">
        <v>3</v>
      </c>
      <c r="I4" s="2" t="s">
        <v>193</v>
      </c>
      <c r="K4" s="2">
        <v>1000</v>
      </c>
      <c r="L4" s="2">
        <v>800</v>
      </c>
      <c r="M4" s="2">
        <f t="shared" si="0"/>
        <v>15</v>
      </c>
      <c r="N4" s="2">
        <f t="shared" ref="N4:N8" si="1">K4/G4</f>
        <v>200</v>
      </c>
      <c r="O4" s="2">
        <f t="shared" ref="O4:O8" si="2">L4/G4</f>
        <v>160</v>
      </c>
      <c r="P4" s="2">
        <f t="shared" ref="P4:P8" si="3">O4/N4</f>
        <v>0.8</v>
      </c>
    </row>
    <row r="5" spans="1:16" x14ac:dyDescent="0.15">
      <c r="A5" s="2">
        <v>400</v>
      </c>
      <c r="B5" s="2">
        <v>3</v>
      </c>
      <c r="C5" s="2" t="s">
        <v>242</v>
      </c>
      <c r="E5" s="2" t="s">
        <v>169</v>
      </c>
      <c r="F5" s="2">
        <v>5120881</v>
      </c>
      <c r="G5" s="2">
        <v>1</v>
      </c>
      <c r="H5" s="2">
        <v>3</v>
      </c>
      <c r="I5" s="2" t="s">
        <v>193</v>
      </c>
      <c r="K5" s="2">
        <v>1000</v>
      </c>
      <c r="L5" s="2">
        <v>800</v>
      </c>
      <c r="M5" s="2">
        <f t="shared" si="0"/>
        <v>3</v>
      </c>
      <c r="N5" s="2">
        <f t="shared" si="1"/>
        <v>1000</v>
      </c>
      <c r="O5" s="2">
        <f t="shared" si="2"/>
        <v>800</v>
      </c>
      <c r="P5" s="2">
        <f t="shared" si="3"/>
        <v>0.8</v>
      </c>
    </row>
    <row r="6" spans="1:16" x14ac:dyDescent="0.15">
      <c r="A6" s="2">
        <v>400</v>
      </c>
      <c r="B6" s="2">
        <v>4</v>
      </c>
      <c r="C6" s="2" t="s">
        <v>243</v>
      </c>
      <c r="E6" s="2" t="s">
        <v>169</v>
      </c>
      <c r="F6" s="2">
        <v>5100035</v>
      </c>
      <c r="G6" s="2">
        <v>4</v>
      </c>
      <c r="H6" s="2">
        <v>10</v>
      </c>
      <c r="I6" s="2" t="s">
        <v>193</v>
      </c>
      <c r="K6" s="2">
        <v>52</v>
      </c>
      <c r="L6" s="2">
        <v>40</v>
      </c>
      <c r="M6" s="2">
        <f t="shared" si="0"/>
        <v>40</v>
      </c>
      <c r="N6" s="2">
        <f t="shared" si="1"/>
        <v>13</v>
      </c>
      <c r="O6" s="2">
        <f t="shared" si="2"/>
        <v>10</v>
      </c>
      <c r="P6" s="2">
        <f t="shared" si="3"/>
        <v>0.76923076923076927</v>
      </c>
    </row>
    <row r="7" spans="1:16" x14ac:dyDescent="0.15">
      <c r="A7" s="2">
        <v>400</v>
      </c>
      <c r="B7" s="2">
        <v>5</v>
      </c>
      <c r="C7" s="2" t="s">
        <v>244</v>
      </c>
      <c r="E7" s="2" t="s">
        <v>169</v>
      </c>
      <c r="F7" s="2">
        <v>5190007</v>
      </c>
      <c r="G7" s="2">
        <v>10</v>
      </c>
      <c r="H7" s="2">
        <v>10</v>
      </c>
      <c r="I7" s="2" t="s">
        <v>193</v>
      </c>
      <c r="K7" s="2">
        <v>150</v>
      </c>
      <c r="L7" s="2">
        <v>90</v>
      </c>
      <c r="M7" s="2">
        <f t="shared" si="0"/>
        <v>100</v>
      </c>
      <c r="N7" s="2">
        <f t="shared" si="1"/>
        <v>15</v>
      </c>
      <c r="O7" s="2">
        <f t="shared" si="2"/>
        <v>9</v>
      </c>
      <c r="P7" s="2">
        <f t="shared" si="3"/>
        <v>0.6</v>
      </c>
    </row>
    <row r="8" spans="1:16" x14ac:dyDescent="0.15">
      <c r="A8" s="2">
        <v>401</v>
      </c>
      <c r="B8" s="2">
        <v>1</v>
      </c>
      <c r="C8" s="2" t="s">
        <v>245</v>
      </c>
      <c r="E8" s="2" t="s">
        <v>169</v>
      </c>
      <c r="F8" s="2">
        <v>5130944</v>
      </c>
      <c r="G8" s="2">
        <v>30</v>
      </c>
      <c r="H8" s="2">
        <v>1</v>
      </c>
      <c r="I8" s="2" t="s">
        <v>193</v>
      </c>
      <c r="K8" s="2">
        <v>3000</v>
      </c>
      <c r="L8" s="2">
        <v>1500</v>
      </c>
      <c r="M8" s="2">
        <f t="shared" si="0"/>
        <v>30</v>
      </c>
      <c r="N8" s="2">
        <f t="shared" si="1"/>
        <v>100</v>
      </c>
      <c r="O8" s="2">
        <f t="shared" si="2"/>
        <v>50</v>
      </c>
      <c r="P8" s="2">
        <f t="shared" si="3"/>
        <v>0.5</v>
      </c>
    </row>
    <row r="9" spans="1:16" x14ac:dyDescent="0.15">
      <c r="A9" s="2">
        <v>402</v>
      </c>
      <c r="B9" s="2">
        <v>1</v>
      </c>
      <c r="C9" s="2" t="s">
        <v>246</v>
      </c>
      <c r="E9" s="2" t="s">
        <v>169</v>
      </c>
      <c r="F9" s="2">
        <v>5140105</v>
      </c>
      <c r="G9" s="2">
        <v>1</v>
      </c>
      <c r="H9" s="2">
        <v>30</v>
      </c>
      <c r="I9" s="2" t="s">
        <v>193</v>
      </c>
      <c r="K9" s="2">
        <v>100</v>
      </c>
      <c r="L9" s="2">
        <v>50</v>
      </c>
      <c r="M9" s="2">
        <f t="shared" ref="M9:M15" si="4">G9*H9</f>
        <v>30</v>
      </c>
      <c r="N9" s="2">
        <f t="shared" ref="N9:N15" si="5">K9/G9</f>
        <v>100</v>
      </c>
      <c r="O9" s="2">
        <f t="shared" ref="O9:O13" si="6">L9/G9</f>
        <v>50</v>
      </c>
      <c r="P9" s="2">
        <f t="shared" ref="P9:P15" si="7">O9/N9</f>
        <v>0.5</v>
      </c>
    </row>
    <row r="10" spans="1:16" x14ac:dyDescent="0.15">
      <c r="A10" s="2">
        <v>402</v>
      </c>
      <c r="B10" s="2">
        <v>2</v>
      </c>
      <c r="C10" s="2" t="s">
        <v>247</v>
      </c>
      <c r="E10" s="2" t="s">
        <v>169</v>
      </c>
      <c r="F10" s="2">
        <v>5190011</v>
      </c>
      <c r="G10" s="2">
        <v>3</v>
      </c>
      <c r="H10" s="2">
        <v>10</v>
      </c>
      <c r="I10" s="2" t="s">
        <v>193</v>
      </c>
      <c r="K10" s="2">
        <v>360</v>
      </c>
      <c r="L10" s="2">
        <v>180</v>
      </c>
      <c r="M10" s="2">
        <f t="shared" si="4"/>
        <v>30</v>
      </c>
      <c r="N10" s="2">
        <f t="shared" si="5"/>
        <v>120</v>
      </c>
      <c r="O10" s="2">
        <f t="shared" si="6"/>
        <v>60</v>
      </c>
      <c r="P10" s="2">
        <f t="shared" si="7"/>
        <v>0.5</v>
      </c>
    </row>
    <row r="11" spans="1:16" x14ac:dyDescent="0.15">
      <c r="A11" s="2">
        <v>402</v>
      </c>
      <c r="B11" s="2">
        <v>3</v>
      </c>
      <c r="C11" s="2" t="s">
        <v>248</v>
      </c>
      <c r="E11" s="2" t="s">
        <v>169</v>
      </c>
      <c r="F11" s="2">
        <v>5100015</v>
      </c>
      <c r="G11" s="2">
        <v>1</v>
      </c>
      <c r="H11" s="2">
        <v>20</v>
      </c>
      <c r="I11" s="2" t="s">
        <v>193</v>
      </c>
      <c r="K11" s="2">
        <v>300</v>
      </c>
      <c r="L11" s="2">
        <v>120</v>
      </c>
      <c r="M11" s="2">
        <f t="shared" si="4"/>
        <v>20</v>
      </c>
      <c r="N11" s="2">
        <f t="shared" si="5"/>
        <v>300</v>
      </c>
      <c r="O11" s="2">
        <f t="shared" si="6"/>
        <v>120</v>
      </c>
      <c r="P11" s="2">
        <f t="shared" si="7"/>
        <v>0.4</v>
      </c>
    </row>
    <row r="12" spans="1:16" x14ac:dyDescent="0.15">
      <c r="A12" s="2">
        <v>402</v>
      </c>
      <c r="B12" s="2">
        <v>4</v>
      </c>
      <c r="C12" s="2" t="s">
        <v>249</v>
      </c>
      <c r="E12" s="2" t="s">
        <v>169</v>
      </c>
      <c r="F12" s="2">
        <v>5190007</v>
      </c>
      <c r="G12" s="2">
        <v>10</v>
      </c>
      <c r="H12" s="2">
        <v>20</v>
      </c>
      <c r="I12" s="2" t="s">
        <v>193</v>
      </c>
      <c r="K12" s="2">
        <v>150</v>
      </c>
      <c r="L12" s="2">
        <v>110</v>
      </c>
      <c r="M12" s="2">
        <f t="shared" si="4"/>
        <v>200</v>
      </c>
      <c r="N12" s="2">
        <f t="shared" si="5"/>
        <v>15</v>
      </c>
      <c r="O12" s="2">
        <f t="shared" si="6"/>
        <v>11</v>
      </c>
      <c r="P12" s="2">
        <f t="shared" si="7"/>
        <v>0.73333333333333328</v>
      </c>
    </row>
    <row r="13" spans="1:16" x14ac:dyDescent="0.15">
      <c r="A13" s="2">
        <v>402</v>
      </c>
      <c r="B13" s="2">
        <v>5</v>
      </c>
      <c r="C13" s="2" t="s">
        <v>250</v>
      </c>
      <c r="E13" s="2" t="s">
        <v>169</v>
      </c>
      <c r="F13" s="2">
        <v>5150035</v>
      </c>
      <c r="G13" s="2">
        <v>5</v>
      </c>
      <c r="H13" s="2">
        <v>5</v>
      </c>
      <c r="I13" s="2" t="s">
        <v>193</v>
      </c>
      <c r="K13" s="2">
        <v>100</v>
      </c>
      <c r="L13" s="2">
        <v>30</v>
      </c>
      <c r="M13" s="2">
        <f t="shared" si="4"/>
        <v>25</v>
      </c>
      <c r="N13" s="2">
        <f t="shared" si="5"/>
        <v>20</v>
      </c>
      <c r="O13" s="2">
        <f t="shared" si="6"/>
        <v>6</v>
      </c>
      <c r="P13" s="2">
        <f t="shared" si="7"/>
        <v>0.3</v>
      </c>
    </row>
    <row r="14" spans="1:16" x14ac:dyDescent="0.15">
      <c r="A14" s="2">
        <v>402</v>
      </c>
      <c r="B14" s="2">
        <v>6</v>
      </c>
      <c r="C14" s="2" t="s">
        <v>251</v>
      </c>
      <c r="E14" s="2" t="s">
        <v>169</v>
      </c>
      <c r="F14" s="2">
        <v>5100035</v>
      </c>
      <c r="G14" s="2">
        <v>2</v>
      </c>
      <c r="H14" s="2">
        <v>5</v>
      </c>
      <c r="I14" s="2" t="s">
        <v>193</v>
      </c>
      <c r="K14" s="2">
        <v>50</v>
      </c>
      <c r="L14" s="2">
        <v>40</v>
      </c>
      <c r="M14" s="2">
        <f t="shared" si="4"/>
        <v>10</v>
      </c>
      <c r="N14" s="2">
        <f t="shared" si="5"/>
        <v>25</v>
      </c>
      <c r="O14" s="2">
        <f t="shared" ref="O14:O15" si="8">L14/G14</f>
        <v>20</v>
      </c>
      <c r="P14" s="2">
        <f t="shared" si="7"/>
        <v>0.8</v>
      </c>
    </row>
    <row r="15" spans="1:16" x14ac:dyDescent="0.15">
      <c r="A15" s="2">
        <v>402</v>
      </c>
      <c r="B15" s="2">
        <v>7</v>
      </c>
      <c r="C15" s="2" t="s">
        <v>252</v>
      </c>
      <c r="E15" s="2" t="s">
        <v>169</v>
      </c>
      <c r="F15" s="2">
        <v>5160012</v>
      </c>
      <c r="G15" s="2">
        <v>10</v>
      </c>
      <c r="H15" s="2">
        <v>10</v>
      </c>
      <c r="I15" s="2" t="s">
        <v>193</v>
      </c>
      <c r="K15" s="2">
        <v>100</v>
      </c>
      <c r="L15" s="2">
        <v>90</v>
      </c>
      <c r="M15" s="2">
        <f t="shared" si="4"/>
        <v>100</v>
      </c>
      <c r="N15" s="2">
        <f t="shared" si="5"/>
        <v>10</v>
      </c>
      <c r="O15" s="2">
        <f t="shared" si="8"/>
        <v>9</v>
      </c>
      <c r="P15" s="2">
        <f t="shared" si="7"/>
        <v>0.9</v>
      </c>
    </row>
    <row r="16" spans="1:16" x14ac:dyDescent="0.15">
      <c r="A16" s="2">
        <v>402</v>
      </c>
      <c r="B16" s="2">
        <v>8</v>
      </c>
      <c r="C16" s="2" t="s">
        <v>253</v>
      </c>
      <c r="E16" s="2" t="s">
        <v>169</v>
      </c>
      <c r="F16" s="2">
        <v>5110062</v>
      </c>
      <c r="G16" s="2">
        <v>1</v>
      </c>
      <c r="H16" s="2">
        <v>30</v>
      </c>
      <c r="I16" s="2" t="s">
        <v>193</v>
      </c>
      <c r="K16" s="2">
        <v>450</v>
      </c>
      <c r="L16" s="2">
        <v>225</v>
      </c>
      <c r="M16" s="2">
        <v>30</v>
      </c>
      <c r="N16" s="2">
        <v>450</v>
      </c>
      <c r="O16" s="2">
        <v>225</v>
      </c>
      <c r="P16" s="2">
        <v>0.5</v>
      </c>
    </row>
    <row r="17" spans="1:16" s="60" customFormat="1" ht="15" x14ac:dyDescent="0.15">
      <c r="A17" s="60">
        <v>403</v>
      </c>
      <c r="B17" s="60">
        <v>1</v>
      </c>
      <c r="C17" s="60" t="s">
        <v>240</v>
      </c>
      <c r="E17" s="60" t="s">
        <v>169</v>
      </c>
      <c r="F17" s="60">
        <v>5120887</v>
      </c>
      <c r="G17" s="60">
        <v>5</v>
      </c>
      <c r="H17" s="60">
        <v>3</v>
      </c>
      <c r="I17" s="60" t="s">
        <v>193</v>
      </c>
      <c r="K17" s="60">
        <v>1000</v>
      </c>
      <c r="L17" s="60">
        <v>800</v>
      </c>
      <c r="M17" s="60">
        <f t="shared" ref="M17:M21" si="9">G17*H17</f>
        <v>15</v>
      </c>
      <c r="N17" s="60">
        <f>K17/G17</f>
        <v>200</v>
      </c>
      <c r="O17" s="60">
        <f>L17/G17</f>
        <v>160</v>
      </c>
      <c r="P17" s="60">
        <f>O17/N17</f>
        <v>0.8</v>
      </c>
    </row>
    <row r="18" spans="1:16" s="60" customFormat="1" ht="15" x14ac:dyDescent="0.15">
      <c r="A18" s="60">
        <v>403</v>
      </c>
      <c r="B18" s="60">
        <v>2</v>
      </c>
      <c r="C18" s="60" t="s">
        <v>241</v>
      </c>
      <c r="E18" s="60" t="s">
        <v>169</v>
      </c>
      <c r="F18" s="60">
        <v>5120885</v>
      </c>
      <c r="G18" s="60">
        <v>5</v>
      </c>
      <c r="H18" s="60">
        <v>3</v>
      </c>
      <c r="I18" s="60" t="s">
        <v>193</v>
      </c>
      <c r="K18" s="60">
        <v>1000</v>
      </c>
      <c r="L18" s="60">
        <v>800</v>
      </c>
      <c r="M18" s="60">
        <f t="shared" si="9"/>
        <v>15</v>
      </c>
      <c r="N18" s="60">
        <f t="shared" ref="N18:N21" si="10">K18/G18</f>
        <v>200</v>
      </c>
      <c r="O18" s="60">
        <f t="shared" ref="O18:O21" si="11">L18/G18</f>
        <v>160</v>
      </c>
      <c r="P18" s="60">
        <f t="shared" ref="P18:P21" si="12">O18/N18</f>
        <v>0.8</v>
      </c>
    </row>
    <row r="19" spans="1:16" s="60" customFormat="1" ht="15" x14ac:dyDescent="0.15">
      <c r="A19" s="60">
        <v>403</v>
      </c>
      <c r="B19" s="60">
        <v>3</v>
      </c>
      <c r="C19" s="60" t="s">
        <v>242</v>
      </c>
      <c r="E19" s="60" t="s">
        <v>169</v>
      </c>
      <c r="F19" s="60">
        <v>5120881</v>
      </c>
      <c r="G19" s="60">
        <v>1</v>
      </c>
      <c r="H19" s="60">
        <v>3</v>
      </c>
      <c r="I19" s="60" t="s">
        <v>193</v>
      </c>
      <c r="K19" s="60">
        <v>1000</v>
      </c>
      <c r="L19" s="60">
        <v>800</v>
      </c>
      <c r="M19" s="60">
        <f t="shared" si="9"/>
        <v>3</v>
      </c>
      <c r="N19" s="60">
        <f t="shared" si="10"/>
        <v>1000</v>
      </c>
      <c r="O19" s="60">
        <f t="shared" si="11"/>
        <v>800</v>
      </c>
      <c r="P19" s="60">
        <f t="shared" si="12"/>
        <v>0.8</v>
      </c>
    </row>
    <row r="20" spans="1:16" s="60" customFormat="1" ht="15" x14ac:dyDescent="0.15">
      <c r="A20" s="60">
        <v>403</v>
      </c>
      <c r="B20" s="60">
        <v>4</v>
      </c>
      <c r="C20" s="60" t="s">
        <v>243</v>
      </c>
      <c r="E20" s="60" t="s">
        <v>169</v>
      </c>
      <c r="F20" s="60">
        <v>5100035</v>
      </c>
      <c r="G20" s="60">
        <v>4</v>
      </c>
      <c r="H20" s="60">
        <v>10</v>
      </c>
      <c r="I20" s="60" t="s">
        <v>193</v>
      </c>
      <c r="K20" s="60">
        <v>52</v>
      </c>
      <c r="L20" s="60">
        <v>40</v>
      </c>
      <c r="M20" s="60">
        <f t="shared" si="9"/>
        <v>40</v>
      </c>
      <c r="N20" s="60">
        <f t="shared" si="10"/>
        <v>13</v>
      </c>
      <c r="O20" s="60">
        <f t="shared" si="11"/>
        <v>10</v>
      </c>
      <c r="P20" s="60">
        <f t="shared" si="12"/>
        <v>0.76923076923076927</v>
      </c>
    </row>
    <row r="21" spans="1:16" s="60" customFormat="1" ht="15" x14ac:dyDescent="0.15">
      <c r="A21" s="60">
        <v>403</v>
      </c>
      <c r="B21" s="60">
        <v>5</v>
      </c>
      <c r="C21" s="60" t="s">
        <v>244</v>
      </c>
      <c r="E21" s="60" t="s">
        <v>169</v>
      </c>
      <c r="F21" s="60">
        <v>5190007</v>
      </c>
      <c r="G21" s="60">
        <v>10</v>
      </c>
      <c r="H21" s="60">
        <v>10</v>
      </c>
      <c r="I21" s="60" t="s">
        <v>193</v>
      </c>
      <c r="K21" s="60">
        <v>150</v>
      </c>
      <c r="L21" s="60">
        <v>90</v>
      </c>
      <c r="M21" s="60">
        <f t="shared" si="9"/>
        <v>100</v>
      </c>
      <c r="N21" s="60">
        <f t="shared" si="10"/>
        <v>15</v>
      </c>
      <c r="O21" s="60">
        <f t="shared" si="11"/>
        <v>9</v>
      </c>
      <c r="P21" s="60">
        <f t="shared" si="12"/>
        <v>0.6</v>
      </c>
    </row>
    <row r="22" spans="1:16" s="40" customFormat="1" ht="15" x14ac:dyDescent="0.15">
      <c r="A22" s="40">
        <v>404</v>
      </c>
      <c r="B22" s="63">
        <v>1</v>
      </c>
      <c r="C22" s="63" t="s">
        <v>185</v>
      </c>
      <c r="D22" s="63"/>
      <c r="E22" s="63" t="s">
        <v>169</v>
      </c>
      <c r="F22" s="65">
        <v>5190007</v>
      </c>
      <c r="G22" s="63">
        <v>1</v>
      </c>
      <c r="H22" s="62">
        <v>30</v>
      </c>
      <c r="I22" s="63" t="s">
        <v>193</v>
      </c>
      <c r="J22" s="63"/>
      <c r="K22" s="62">
        <v>30</v>
      </c>
      <c r="L22" s="62">
        <v>10</v>
      </c>
      <c r="M22" s="63">
        <v>30</v>
      </c>
      <c r="N22" s="63">
        <v>30</v>
      </c>
      <c r="O22" s="63">
        <v>10</v>
      </c>
      <c r="P22" s="63">
        <v>0.33333333333333331</v>
      </c>
    </row>
    <row r="23" spans="1:16" s="40" customFormat="1" ht="15" x14ac:dyDescent="0.15">
      <c r="A23" s="40">
        <v>404</v>
      </c>
      <c r="B23" s="63">
        <v>2</v>
      </c>
      <c r="C23" s="63" t="s">
        <v>340</v>
      </c>
      <c r="D23" s="63"/>
      <c r="E23" s="63" t="s">
        <v>169</v>
      </c>
      <c r="F23" s="66">
        <v>5150037</v>
      </c>
      <c r="G23" s="63">
        <v>1</v>
      </c>
      <c r="H23" s="62">
        <v>20</v>
      </c>
      <c r="I23" s="63" t="s">
        <v>193</v>
      </c>
      <c r="J23" s="63"/>
      <c r="K23" s="62">
        <v>40</v>
      </c>
      <c r="L23" s="62">
        <v>20</v>
      </c>
      <c r="M23" s="63">
        <v>20</v>
      </c>
      <c r="N23" s="63">
        <v>40</v>
      </c>
      <c r="O23" s="63">
        <v>20</v>
      </c>
      <c r="P23" s="63">
        <v>0.5</v>
      </c>
    </row>
    <row r="24" spans="1:16" s="40" customFormat="1" ht="15" x14ac:dyDescent="0.15">
      <c r="A24" s="40">
        <v>404</v>
      </c>
      <c r="B24" s="63">
        <v>4</v>
      </c>
      <c r="C24" s="63" t="s">
        <v>172</v>
      </c>
      <c r="D24" s="63"/>
      <c r="E24" s="63" t="s">
        <v>169</v>
      </c>
      <c r="F24" s="66">
        <v>5130884</v>
      </c>
      <c r="G24" s="63">
        <v>1</v>
      </c>
      <c r="H24" s="62">
        <v>60</v>
      </c>
      <c r="I24" s="63" t="s">
        <v>193</v>
      </c>
      <c r="J24" s="63"/>
      <c r="K24" s="62">
        <v>280</v>
      </c>
      <c r="L24" s="62">
        <v>80</v>
      </c>
      <c r="M24" s="63">
        <v>60</v>
      </c>
      <c r="N24" s="63">
        <v>280</v>
      </c>
      <c r="O24" s="63">
        <v>80</v>
      </c>
      <c r="P24" s="63">
        <v>0.2857142857142857</v>
      </c>
    </row>
    <row r="25" spans="1:16" s="40" customFormat="1" ht="15" x14ac:dyDescent="0.15">
      <c r="A25" s="40">
        <v>404</v>
      </c>
      <c r="B25" s="63">
        <v>5</v>
      </c>
      <c r="C25" s="63" t="s">
        <v>351</v>
      </c>
      <c r="D25" s="63"/>
      <c r="E25" s="63" t="s">
        <v>169</v>
      </c>
      <c r="F25" s="64">
        <v>5130624</v>
      </c>
      <c r="G25" s="63">
        <v>1</v>
      </c>
      <c r="H25" s="62">
        <v>60</v>
      </c>
      <c r="I25" s="63" t="s">
        <v>193</v>
      </c>
      <c r="J25" s="63"/>
      <c r="K25" s="62">
        <v>280</v>
      </c>
      <c r="L25" s="62">
        <v>80</v>
      </c>
      <c r="M25" s="61">
        <v>60</v>
      </c>
      <c r="N25" s="61">
        <v>280</v>
      </c>
      <c r="O25" s="61">
        <v>80</v>
      </c>
      <c r="P25" s="61">
        <v>0.2857142857142857</v>
      </c>
    </row>
    <row r="26" spans="1:16" s="40" customFormat="1" ht="15" x14ac:dyDescent="0.15">
      <c r="A26" s="40">
        <v>404</v>
      </c>
      <c r="B26" s="63">
        <v>6</v>
      </c>
      <c r="C26" s="61" t="s">
        <v>385</v>
      </c>
      <c r="D26" s="63"/>
      <c r="E26" s="63" t="s">
        <v>169</v>
      </c>
      <c r="F26" s="66">
        <v>5100014</v>
      </c>
      <c r="G26" s="63">
        <v>1</v>
      </c>
      <c r="H26" s="62">
        <v>5</v>
      </c>
      <c r="I26" s="63" t="s">
        <v>193</v>
      </c>
      <c r="J26" s="63"/>
      <c r="K26" s="62">
        <v>100</v>
      </c>
      <c r="L26" s="62">
        <v>50</v>
      </c>
      <c r="M26" s="61">
        <v>5</v>
      </c>
      <c r="N26" s="61">
        <v>100</v>
      </c>
      <c r="O26" s="61">
        <v>50</v>
      </c>
      <c r="P26" s="61">
        <v>0.5</v>
      </c>
    </row>
    <row r="27" spans="1:16" x14ac:dyDescent="0.15">
      <c r="A27" s="40">
        <v>404</v>
      </c>
      <c r="B27" s="63">
        <v>7</v>
      </c>
      <c r="C27" s="61" t="s">
        <v>386</v>
      </c>
      <c r="D27" s="63"/>
      <c r="E27" s="63" t="s">
        <v>169</v>
      </c>
      <c r="F27" s="64">
        <v>5120031</v>
      </c>
      <c r="G27" s="63">
        <v>1</v>
      </c>
      <c r="H27" s="62">
        <v>30</v>
      </c>
      <c r="I27" s="63" t="s">
        <v>193</v>
      </c>
      <c r="J27" s="63"/>
      <c r="K27" s="62">
        <v>30</v>
      </c>
      <c r="L27" s="62">
        <v>3</v>
      </c>
      <c r="M27" s="61">
        <v>30</v>
      </c>
      <c r="N27" s="61">
        <v>30</v>
      </c>
      <c r="O27" s="61">
        <v>3</v>
      </c>
      <c r="P27" s="61">
        <v>0.1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E67" sqref="E67"/>
    </sheetView>
  </sheetViews>
  <sheetFormatPr defaultRowHeight="13.5" x14ac:dyDescent="0.15"/>
  <cols>
    <col min="1" max="4" width="9" style="13"/>
    <col min="5" max="5" width="21.625" style="13" bestFit="1" customWidth="1"/>
    <col min="6" max="6" width="9" style="13"/>
    <col min="7" max="7" width="7.75" style="13" bestFit="1" customWidth="1"/>
    <col min="8" max="8" width="11.125" style="13" bestFit="1" customWidth="1"/>
    <col min="9" max="9" width="25.875" style="13" bestFit="1" customWidth="1"/>
    <col min="10" max="16384" width="9" style="13"/>
  </cols>
  <sheetData>
    <row r="1" spans="1:10" s="12" customFormat="1" ht="16.5" x14ac:dyDescent="0.15">
      <c r="A1" s="11" t="s">
        <v>260</v>
      </c>
      <c r="B1" s="11" t="s">
        <v>261</v>
      </c>
      <c r="C1" s="11" t="s">
        <v>262</v>
      </c>
      <c r="D1" s="11" t="s">
        <v>263</v>
      </c>
      <c r="E1" s="11" t="s">
        <v>264</v>
      </c>
      <c r="F1" s="11" t="s">
        <v>265</v>
      </c>
      <c r="G1" s="11" t="s">
        <v>266</v>
      </c>
      <c r="H1" s="11" t="s">
        <v>267</v>
      </c>
      <c r="I1" s="11" t="s">
        <v>268</v>
      </c>
    </row>
    <row r="2" spans="1:10" s="12" customFormat="1" ht="16.5" x14ac:dyDescent="0.15">
      <c r="A2" s="11" t="s">
        <v>269</v>
      </c>
      <c r="B2" s="11" t="s">
        <v>270</v>
      </c>
      <c r="C2" s="11" t="s">
        <v>271</v>
      </c>
      <c r="D2" s="11" t="s">
        <v>272</v>
      </c>
      <c r="E2" s="11" t="s">
        <v>273</v>
      </c>
      <c r="F2" s="11" t="s">
        <v>274</v>
      </c>
      <c r="G2" s="11" t="s">
        <v>275</v>
      </c>
      <c r="H2" s="11" t="s">
        <v>276</v>
      </c>
      <c r="I2" s="11" t="s">
        <v>277</v>
      </c>
    </row>
    <row r="3" spans="1:10" ht="16.5" x14ac:dyDescent="0.15">
      <c r="A3" s="12">
        <v>1500</v>
      </c>
      <c r="B3" s="12">
        <v>1</v>
      </c>
      <c r="C3" s="12"/>
      <c r="D3" s="12"/>
      <c r="E3" s="12">
        <v>5</v>
      </c>
      <c r="F3" s="12" t="s">
        <v>278</v>
      </c>
      <c r="G3" s="12"/>
      <c r="H3" s="12">
        <v>50</v>
      </c>
      <c r="I3" s="12">
        <v>61900007</v>
      </c>
      <c r="J3" s="12"/>
    </row>
    <row r="4" spans="1:10" ht="16.5" x14ac:dyDescent="0.15">
      <c r="A4" s="12">
        <v>1500</v>
      </c>
      <c r="B4" s="12">
        <v>2</v>
      </c>
      <c r="C4" s="12"/>
      <c r="D4" s="12"/>
      <c r="E4" s="12">
        <v>10</v>
      </c>
      <c r="F4" s="12" t="s">
        <v>278</v>
      </c>
      <c r="G4" s="12"/>
      <c r="H4" s="12">
        <v>100</v>
      </c>
      <c r="I4" s="12">
        <v>61900008</v>
      </c>
      <c r="J4" s="12"/>
    </row>
    <row r="5" spans="1:10" ht="16.5" x14ac:dyDescent="0.15">
      <c r="A5" s="12">
        <v>1500</v>
      </c>
      <c r="B5" s="12">
        <v>3</v>
      </c>
      <c r="C5" s="12"/>
      <c r="D5" s="12"/>
      <c r="E5" s="12">
        <v>15</v>
      </c>
      <c r="F5" s="12" t="s">
        <v>278</v>
      </c>
      <c r="G5" s="12"/>
      <c r="H5" s="12">
        <v>100</v>
      </c>
      <c r="I5" s="12">
        <v>61900009</v>
      </c>
      <c r="J5" s="12"/>
    </row>
    <row r="6" spans="1:10" ht="16.5" x14ac:dyDescent="0.15">
      <c r="A6" s="12">
        <v>1500</v>
      </c>
      <c r="B6" s="12">
        <v>4</v>
      </c>
      <c r="C6" s="12"/>
      <c r="D6" s="12"/>
      <c r="E6" s="12">
        <v>20</v>
      </c>
      <c r="F6" s="12" t="s">
        <v>278</v>
      </c>
      <c r="G6" s="12"/>
      <c r="H6" s="12">
        <v>200</v>
      </c>
      <c r="I6" s="12">
        <v>61900010</v>
      </c>
      <c r="J6" s="12"/>
    </row>
    <row r="7" spans="1:10" ht="16.5" x14ac:dyDescent="0.15">
      <c r="A7" s="12">
        <v>1500</v>
      </c>
      <c r="B7" s="12">
        <v>5</v>
      </c>
      <c r="C7" s="12"/>
      <c r="D7" s="12"/>
      <c r="E7" s="12">
        <v>25</v>
      </c>
      <c r="F7" s="12" t="s">
        <v>278</v>
      </c>
      <c r="G7" s="12"/>
      <c r="H7" s="12">
        <v>200</v>
      </c>
      <c r="I7" s="12">
        <v>61900011</v>
      </c>
      <c r="J7" s="12"/>
    </row>
    <row r="8" spans="1:10" ht="16.5" x14ac:dyDescent="0.15">
      <c r="A8" s="12">
        <v>1500</v>
      </c>
      <c r="B8" s="12">
        <v>6</v>
      </c>
      <c r="C8" s="12"/>
      <c r="D8" s="12"/>
      <c r="E8" s="12">
        <v>30</v>
      </c>
      <c r="F8" s="12" t="s">
        <v>278</v>
      </c>
      <c r="G8" s="12"/>
      <c r="H8" s="12">
        <v>300</v>
      </c>
      <c r="I8" s="12">
        <v>61900012</v>
      </c>
      <c r="J8" s="12"/>
    </row>
    <row r="9" spans="1:10" ht="16.5" x14ac:dyDescent="0.15">
      <c r="A9" s="12">
        <v>1500</v>
      </c>
      <c r="B9" s="12">
        <v>7</v>
      </c>
      <c r="C9" s="12"/>
      <c r="D9" s="12"/>
      <c r="E9" s="12">
        <v>35</v>
      </c>
      <c r="F9" s="12" t="s">
        <v>278</v>
      </c>
      <c r="G9" s="12"/>
      <c r="H9" s="12">
        <v>300</v>
      </c>
      <c r="I9" s="12">
        <v>61900013</v>
      </c>
      <c r="J9" s="12"/>
    </row>
    <row r="10" spans="1:10" ht="16.5" x14ac:dyDescent="0.15">
      <c r="A10" s="12">
        <v>1500</v>
      </c>
      <c r="B10" s="12">
        <v>8</v>
      </c>
      <c r="C10" s="12"/>
      <c r="D10" s="12"/>
      <c r="E10" s="12">
        <v>40</v>
      </c>
      <c r="F10" s="12" t="s">
        <v>278</v>
      </c>
      <c r="G10" s="12"/>
      <c r="H10" s="12">
        <v>400</v>
      </c>
      <c r="I10" s="12">
        <v>61900014</v>
      </c>
      <c r="J10" s="12"/>
    </row>
    <row r="11" spans="1:10" ht="16.5" x14ac:dyDescent="0.15">
      <c r="A11" s="12">
        <v>1500</v>
      </c>
      <c r="B11" s="12">
        <v>9</v>
      </c>
      <c r="C11" s="12"/>
      <c r="D11" s="12"/>
      <c r="E11" s="12">
        <v>45</v>
      </c>
      <c r="F11" s="12" t="s">
        <v>278</v>
      </c>
      <c r="G11" s="12"/>
      <c r="H11" s="12">
        <v>400</v>
      </c>
      <c r="I11" s="12">
        <v>61900015</v>
      </c>
      <c r="J11" s="12"/>
    </row>
    <row r="12" spans="1:10" ht="16.5" x14ac:dyDescent="0.15">
      <c r="A12" s="12">
        <v>1500</v>
      </c>
      <c r="B12" s="12">
        <v>10</v>
      </c>
      <c r="C12" s="12"/>
      <c r="D12" s="12"/>
      <c r="E12" s="12">
        <v>50</v>
      </c>
      <c r="F12" s="12" t="s">
        <v>278</v>
      </c>
      <c r="G12" s="12"/>
      <c r="H12" s="12">
        <v>500</v>
      </c>
      <c r="I12" s="12">
        <v>61900016</v>
      </c>
      <c r="J12" s="12"/>
    </row>
    <row r="13" spans="1:10" ht="16.5" x14ac:dyDescent="0.15">
      <c r="A13" s="12">
        <v>1500</v>
      </c>
      <c r="B13" s="12">
        <v>11</v>
      </c>
      <c r="C13" s="12"/>
      <c r="D13" s="12"/>
      <c r="E13" s="12">
        <v>60</v>
      </c>
      <c r="F13" s="12" t="s">
        <v>278</v>
      </c>
      <c r="G13" s="12"/>
      <c r="H13" s="12">
        <v>500</v>
      </c>
      <c r="I13" s="12">
        <v>61900017</v>
      </c>
      <c r="J13" s="12"/>
    </row>
    <row r="14" spans="1:10" ht="16.5" x14ac:dyDescent="0.15">
      <c r="A14" s="12">
        <v>1500</v>
      </c>
      <c r="B14" s="12">
        <v>12</v>
      </c>
      <c r="C14" s="12"/>
      <c r="D14" s="12"/>
      <c r="E14" s="12">
        <v>70</v>
      </c>
      <c r="F14" s="12" t="s">
        <v>278</v>
      </c>
      <c r="G14" s="12"/>
      <c r="H14" s="12">
        <v>600</v>
      </c>
      <c r="I14" s="12">
        <v>61900018</v>
      </c>
      <c r="J14" s="12"/>
    </row>
    <row r="15" spans="1:10" ht="16.5" x14ac:dyDescent="0.15">
      <c r="A15" s="12">
        <v>1500</v>
      </c>
      <c r="B15" s="12">
        <v>13</v>
      </c>
      <c r="C15" s="12"/>
      <c r="D15" s="12"/>
      <c r="E15" s="12">
        <v>80</v>
      </c>
      <c r="F15" s="12" t="s">
        <v>278</v>
      </c>
      <c r="G15" s="12"/>
      <c r="H15" s="12">
        <v>600</v>
      </c>
      <c r="I15" s="12">
        <v>61900019</v>
      </c>
      <c r="J15" s="12"/>
    </row>
    <row r="16" spans="1:10" ht="16.5" x14ac:dyDescent="0.15">
      <c r="A16" s="12">
        <v>1500</v>
      </c>
      <c r="B16" s="12">
        <v>14</v>
      </c>
      <c r="C16" s="12"/>
      <c r="D16" s="12"/>
      <c r="E16" s="12">
        <v>90</v>
      </c>
      <c r="F16" s="12" t="s">
        <v>278</v>
      </c>
      <c r="G16" s="12"/>
      <c r="H16" s="12">
        <v>700</v>
      </c>
      <c r="I16" s="12">
        <v>61900020</v>
      </c>
      <c r="J16" s="12"/>
    </row>
    <row r="17" spans="1:10" ht="16.5" x14ac:dyDescent="0.15">
      <c r="A17" s="12">
        <v>1500</v>
      </c>
      <c r="B17" s="12">
        <v>15</v>
      </c>
      <c r="C17" s="12"/>
      <c r="D17" s="12"/>
      <c r="E17" s="12">
        <v>100</v>
      </c>
      <c r="F17" s="12" t="s">
        <v>278</v>
      </c>
      <c r="G17" s="12"/>
      <c r="H17" s="12">
        <v>700</v>
      </c>
      <c r="I17" s="12">
        <v>61900021</v>
      </c>
      <c r="J17" s="12"/>
    </row>
    <row r="18" spans="1:10" ht="16.5" x14ac:dyDescent="0.15">
      <c r="A18" s="12">
        <f>A3+1</f>
        <v>1501</v>
      </c>
      <c r="B18" s="12">
        <f>B3</f>
        <v>1</v>
      </c>
      <c r="C18" s="12">
        <f t="shared" ref="C18:H18" si="0">C3</f>
        <v>0</v>
      </c>
      <c r="D18" s="12">
        <f t="shared" si="0"/>
        <v>0</v>
      </c>
      <c r="E18" s="12">
        <f t="shared" si="0"/>
        <v>5</v>
      </c>
      <c r="F18" s="12" t="str">
        <f t="shared" si="0"/>
        <v>diamond</v>
      </c>
      <c r="G18" s="12">
        <f t="shared" si="0"/>
        <v>0</v>
      </c>
      <c r="H18" s="12">
        <f t="shared" si="0"/>
        <v>50</v>
      </c>
      <c r="I18" s="12">
        <f>I17+1</f>
        <v>61900022</v>
      </c>
      <c r="J18" s="12"/>
    </row>
    <row r="19" spans="1:10" ht="16.5" x14ac:dyDescent="0.15">
      <c r="A19" s="12">
        <f t="shared" ref="A19:A77" si="1">A4+1</f>
        <v>1501</v>
      </c>
      <c r="B19" s="12">
        <f t="shared" ref="B19:H19" si="2">B4</f>
        <v>2</v>
      </c>
      <c r="C19" s="12">
        <f t="shared" si="2"/>
        <v>0</v>
      </c>
      <c r="D19" s="12">
        <f t="shared" si="2"/>
        <v>0</v>
      </c>
      <c r="E19" s="12">
        <f t="shared" si="2"/>
        <v>10</v>
      </c>
      <c r="F19" s="12" t="str">
        <f t="shared" si="2"/>
        <v>diamond</v>
      </c>
      <c r="G19" s="12">
        <f t="shared" si="2"/>
        <v>0</v>
      </c>
      <c r="H19" s="12">
        <f t="shared" si="2"/>
        <v>100</v>
      </c>
      <c r="I19" s="12">
        <f t="shared" ref="I19:I77" si="3">I18+1</f>
        <v>61900023</v>
      </c>
      <c r="J19" s="12"/>
    </row>
    <row r="20" spans="1:10" ht="16.5" x14ac:dyDescent="0.15">
      <c r="A20" s="12">
        <f t="shared" si="1"/>
        <v>1501</v>
      </c>
      <c r="B20" s="12">
        <f t="shared" ref="B20:H20" si="4">B5</f>
        <v>3</v>
      </c>
      <c r="C20" s="12">
        <f t="shared" si="4"/>
        <v>0</v>
      </c>
      <c r="D20" s="12">
        <f t="shared" si="4"/>
        <v>0</v>
      </c>
      <c r="E20" s="12">
        <f t="shared" si="4"/>
        <v>15</v>
      </c>
      <c r="F20" s="12" t="str">
        <f t="shared" si="4"/>
        <v>diamond</v>
      </c>
      <c r="G20" s="12">
        <f t="shared" si="4"/>
        <v>0</v>
      </c>
      <c r="H20" s="12">
        <f t="shared" si="4"/>
        <v>100</v>
      </c>
      <c r="I20" s="12">
        <f t="shared" si="3"/>
        <v>61900024</v>
      </c>
    </row>
    <row r="21" spans="1:10" ht="16.5" x14ac:dyDescent="0.15">
      <c r="A21" s="12">
        <f t="shared" si="1"/>
        <v>1501</v>
      </c>
      <c r="B21" s="12">
        <f t="shared" ref="B21:H21" si="5">B6</f>
        <v>4</v>
      </c>
      <c r="C21" s="12">
        <f t="shared" si="5"/>
        <v>0</v>
      </c>
      <c r="D21" s="12">
        <f t="shared" si="5"/>
        <v>0</v>
      </c>
      <c r="E21" s="12">
        <f t="shared" si="5"/>
        <v>20</v>
      </c>
      <c r="F21" s="12" t="str">
        <f t="shared" si="5"/>
        <v>diamond</v>
      </c>
      <c r="G21" s="12">
        <f t="shared" si="5"/>
        <v>0</v>
      </c>
      <c r="H21" s="12">
        <f t="shared" si="5"/>
        <v>200</v>
      </c>
      <c r="I21" s="12">
        <f t="shared" si="3"/>
        <v>61900025</v>
      </c>
    </row>
    <row r="22" spans="1:10" ht="16.5" x14ac:dyDescent="0.15">
      <c r="A22" s="12">
        <f t="shared" si="1"/>
        <v>1501</v>
      </c>
      <c r="B22" s="12">
        <f t="shared" ref="B22:H22" si="6">B7</f>
        <v>5</v>
      </c>
      <c r="C22" s="12">
        <f t="shared" si="6"/>
        <v>0</v>
      </c>
      <c r="D22" s="12">
        <f t="shared" si="6"/>
        <v>0</v>
      </c>
      <c r="E22" s="12">
        <f t="shared" si="6"/>
        <v>25</v>
      </c>
      <c r="F22" s="12" t="str">
        <f t="shared" si="6"/>
        <v>diamond</v>
      </c>
      <c r="G22" s="12">
        <f t="shared" si="6"/>
        <v>0</v>
      </c>
      <c r="H22" s="12">
        <f t="shared" si="6"/>
        <v>200</v>
      </c>
      <c r="I22" s="12">
        <f t="shared" si="3"/>
        <v>61900026</v>
      </c>
    </row>
    <row r="23" spans="1:10" ht="16.5" x14ac:dyDescent="0.15">
      <c r="A23" s="12">
        <f t="shared" si="1"/>
        <v>1501</v>
      </c>
      <c r="B23" s="12">
        <f t="shared" ref="B23:H23" si="7">B8</f>
        <v>6</v>
      </c>
      <c r="C23" s="12">
        <f t="shared" si="7"/>
        <v>0</v>
      </c>
      <c r="D23" s="12">
        <f t="shared" si="7"/>
        <v>0</v>
      </c>
      <c r="E23" s="12">
        <f t="shared" si="7"/>
        <v>30</v>
      </c>
      <c r="F23" s="12" t="str">
        <f t="shared" si="7"/>
        <v>diamond</v>
      </c>
      <c r="G23" s="12">
        <f t="shared" si="7"/>
        <v>0</v>
      </c>
      <c r="H23" s="12">
        <f t="shared" si="7"/>
        <v>300</v>
      </c>
      <c r="I23" s="12">
        <f t="shared" si="3"/>
        <v>61900027</v>
      </c>
    </row>
    <row r="24" spans="1:10" ht="16.5" x14ac:dyDescent="0.15">
      <c r="A24" s="12">
        <f t="shared" si="1"/>
        <v>1501</v>
      </c>
      <c r="B24" s="12">
        <f t="shared" ref="B24:H24" si="8">B9</f>
        <v>7</v>
      </c>
      <c r="C24" s="12">
        <f t="shared" si="8"/>
        <v>0</v>
      </c>
      <c r="D24" s="12">
        <f t="shared" si="8"/>
        <v>0</v>
      </c>
      <c r="E24" s="12">
        <f t="shared" si="8"/>
        <v>35</v>
      </c>
      <c r="F24" s="12" t="str">
        <f t="shared" si="8"/>
        <v>diamond</v>
      </c>
      <c r="G24" s="12">
        <f t="shared" si="8"/>
        <v>0</v>
      </c>
      <c r="H24" s="12">
        <f t="shared" si="8"/>
        <v>300</v>
      </c>
      <c r="I24" s="12">
        <f t="shared" si="3"/>
        <v>61900028</v>
      </c>
    </row>
    <row r="25" spans="1:10" ht="16.5" x14ac:dyDescent="0.15">
      <c r="A25" s="12">
        <f t="shared" si="1"/>
        <v>1501</v>
      </c>
      <c r="B25" s="12">
        <f t="shared" ref="B25:H25" si="9">B10</f>
        <v>8</v>
      </c>
      <c r="C25" s="12">
        <f t="shared" si="9"/>
        <v>0</v>
      </c>
      <c r="D25" s="12">
        <f t="shared" si="9"/>
        <v>0</v>
      </c>
      <c r="E25" s="12">
        <f t="shared" si="9"/>
        <v>40</v>
      </c>
      <c r="F25" s="12" t="str">
        <f t="shared" si="9"/>
        <v>diamond</v>
      </c>
      <c r="G25" s="12">
        <f t="shared" si="9"/>
        <v>0</v>
      </c>
      <c r="H25" s="12">
        <f t="shared" si="9"/>
        <v>400</v>
      </c>
      <c r="I25" s="12">
        <f t="shared" si="3"/>
        <v>61900029</v>
      </c>
    </row>
    <row r="26" spans="1:10" ht="16.5" x14ac:dyDescent="0.15">
      <c r="A26" s="12">
        <f t="shared" si="1"/>
        <v>1501</v>
      </c>
      <c r="B26" s="12">
        <f t="shared" ref="B26:H26" si="10">B11</f>
        <v>9</v>
      </c>
      <c r="C26" s="12">
        <f t="shared" si="10"/>
        <v>0</v>
      </c>
      <c r="D26" s="12">
        <f t="shared" si="10"/>
        <v>0</v>
      </c>
      <c r="E26" s="12">
        <f t="shared" si="10"/>
        <v>45</v>
      </c>
      <c r="F26" s="12" t="str">
        <f t="shared" si="10"/>
        <v>diamond</v>
      </c>
      <c r="G26" s="12">
        <f t="shared" si="10"/>
        <v>0</v>
      </c>
      <c r="H26" s="12">
        <f t="shared" si="10"/>
        <v>400</v>
      </c>
      <c r="I26" s="12">
        <f t="shared" si="3"/>
        <v>61900030</v>
      </c>
    </row>
    <row r="27" spans="1:10" ht="16.5" x14ac:dyDescent="0.15">
      <c r="A27" s="12">
        <f t="shared" si="1"/>
        <v>1501</v>
      </c>
      <c r="B27" s="12">
        <f t="shared" ref="B27:H27" si="11">B12</f>
        <v>10</v>
      </c>
      <c r="C27" s="12">
        <f t="shared" si="11"/>
        <v>0</v>
      </c>
      <c r="D27" s="12">
        <f t="shared" si="11"/>
        <v>0</v>
      </c>
      <c r="E27" s="12">
        <f t="shared" si="11"/>
        <v>50</v>
      </c>
      <c r="F27" s="12" t="str">
        <f t="shared" si="11"/>
        <v>diamond</v>
      </c>
      <c r="G27" s="12">
        <f t="shared" si="11"/>
        <v>0</v>
      </c>
      <c r="H27" s="12">
        <f t="shared" si="11"/>
        <v>500</v>
      </c>
      <c r="I27" s="12">
        <f t="shared" si="3"/>
        <v>61900031</v>
      </c>
    </row>
    <row r="28" spans="1:10" ht="16.5" x14ac:dyDescent="0.15">
      <c r="A28" s="12">
        <f t="shared" si="1"/>
        <v>1501</v>
      </c>
      <c r="B28" s="12">
        <f t="shared" ref="B28:H28" si="12">B13</f>
        <v>11</v>
      </c>
      <c r="C28" s="12">
        <f t="shared" si="12"/>
        <v>0</v>
      </c>
      <c r="D28" s="12">
        <f t="shared" si="12"/>
        <v>0</v>
      </c>
      <c r="E28" s="12">
        <f t="shared" si="12"/>
        <v>60</v>
      </c>
      <c r="F28" s="12" t="str">
        <f t="shared" si="12"/>
        <v>diamond</v>
      </c>
      <c r="G28" s="12">
        <f t="shared" si="12"/>
        <v>0</v>
      </c>
      <c r="H28" s="12">
        <f t="shared" si="12"/>
        <v>500</v>
      </c>
      <c r="I28" s="12">
        <f t="shared" si="3"/>
        <v>61900032</v>
      </c>
    </row>
    <row r="29" spans="1:10" ht="16.5" x14ac:dyDescent="0.15">
      <c r="A29" s="12">
        <f t="shared" si="1"/>
        <v>1501</v>
      </c>
      <c r="B29" s="12">
        <f t="shared" ref="B29:H29" si="13">B14</f>
        <v>12</v>
      </c>
      <c r="C29" s="12">
        <f t="shared" si="13"/>
        <v>0</v>
      </c>
      <c r="D29" s="12">
        <f t="shared" si="13"/>
        <v>0</v>
      </c>
      <c r="E29" s="12">
        <f t="shared" si="13"/>
        <v>70</v>
      </c>
      <c r="F29" s="12" t="str">
        <f t="shared" si="13"/>
        <v>diamond</v>
      </c>
      <c r="G29" s="12">
        <f t="shared" si="13"/>
        <v>0</v>
      </c>
      <c r="H29" s="12">
        <f t="shared" si="13"/>
        <v>600</v>
      </c>
      <c r="I29" s="12">
        <f t="shared" si="3"/>
        <v>61900033</v>
      </c>
    </row>
    <row r="30" spans="1:10" ht="16.5" x14ac:dyDescent="0.15">
      <c r="A30" s="12">
        <f t="shared" si="1"/>
        <v>1501</v>
      </c>
      <c r="B30" s="12">
        <f t="shared" ref="B30:H30" si="14">B15</f>
        <v>13</v>
      </c>
      <c r="C30" s="12">
        <f t="shared" si="14"/>
        <v>0</v>
      </c>
      <c r="D30" s="12">
        <f t="shared" si="14"/>
        <v>0</v>
      </c>
      <c r="E30" s="12">
        <f t="shared" si="14"/>
        <v>80</v>
      </c>
      <c r="F30" s="12" t="str">
        <f t="shared" si="14"/>
        <v>diamond</v>
      </c>
      <c r="G30" s="12">
        <f t="shared" si="14"/>
        <v>0</v>
      </c>
      <c r="H30" s="12">
        <f t="shared" si="14"/>
        <v>600</v>
      </c>
      <c r="I30" s="12">
        <f t="shared" si="3"/>
        <v>61900034</v>
      </c>
    </row>
    <row r="31" spans="1:10" ht="16.5" x14ac:dyDescent="0.15">
      <c r="A31" s="12">
        <f t="shared" si="1"/>
        <v>1501</v>
      </c>
      <c r="B31" s="12">
        <f t="shared" ref="B31:H31" si="15">B16</f>
        <v>14</v>
      </c>
      <c r="C31" s="12">
        <f t="shared" si="15"/>
        <v>0</v>
      </c>
      <c r="D31" s="12">
        <f t="shared" si="15"/>
        <v>0</v>
      </c>
      <c r="E31" s="12">
        <f t="shared" si="15"/>
        <v>90</v>
      </c>
      <c r="F31" s="12" t="str">
        <f t="shared" si="15"/>
        <v>diamond</v>
      </c>
      <c r="G31" s="12">
        <f t="shared" si="15"/>
        <v>0</v>
      </c>
      <c r="H31" s="12">
        <f t="shared" si="15"/>
        <v>700</v>
      </c>
      <c r="I31" s="12">
        <f t="shared" si="3"/>
        <v>61900035</v>
      </c>
    </row>
    <row r="32" spans="1:10" ht="16.5" x14ac:dyDescent="0.15">
      <c r="A32" s="12">
        <f t="shared" si="1"/>
        <v>1501</v>
      </c>
      <c r="B32" s="12">
        <f t="shared" ref="B32:H32" si="16">B17</f>
        <v>15</v>
      </c>
      <c r="C32" s="12">
        <f t="shared" si="16"/>
        <v>0</v>
      </c>
      <c r="D32" s="12">
        <f t="shared" si="16"/>
        <v>0</v>
      </c>
      <c r="E32" s="12">
        <f t="shared" si="16"/>
        <v>100</v>
      </c>
      <c r="F32" s="12" t="str">
        <f t="shared" si="16"/>
        <v>diamond</v>
      </c>
      <c r="G32" s="12">
        <f t="shared" si="16"/>
        <v>0</v>
      </c>
      <c r="H32" s="12">
        <f t="shared" si="16"/>
        <v>700</v>
      </c>
      <c r="I32" s="12">
        <f t="shared" si="3"/>
        <v>61900036</v>
      </c>
    </row>
    <row r="33" spans="1:9" ht="16.5" x14ac:dyDescent="0.15">
      <c r="A33" s="12">
        <f t="shared" si="1"/>
        <v>1502</v>
      </c>
      <c r="B33" s="12">
        <f t="shared" ref="B33:H33" si="17">B18</f>
        <v>1</v>
      </c>
      <c r="C33" s="12">
        <f t="shared" si="17"/>
        <v>0</v>
      </c>
      <c r="D33" s="12">
        <f t="shared" si="17"/>
        <v>0</v>
      </c>
      <c r="E33" s="12">
        <f t="shared" si="17"/>
        <v>5</v>
      </c>
      <c r="F33" s="12" t="str">
        <f t="shared" si="17"/>
        <v>diamond</v>
      </c>
      <c r="G33" s="12">
        <f t="shared" si="17"/>
        <v>0</v>
      </c>
      <c r="H33" s="12">
        <f t="shared" si="17"/>
        <v>50</v>
      </c>
      <c r="I33" s="12">
        <f t="shared" si="3"/>
        <v>61900037</v>
      </c>
    </row>
    <row r="34" spans="1:9" ht="16.5" x14ac:dyDescent="0.15">
      <c r="A34" s="12">
        <f t="shared" si="1"/>
        <v>1502</v>
      </c>
      <c r="B34" s="12">
        <f t="shared" ref="B34:H34" si="18">B19</f>
        <v>2</v>
      </c>
      <c r="C34" s="12">
        <f t="shared" si="18"/>
        <v>0</v>
      </c>
      <c r="D34" s="12">
        <f t="shared" si="18"/>
        <v>0</v>
      </c>
      <c r="E34" s="12">
        <f t="shared" si="18"/>
        <v>10</v>
      </c>
      <c r="F34" s="12" t="str">
        <f t="shared" si="18"/>
        <v>diamond</v>
      </c>
      <c r="G34" s="12">
        <f t="shared" si="18"/>
        <v>0</v>
      </c>
      <c r="H34" s="12">
        <f t="shared" si="18"/>
        <v>100</v>
      </c>
      <c r="I34" s="12">
        <f t="shared" si="3"/>
        <v>61900038</v>
      </c>
    </row>
    <row r="35" spans="1:9" ht="16.5" x14ac:dyDescent="0.15">
      <c r="A35" s="12">
        <f t="shared" si="1"/>
        <v>1502</v>
      </c>
      <c r="B35" s="12">
        <f t="shared" ref="B35:H35" si="19">B20</f>
        <v>3</v>
      </c>
      <c r="C35" s="12">
        <f t="shared" si="19"/>
        <v>0</v>
      </c>
      <c r="D35" s="12">
        <f t="shared" si="19"/>
        <v>0</v>
      </c>
      <c r="E35" s="12">
        <f t="shared" si="19"/>
        <v>15</v>
      </c>
      <c r="F35" s="12" t="str">
        <f t="shared" si="19"/>
        <v>diamond</v>
      </c>
      <c r="G35" s="12">
        <f t="shared" si="19"/>
        <v>0</v>
      </c>
      <c r="H35" s="12">
        <f t="shared" si="19"/>
        <v>100</v>
      </c>
      <c r="I35" s="12">
        <f t="shared" si="3"/>
        <v>61900039</v>
      </c>
    </row>
    <row r="36" spans="1:9" ht="16.5" x14ac:dyDescent="0.15">
      <c r="A36" s="12">
        <f t="shared" si="1"/>
        <v>1502</v>
      </c>
      <c r="B36" s="12">
        <f t="shared" ref="B36:H36" si="20">B21</f>
        <v>4</v>
      </c>
      <c r="C36" s="12">
        <f t="shared" si="20"/>
        <v>0</v>
      </c>
      <c r="D36" s="12">
        <f t="shared" si="20"/>
        <v>0</v>
      </c>
      <c r="E36" s="12">
        <f t="shared" si="20"/>
        <v>20</v>
      </c>
      <c r="F36" s="12" t="str">
        <f t="shared" si="20"/>
        <v>diamond</v>
      </c>
      <c r="G36" s="12">
        <f t="shared" si="20"/>
        <v>0</v>
      </c>
      <c r="H36" s="12">
        <f t="shared" si="20"/>
        <v>200</v>
      </c>
      <c r="I36" s="12">
        <f t="shared" si="3"/>
        <v>61900040</v>
      </c>
    </row>
    <row r="37" spans="1:9" ht="16.5" x14ac:dyDescent="0.15">
      <c r="A37" s="12">
        <f t="shared" si="1"/>
        <v>1502</v>
      </c>
      <c r="B37" s="12">
        <f t="shared" ref="B37:H37" si="21">B22</f>
        <v>5</v>
      </c>
      <c r="C37" s="12">
        <f t="shared" si="21"/>
        <v>0</v>
      </c>
      <c r="D37" s="12">
        <f t="shared" si="21"/>
        <v>0</v>
      </c>
      <c r="E37" s="12">
        <f t="shared" si="21"/>
        <v>25</v>
      </c>
      <c r="F37" s="12" t="str">
        <f t="shared" si="21"/>
        <v>diamond</v>
      </c>
      <c r="G37" s="12">
        <f t="shared" si="21"/>
        <v>0</v>
      </c>
      <c r="H37" s="12">
        <f t="shared" si="21"/>
        <v>200</v>
      </c>
      <c r="I37" s="12">
        <f t="shared" si="3"/>
        <v>61900041</v>
      </c>
    </row>
    <row r="38" spans="1:9" ht="16.5" x14ac:dyDescent="0.15">
      <c r="A38" s="12">
        <f t="shared" si="1"/>
        <v>1502</v>
      </c>
      <c r="B38" s="12">
        <f t="shared" ref="B38:H38" si="22">B23</f>
        <v>6</v>
      </c>
      <c r="C38" s="12">
        <f t="shared" si="22"/>
        <v>0</v>
      </c>
      <c r="D38" s="12">
        <f t="shared" si="22"/>
        <v>0</v>
      </c>
      <c r="E38" s="12">
        <f t="shared" si="22"/>
        <v>30</v>
      </c>
      <c r="F38" s="12" t="str">
        <f t="shared" si="22"/>
        <v>diamond</v>
      </c>
      <c r="G38" s="12">
        <f t="shared" si="22"/>
        <v>0</v>
      </c>
      <c r="H38" s="12">
        <f t="shared" si="22"/>
        <v>300</v>
      </c>
      <c r="I38" s="12">
        <f t="shared" si="3"/>
        <v>61900042</v>
      </c>
    </row>
    <row r="39" spans="1:9" ht="16.5" x14ac:dyDescent="0.15">
      <c r="A39" s="12">
        <f t="shared" si="1"/>
        <v>1502</v>
      </c>
      <c r="B39" s="12">
        <f t="shared" ref="B39:H39" si="23">B24</f>
        <v>7</v>
      </c>
      <c r="C39" s="12">
        <f t="shared" si="23"/>
        <v>0</v>
      </c>
      <c r="D39" s="12">
        <f t="shared" si="23"/>
        <v>0</v>
      </c>
      <c r="E39" s="12">
        <f t="shared" si="23"/>
        <v>35</v>
      </c>
      <c r="F39" s="12" t="str">
        <f t="shared" si="23"/>
        <v>diamond</v>
      </c>
      <c r="G39" s="12">
        <f t="shared" si="23"/>
        <v>0</v>
      </c>
      <c r="H39" s="12">
        <f t="shared" si="23"/>
        <v>300</v>
      </c>
      <c r="I39" s="12">
        <f t="shared" si="3"/>
        <v>61900043</v>
      </c>
    </row>
    <row r="40" spans="1:9" ht="16.5" x14ac:dyDescent="0.15">
      <c r="A40" s="12">
        <f t="shared" si="1"/>
        <v>1502</v>
      </c>
      <c r="B40" s="12">
        <f t="shared" ref="B40:H40" si="24">B25</f>
        <v>8</v>
      </c>
      <c r="C40" s="12">
        <f t="shared" si="24"/>
        <v>0</v>
      </c>
      <c r="D40" s="12">
        <f t="shared" si="24"/>
        <v>0</v>
      </c>
      <c r="E40" s="12">
        <f t="shared" si="24"/>
        <v>40</v>
      </c>
      <c r="F40" s="12" t="str">
        <f t="shared" si="24"/>
        <v>diamond</v>
      </c>
      <c r="G40" s="12">
        <f t="shared" si="24"/>
        <v>0</v>
      </c>
      <c r="H40" s="12">
        <f t="shared" si="24"/>
        <v>400</v>
      </c>
      <c r="I40" s="12">
        <f t="shared" si="3"/>
        <v>61900044</v>
      </c>
    </row>
    <row r="41" spans="1:9" ht="16.5" x14ac:dyDescent="0.15">
      <c r="A41" s="12">
        <f t="shared" si="1"/>
        <v>1502</v>
      </c>
      <c r="B41" s="12">
        <f t="shared" ref="B41:H41" si="25">B26</f>
        <v>9</v>
      </c>
      <c r="C41" s="12">
        <f t="shared" si="25"/>
        <v>0</v>
      </c>
      <c r="D41" s="12">
        <f t="shared" si="25"/>
        <v>0</v>
      </c>
      <c r="E41" s="12">
        <f t="shared" si="25"/>
        <v>45</v>
      </c>
      <c r="F41" s="12" t="str">
        <f t="shared" si="25"/>
        <v>diamond</v>
      </c>
      <c r="G41" s="12">
        <f t="shared" si="25"/>
        <v>0</v>
      </c>
      <c r="H41" s="12">
        <f t="shared" si="25"/>
        <v>400</v>
      </c>
      <c r="I41" s="12">
        <f t="shared" si="3"/>
        <v>61900045</v>
      </c>
    </row>
    <row r="42" spans="1:9" ht="16.5" x14ac:dyDescent="0.15">
      <c r="A42" s="12">
        <f t="shared" si="1"/>
        <v>1502</v>
      </c>
      <c r="B42" s="12">
        <f t="shared" ref="B42:H42" si="26">B27</f>
        <v>10</v>
      </c>
      <c r="C42" s="12">
        <f t="shared" si="26"/>
        <v>0</v>
      </c>
      <c r="D42" s="12">
        <f t="shared" si="26"/>
        <v>0</v>
      </c>
      <c r="E42" s="12">
        <f t="shared" si="26"/>
        <v>50</v>
      </c>
      <c r="F42" s="12" t="str">
        <f t="shared" si="26"/>
        <v>diamond</v>
      </c>
      <c r="G42" s="12">
        <f t="shared" si="26"/>
        <v>0</v>
      </c>
      <c r="H42" s="12">
        <f t="shared" si="26"/>
        <v>500</v>
      </c>
      <c r="I42" s="12">
        <f t="shared" si="3"/>
        <v>61900046</v>
      </c>
    </row>
    <row r="43" spans="1:9" ht="16.5" x14ac:dyDescent="0.15">
      <c r="A43" s="12">
        <f t="shared" si="1"/>
        <v>1502</v>
      </c>
      <c r="B43" s="12">
        <f t="shared" ref="B43:H43" si="27">B28</f>
        <v>11</v>
      </c>
      <c r="C43" s="12">
        <f t="shared" si="27"/>
        <v>0</v>
      </c>
      <c r="D43" s="12">
        <f t="shared" si="27"/>
        <v>0</v>
      </c>
      <c r="E43" s="12">
        <f t="shared" si="27"/>
        <v>60</v>
      </c>
      <c r="F43" s="12" t="str">
        <f t="shared" si="27"/>
        <v>diamond</v>
      </c>
      <c r="G43" s="12">
        <f t="shared" si="27"/>
        <v>0</v>
      </c>
      <c r="H43" s="12">
        <f t="shared" si="27"/>
        <v>500</v>
      </c>
      <c r="I43" s="12">
        <f t="shared" si="3"/>
        <v>61900047</v>
      </c>
    </row>
    <row r="44" spans="1:9" ht="16.5" x14ac:dyDescent="0.15">
      <c r="A44" s="12">
        <f t="shared" si="1"/>
        <v>1502</v>
      </c>
      <c r="B44" s="12">
        <f t="shared" ref="B44:H44" si="28">B29</f>
        <v>12</v>
      </c>
      <c r="C44" s="12">
        <f t="shared" si="28"/>
        <v>0</v>
      </c>
      <c r="D44" s="12">
        <f t="shared" si="28"/>
        <v>0</v>
      </c>
      <c r="E44" s="12">
        <f t="shared" si="28"/>
        <v>70</v>
      </c>
      <c r="F44" s="12" t="str">
        <f t="shared" si="28"/>
        <v>diamond</v>
      </c>
      <c r="G44" s="12">
        <f t="shared" si="28"/>
        <v>0</v>
      </c>
      <c r="H44" s="12">
        <f t="shared" si="28"/>
        <v>600</v>
      </c>
      <c r="I44" s="12">
        <f t="shared" si="3"/>
        <v>61900048</v>
      </c>
    </row>
    <row r="45" spans="1:9" ht="16.5" x14ac:dyDescent="0.15">
      <c r="A45" s="12">
        <f t="shared" si="1"/>
        <v>1502</v>
      </c>
      <c r="B45" s="12">
        <f t="shared" ref="B45:H45" si="29">B30</f>
        <v>13</v>
      </c>
      <c r="C45" s="12">
        <f t="shared" si="29"/>
        <v>0</v>
      </c>
      <c r="D45" s="12">
        <f t="shared" si="29"/>
        <v>0</v>
      </c>
      <c r="E45" s="12">
        <f t="shared" si="29"/>
        <v>80</v>
      </c>
      <c r="F45" s="12" t="str">
        <f t="shared" si="29"/>
        <v>diamond</v>
      </c>
      <c r="G45" s="12">
        <f t="shared" si="29"/>
        <v>0</v>
      </c>
      <c r="H45" s="12">
        <f t="shared" si="29"/>
        <v>600</v>
      </c>
      <c r="I45" s="12">
        <f t="shared" si="3"/>
        <v>61900049</v>
      </c>
    </row>
    <row r="46" spans="1:9" ht="16.5" x14ac:dyDescent="0.15">
      <c r="A46" s="12">
        <f t="shared" si="1"/>
        <v>1502</v>
      </c>
      <c r="B46" s="12">
        <f t="shared" ref="B46:H46" si="30">B31</f>
        <v>14</v>
      </c>
      <c r="C46" s="12">
        <f t="shared" si="30"/>
        <v>0</v>
      </c>
      <c r="D46" s="12">
        <f t="shared" si="30"/>
        <v>0</v>
      </c>
      <c r="E46" s="12">
        <f t="shared" si="30"/>
        <v>90</v>
      </c>
      <c r="F46" s="12" t="str">
        <f t="shared" si="30"/>
        <v>diamond</v>
      </c>
      <c r="G46" s="12">
        <f t="shared" si="30"/>
        <v>0</v>
      </c>
      <c r="H46" s="12">
        <f t="shared" si="30"/>
        <v>700</v>
      </c>
      <c r="I46" s="12">
        <f t="shared" si="3"/>
        <v>61900050</v>
      </c>
    </row>
    <row r="47" spans="1:9" ht="16.5" x14ac:dyDescent="0.15">
      <c r="A47" s="12">
        <f t="shared" si="1"/>
        <v>1502</v>
      </c>
      <c r="B47" s="12">
        <f t="shared" ref="B47:H47" si="31">B32</f>
        <v>15</v>
      </c>
      <c r="C47" s="12">
        <f t="shared" si="31"/>
        <v>0</v>
      </c>
      <c r="D47" s="12">
        <f t="shared" si="31"/>
        <v>0</v>
      </c>
      <c r="E47" s="12">
        <f t="shared" si="31"/>
        <v>100</v>
      </c>
      <c r="F47" s="12" t="str">
        <f t="shared" si="31"/>
        <v>diamond</v>
      </c>
      <c r="G47" s="12">
        <f t="shared" si="31"/>
        <v>0</v>
      </c>
      <c r="H47" s="12">
        <f t="shared" si="31"/>
        <v>700</v>
      </c>
      <c r="I47" s="12">
        <f t="shared" si="3"/>
        <v>61900051</v>
      </c>
    </row>
    <row r="48" spans="1:9" ht="16.5" x14ac:dyDescent="0.15">
      <c r="A48" s="12">
        <f t="shared" si="1"/>
        <v>1503</v>
      </c>
      <c r="B48" s="12">
        <f t="shared" ref="B48:H48" si="32">B33</f>
        <v>1</v>
      </c>
      <c r="C48" s="12">
        <f t="shared" si="32"/>
        <v>0</v>
      </c>
      <c r="D48" s="12">
        <f t="shared" si="32"/>
        <v>0</v>
      </c>
      <c r="E48" s="12">
        <f t="shared" si="32"/>
        <v>5</v>
      </c>
      <c r="F48" s="12" t="str">
        <f t="shared" si="32"/>
        <v>diamond</v>
      </c>
      <c r="G48" s="12">
        <f t="shared" si="32"/>
        <v>0</v>
      </c>
      <c r="H48" s="12">
        <f t="shared" si="32"/>
        <v>50</v>
      </c>
      <c r="I48" s="12">
        <f t="shared" si="3"/>
        <v>61900052</v>
      </c>
    </row>
    <row r="49" spans="1:9" ht="16.5" x14ac:dyDescent="0.15">
      <c r="A49" s="12">
        <f t="shared" si="1"/>
        <v>1503</v>
      </c>
      <c r="B49" s="12">
        <f t="shared" ref="B49:H49" si="33">B34</f>
        <v>2</v>
      </c>
      <c r="C49" s="12">
        <f t="shared" si="33"/>
        <v>0</v>
      </c>
      <c r="D49" s="12">
        <f t="shared" si="33"/>
        <v>0</v>
      </c>
      <c r="E49" s="12">
        <f t="shared" si="33"/>
        <v>10</v>
      </c>
      <c r="F49" s="12" t="str">
        <f t="shared" si="33"/>
        <v>diamond</v>
      </c>
      <c r="G49" s="12">
        <f t="shared" si="33"/>
        <v>0</v>
      </c>
      <c r="H49" s="12">
        <f t="shared" si="33"/>
        <v>100</v>
      </c>
      <c r="I49" s="12">
        <f t="shared" si="3"/>
        <v>61900053</v>
      </c>
    </row>
    <row r="50" spans="1:9" ht="16.5" x14ac:dyDescent="0.15">
      <c r="A50" s="12">
        <f t="shared" si="1"/>
        <v>1503</v>
      </c>
      <c r="B50" s="12">
        <f t="shared" ref="B50:H50" si="34">B35</f>
        <v>3</v>
      </c>
      <c r="C50" s="12">
        <f t="shared" si="34"/>
        <v>0</v>
      </c>
      <c r="D50" s="12">
        <f t="shared" si="34"/>
        <v>0</v>
      </c>
      <c r="E50" s="12">
        <f t="shared" si="34"/>
        <v>15</v>
      </c>
      <c r="F50" s="12" t="str">
        <f t="shared" si="34"/>
        <v>diamond</v>
      </c>
      <c r="G50" s="12">
        <f t="shared" si="34"/>
        <v>0</v>
      </c>
      <c r="H50" s="12">
        <f t="shared" si="34"/>
        <v>100</v>
      </c>
      <c r="I50" s="12">
        <f t="shared" si="3"/>
        <v>61900054</v>
      </c>
    </row>
    <row r="51" spans="1:9" ht="16.5" x14ac:dyDescent="0.15">
      <c r="A51" s="12">
        <f t="shared" si="1"/>
        <v>1503</v>
      </c>
      <c r="B51" s="12">
        <f t="shared" ref="B51:H51" si="35">B36</f>
        <v>4</v>
      </c>
      <c r="C51" s="12">
        <f t="shared" si="35"/>
        <v>0</v>
      </c>
      <c r="D51" s="12">
        <f t="shared" si="35"/>
        <v>0</v>
      </c>
      <c r="E51" s="12">
        <f t="shared" si="35"/>
        <v>20</v>
      </c>
      <c r="F51" s="12" t="str">
        <f t="shared" si="35"/>
        <v>diamond</v>
      </c>
      <c r="G51" s="12">
        <f t="shared" si="35"/>
        <v>0</v>
      </c>
      <c r="H51" s="12">
        <f t="shared" si="35"/>
        <v>200</v>
      </c>
      <c r="I51" s="12">
        <f t="shared" si="3"/>
        <v>61900055</v>
      </c>
    </row>
    <row r="52" spans="1:9" ht="16.5" x14ac:dyDescent="0.15">
      <c r="A52" s="12">
        <f t="shared" si="1"/>
        <v>1503</v>
      </c>
      <c r="B52" s="12">
        <f t="shared" ref="B52:H52" si="36">B37</f>
        <v>5</v>
      </c>
      <c r="C52" s="12">
        <f t="shared" si="36"/>
        <v>0</v>
      </c>
      <c r="D52" s="12">
        <f t="shared" si="36"/>
        <v>0</v>
      </c>
      <c r="E52" s="12">
        <f t="shared" si="36"/>
        <v>25</v>
      </c>
      <c r="F52" s="12" t="str">
        <f t="shared" si="36"/>
        <v>diamond</v>
      </c>
      <c r="G52" s="12">
        <f t="shared" si="36"/>
        <v>0</v>
      </c>
      <c r="H52" s="12">
        <f t="shared" si="36"/>
        <v>200</v>
      </c>
      <c r="I52" s="12">
        <f t="shared" si="3"/>
        <v>61900056</v>
      </c>
    </row>
    <row r="53" spans="1:9" ht="16.5" x14ac:dyDescent="0.15">
      <c r="A53" s="12">
        <f t="shared" si="1"/>
        <v>1503</v>
      </c>
      <c r="B53" s="12">
        <f t="shared" ref="B53:H53" si="37">B38</f>
        <v>6</v>
      </c>
      <c r="C53" s="12">
        <f t="shared" si="37"/>
        <v>0</v>
      </c>
      <c r="D53" s="12">
        <f t="shared" si="37"/>
        <v>0</v>
      </c>
      <c r="E53" s="12">
        <f t="shared" si="37"/>
        <v>30</v>
      </c>
      <c r="F53" s="12" t="str">
        <f t="shared" si="37"/>
        <v>diamond</v>
      </c>
      <c r="G53" s="12">
        <f t="shared" si="37"/>
        <v>0</v>
      </c>
      <c r="H53" s="12">
        <f t="shared" si="37"/>
        <v>300</v>
      </c>
      <c r="I53" s="12">
        <f t="shared" si="3"/>
        <v>61900057</v>
      </c>
    </row>
    <row r="54" spans="1:9" ht="16.5" x14ac:dyDescent="0.15">
      <c r="A54" s="12">
        <f t="shared" si="1"/>
        <v>1503</v>
      </c>
      <c r="B54" s="12">
        <f t="shared" ref="B54:H54" si="38">B39</f>
        <v>7</v>
      </c>
      <c r="C54" s="12">
        <f t="shared" si="38"/>
        <v>0</v>
      </c>
      <c r="D54" s="12">
        <f t="shared" si="38"/>
        <v>0</v>
      </c>
      <c r="E54" s="12">
        <f t="shared" si="38"/>
        <v>35</v>
      </c>
      <c r="F54" s="12" t="str">
        <f t="shared" si="38"/>
        <v>diamond</v>
      </c>
      <c r="G54" s="12">
        <f t="shared" si="38"/>
        <v>0</v>
      </c>
      <c r="H54" s="12">
        <f t="shared" si="38"/>
        <v>300</v>
      </c>
      <c r="I54" s="12">
        <f t="shared" si="3"/>
        <v>61900058</v>
      </c>
    </row>
    <row r="55" spans="1:9" ht="16.5" x14ac:dyDescent="0.15">
      <c r="A55" s="12">
        <f t="shared" si="1"/>
        <v>1503</v>
      </c>
      <c r="B55" s="12">
        <f t="shared" ref="B55:H55" si="39">B40</f>
        <v>8</v>
      </c>
      <c r="C55" s="12">
        <f t="shared" si="39"/>
        <v>0</v>
      </c>
      <c r="D55" s="12">
        <f t="shared" si="39"/>
        <v>0</v>
      </c>
      <c r="E55" s="12">
        <f t="shared" si="39"/>
        <v>40</v>
      </c>
      <c r="F55" s="12" t="str">
        <f t="shared" si="39"/>
        <v>diamond</v>
      </c>
      <c r="G55" s="12">
        <f t="shared" si="39"/>
        <v>0</v>
      </c>
      <c r="H55" s="12">
        <f t="shared" si="39"/>
        <v>400</v>
      </c>
      <c r="I55" s="12">
        <f t="shared" si="3"/>
        <v>61900059</v>
      </c>
    </row>
    <row r="56" spans="1:9" ht="16.5" x14ac:dyDescent="0.15">
      <c r="A56" s="12">
        <f t="shared" si="1"/>
        <v>1503</v>
      </c>
      <c r="B56" s="12">
        <f t="shared" ref="B56:H56" si="40">B41</f>
        <v>9</v>
      </c>
      <c r="C56" s="12">
        <f t="shared" si="40"/>
        <v>0</v>
      </c>
      <c r="D56" s="12">
        <f t="shared" si="40"/>
        <v>0</v>
      </c>
      <c r="E56" s="12">
        <f t="shared" si="40"/>
        <v>45</v>
      </c>
      <c r="F56" s="12" t="str">
        <f t="shared" si="40"/>
        <v>diamond</v>
      </c>
      <c r="G56" s="12">
        <f t="shared" si="40"/>
        <v>0</v>
      </c>
      <c r="H56" s="12">
        <f t="shared" si="40"/>
        <v>400</v>
      </c>
      <c r="I56" s="12">
        <f t="shared" si="3"/>
        <v>61900060</v>
      </c>
    </row>
    <row r="57" spans="1:9" ht="16.5" x14ac:dyDescent="0.15">
      <c r="A57" s="12">
        <f t="shared" si="1"/>
        <v>1503</v>
      </c>
      <c r="B57" s="12">
        <f t="shared" ref="B57:H57" si="41">B42</f>
        <v>10</v>
      </c>
      <c r="C57" s="12">
        <f t="shared" si="41"/>
        <v>0</v>
      </c>
      <c r="D57" s="12">
        <f t="shared" si="41"/>
        <v>0</v>
      </c>
      <c r="E57" s="12">
        <f t="shared" si="41"/>
        <v>50</v>
      </c>
      <c r="F57" s="12" t="str">
        <f t="shared" si="41"/>
        <v>diamond</v>
      </c>
      <c r="G57" s="12">
        <f t="shared" si="41"/>
        <v>0</v>
      </c>
      <c r="H57" s="12">
        <f t="shared" si="41"/>
        <v>500</v>
      </c>
      <c r="I57" s="12">
        <f t="shared" si="3"/>
        <v>61900061</v>
      </c>
    </row>
    <row r="58" spans="1:9" ht="16.5" x14ac:dyDescent="0.15">
      <c r="A58" s="12">
        <f t="shared" si="1"/>
        <v>1503</v>
      </c>
      <c r="B58" s="12">
        <f t="shared" ref="B58:H58" si="42">B43</f>
        <v>11</v>
      </c>
      <c r="C58" s="12">
        <f t="shared" si="42"/>
        <v>0</v>
      </c>
      <c r="D58" s="12">
        <f t="shared" si="42"/>
        <v>0</v>
      </c>
      <c r="E58" s="12">
        <f t="shared" si="42"/>
        <v>60</v>
      </c>
      <c r="F58" s="12" t="str">
        <f t="shared" si="42"/>
        <v>diamond</v>
      </c>
      <c r="G58" s="12">
        <f t="shared" si="42"/>
        <v>0</v>
      </c>
      <c r="H58" s="12">
        <f t="shared" si="42"/>
        <v>500</v>
      </c>
      <c r="I58" s="12">
        <f t="shared" si="3"/>
        <v>61900062</v>
      </c>
    </row>
    <row r="59" spans="1:9" ht="16.5" x14ac:dyDescent="0.15">
      <c r="A59" s="12">
        <f t="shared" si="1"/>
        <v>1503</v>
      </c>
      <c r="B59" s="12">
        <f t="shared" ref="B59:H59" si="43">B44</f>
        <v>12</v>
      </c>
      <c r="C59" s="12">
        <f t="shared" si="43"/>
        <v>0</v>
      </c>
      <c r="D59" s="12">
        <f t="shared" si="43"/>
        <v>0</v>
      </c>
      <c r="E59" s="12">
        <f t="shared" si="43"/>
        <v>70</v>
      </c>
      <c r="F59" s="12" t="str">
        <f t="shared" si="43"/>
        <v>diamond</v>
      </c>
      <c r="G59" s="12">
        <f t="shared" si="43"/>
        <v>0</v>
      </c>
      <c r="H59" s="12">
        <f t="shared" si="43"/>
        <v>600</v>
      </c>
      <c r="I59" s="12">
        <f t="shared" si="3"/>
        <v>61900063</v>
      </c>
    </row>
    <row r="60" spans="1:9" ht="16.5" x14ac:dyDescent="0.15">
      <c r="A60" s="12">
        <f t="shared" si="1"/>
        <v>1503</v>
      </c>
      <c r="B60" s="12">
        <f t="shared" ref="B60:H60" si="44">B45</f>
        <v>13</v>
      </c>
      <c r="C60" s="12">
        <f t="shared" si="44"/>
        <v>0</v>
      </c>
      <c r="D60" s="12">
        <f t="shared" si="44"/>
        <v>0</v>
      </c>
      <c r="E60" s="12">
        <f t="shared" si="44"/>
        <v>80</v>
      </c>
      <c r="F60" s="12" t="str">
        <f t="shared" si="44"/>
        <v>diamond</v>
      </c>
      <c r="G60" s="12">
        <f t="shared" si="44"/>
        <v>0</v>
      </c>
      <c r="H60" s="12">
        <f t="shared" si="44"/>
        <v>600</v>
      </c>
      <c r="I60" s="12">
        <f t="shared" si="3"/>
        <v>61900064</v>
      </c>
    </row>
    <row r="61" spans="1:9" ht="16.5" x14ac:dyDescent="0.15">
      <c r="A61" s="12">
        <f t="shared" si="1"/>
        <v>1503</v>
      </c>
      <c r="B61" s="12">
        <f t="shared" ref="B61:H61" si="45">B46</f>
        <v>14</v>
      </c>
      <c r="C61" s="12">
        <f t="shared" si="45"/>
        <v>0</v>
      </c>
      <c r="D61" s="12">
        <f t="shared" si="45"/>
        <v>0</v>
      </c>
      <c r="E61" s="12">
        <f t="shared" si="45"/>
        <v>90</v>
      </c>
      <c r="F61" s="12" t="str">
        <f t="shared" si="45"/>
        <v>diamond</v>
      </c>
      <c r="G61" s="12">
        <f t="shared" si="45"/>
        <v>0</v>
      </c>
      <c r="H61" s="12">
        <f t="shared" si="45"/>
        <v>700</v>
      </c>
      <c r="I61" s="12">
        <f t="shared" si="3"/>
        <v>61900065</v>
      </c>
    </row>
    <row r="62" spans="1:9" ht="16.5" x14ac:dyDescent="0.15">
      <c r="A62" s="12">
        <f t="shared" si="1"/>
        <v>1503</v>
      </c>
      <c r="B62" s="12">
        <f t="shared" ref="B62:H62" si="46">B47</f>
        <v>15</v>
      </c>
      <c r="C62" s="12">
        <f t="shared" si="46"/>
        <v>0</v>
      </c>
      <c r="D62" s="12">
        <f t="shared" si="46"/>
        <v>0</v>
      </c>
      <c r="E62" s="12">
        <f t="shared" si="46"/>
        <v>100</v>
      </c>
      <c r="F62" s="12" t="str">
        <f t="shared" si="46"/>
        <v>diamond</v>
      </c>
      <c r="G62" s="12">
        <f t="shared" si="46"/>
        <v>0</v>
      </c>
      <c r="H62" s="12">
        <f t="shared" si="46"/>
        <v>700</v>
      </c>
      <c r="I62" s="12">
        <f t="shared" si="3"/>
        <v>61900066</v>
      </c>
    </row>
    <row r="63" spans="1:9" ht="16.5" x14ac:dyDescent="0.15">
      <c r="A63" s="12">
        <f t="shared" si="1"/>
        <v>1504</v>
      </c>
      <c r="B63" s="12">
        <f t="shared" ref="B63:H63" si="47">B48</f>
        <v>1</v>
      </c>
      <c r="C63" s="12">
        <f t="shared" si="47"/>
        <v>0</v>
      </c>
      <c r="D63" s="12">
        <f t="shared" si="47"/>
        <v>0</v>
      </c>
      <c r="E63" s="12">
        <f t="shared" si="47"/>
        <v>5</v>
      </c>
      <c r="F63" s="12" t="str">
        <f t="shared" si="47"/>
        <v>diamond</v>
      </c>
      <c r="G63" s="12">
        <f t="shared" si="47"/>
        <v>0</v>
      </c>
      <c r="H63" s="12">
        <f t="shared" si="47"/>
        <v>50</v>
      </c>
      <c r="I63" s="12">
        <f t="shared" si="3"/>
        <v>61900067</v>
      </c>
    </row>
    <row r="64" spans="1:9" ht="16.5" x14ac:dyDescent="0.15">
      <c r="A64" s="12">
        <f t="shared" si="1"/>
        <v>1504</v>
      </c>
      <c r="B64" s="12">
        <f t="shared" ref="B64:H64" si="48">B49</f>
        <v>2</v>
      </c>
      <c r="C64" s="12">
        <f t="shared" si="48"/>
        <v>0</v>
      </c>
      <c r="D64" s="12">
        <f t="shared" si="48"/>
        <v>0</v>
      </c>
      <c r="E64" s="12">
        <f t="shared" si="48"/>
        <v>10</v>
      </c>
      <c r="F64" s="12" t="str">
        <f t="shared" si="48"/>
        <v>diamond</v>
      </c>
      <c r="G64" s="12">
        <f t="shared" si="48"/>
        <v>0</v>
      </c>
      <c r="H64" s="12">
        <f t="shared" si="48"/>
        <v>100</v>
      </c>
      <c r="I64" s="12">
        <f t="shared" si="3"/>
        <v>61900068</v>
      </c>
    </row>
    <row r="65" spans="1:9" ht="16.5" x14ac:dyDescent="0.15">
      <c r="A65" s="12">
        <f t="shared" si="1"/>
        <v>1504</v>
      </c>
      <c r="B65" s="12">
        <f t="shared" ref="B65:H65" si="49">B50</f>
        <v>3</v>
      </c>
      <c r="C65" s="12">
        <f t="shared" si="49"/>
        <v>0</v>
      </c>
      <c r="D65" s="12">
        <f t="shared" si="49"/>
        <v>0</v>
      </c>
      <c r="E65" s="12">
        <f t="shared" si="49"/>
        <v>15</v>
      </c>
      <c r="F65" s="12" t="str">
        <f t="shared" si="49"/>
        <v>diamond</v>
      </c>
      <c r="G65" s="12">
        <f t="shared" si="49"/>
        <v>0</v>
      </c>
      <c r="H65" s="12">
        <f t="shared" si="49"/>
        <v>100</v>
      </c>
      <c r="I65" s="12">
        <f t="shared" si="3"/>
        <v>61900069</v>
      </c>
    </row>
    <row r="66" spans="1:9" ht="16.5" x14ac:dyDescent="0.15">
      <c r="A66" s="12">
        <f t="shared" si="1"/>
        <v>1504</v>
      </c>
      <c r="B66" s="12">
        <f t="shared" ref="B66:H66" si="50">B51</f>
        <v>4</v>
      </c>
      <c r="C66" s="12">
        <f t="shared" si="50"/>
        <v>0</v>
      </c>
      <c r="D66" s="12">
        <f t="shared" si="50"/>
        <v>0</v>
      </c>
      <c r="E66" s="12">
        <f t="shared" si="50"/>
        <v>20</v>
      </c>
      <c r="F66" s="12" t="str">
        <f t="shared" si="50"/>
        <v>diamond</v>
      </c>
      <c r="G66" s="12">
        <f t="shared" si="50"/>
        <v>0</v>
      </c>
      <c r="H66" s="12">
        <f t="shared" si="50"/>
        <v>200</v>
      </c>
      <c r="I66" s="12">
        <f t="shared" si="3"/>
        <v>61900070</v>
      </c>
    </row>
    <row r="67" spans="1:9" ht="16.5" x14ac:dyDescent="0.15">
      <c r="A67" s="12">
        <f t="shared" si="1"/>
        <v>1504</v>
      </c>
      <c r="B67" s="12">
        <f t="shared" ref="B67:H67" si="51">B52</f>
        <v>5</v>
      </c>
      <c r="C67" s="12">
        <f t="shared" si="51"/>
        <v>0</v>
      </c>
      <c r="D67" s="12">
        <f t="shared" si="51"/>
        <v>0</v>
      </c>
      <c r="E67" s="12">
        <f t="shared" si="51"/>
        <v>25</v>
      </c>
      <c r="F67" s="12" t="str">
        <f t="shared" si="51"/>
        <v>diamond</v>
      </c>
      <c r="G67" s="12">
        <f t="shared" si="51"/>
        <v>0</v>
      </c>
      <c r="H67" s="12">
        <f t="shared" si="51"/>
        <v>200</v>
      </c>
      <c r="I67" s="12">
        <f t="shared" si="3"/>
        <v>61900071</v>
      </c>
    </row>
    <row r="68" spans="1:9" ht="16.5" x14ac:dyDescent="0.15">
      <c r="A68" s="12">
        <f t="shared" si="1"/>
        <v>1504</v>
      </c>
      <c r="B68" s="12">
        <f t="shared" ref="B68:H68" si="52">B53</f>
        <v>6</v>
      </c>
      <c r="C68" s="12">
        <f t="shared" si="52"/>
        <v>0</v>
      </c>
      <c r="D68" s="12">
        <f t="shared" si="52"/>
        <v>0</v>
      </c>
      <c r="E68" s="12">
        <f t="shared" si="52"/>
        <v>30</v>
      </c>
      <c r="F68" s="12" t="str">
        <f t="shared" si="52"/>
        <v>diamond</v>
      </c>
      <c r="G68" s="12">
        <f t="shared" si="52"/>
        <v>0</v>
      </c>
      <c r="H68" s="12">
        <f t="shared" si="52"/>
        <v>300</v>
      </c>
      <c r="I68" s="12">
        <f t="shared" si="3"/>
        <v>61900072</v>
      </c>
    </row>
    <row r="69" spans="1:9" ht="16.5" x14ac:dyDescent="0.15">
      <c r="A69" s="12">
        <f t="shared" si="1"/>
        <v>1504</v>
      </c>
      <c r="B69" s="12">
        <f t="shared" ref="B69:H69" si="53">B54</f>
        <v>7</v>
      </c>
      <c r="C69" s="12">
        <f t="shared" si="53"/>
        <v>0</v>
      </c>
      <c r="D69" s="12">
        <f t="shared" si="53"/>
        <v>0</v>
      </c>
      <c r="E69" s="12">
        <f t="shared" si="53"/>
        <v>35</v>
      </c>
      <c r="F69" s="12" t="str">
        <f t="shared" si="53"/>
        <v>diamond</v>
      </c>
      <c r="G69" s="12">
        <f t="shared" si="53"/>
        <v>0</v>
      </c>
      <c r="H69" s="12">
        <f t="shared" si="53"/>
        <v>300</v>
      </c>
      <c r="I69" s="12">
        <f t="shared" si="3"/>
        <v>61900073</v>
      </c>
    </row>
    <row r="70" spans="1:9" ht="16.5" x14ac:dyDescent="0.15">
      <c r="A70" s="12">
        <f t="shared" si="1"/>
        <v>1504</v>
      </c>
      <c r="B70" s="12">
        <f t="shared" ref="B70:H70" si="54">B55</f>
        <v>8</v>
      </c>
      <c r="C70" s="12">
        <f t="shared" si="54"/>
        <v>0</v>
      </c>
      <c r="D70" s="12">
        <f t="shared" si="54"/>
        <v>0</v>
      </c>
      <c r="E70" s="12">
        <f t="shared" si="54"/>
        <v>40</v>
      </c>
      <c r="F70" s="12" t="str">
        <f t="shared" si="54"/>
        <v>diamond</v>
      </c>
      <c r="G70" s="12">
        <f t="shared" si="54"/>
        <v>0</v>
      </c>
      <c r="H70" s="12">
        <f t="shared" si="54"/>
        <v>400</v>
      </c>
      <c r="I70" s="12">
        <f t="shared" si="3"/>
        <v>61900074</v>
      </c>
    </row>
    <row r="71" spans="1:9" ht="16.5" x14ac:dyDescent="0.15">
      <c r="A71" s="12">
        <f t="shared" si="1"/>
        <v>1504</v>
      </c>
      <c r="B71" s="12">
        <f t="shared" ref="B71:H71" si="55">B56</f>
        <v>9</v>
      </c>
      <c r="C71" s="12">
        <f t="shared" si="55"/>
        <v>0</v>
      </c>
      <c r="D71" s="12">
        <f t="shared" si="55"/>
        <v>0</v>
      </c>
      <c r="E71" s="12">
        <f t="shared" si="55"/>
        <v>45</v>
      </c>
      <c r="F71" s="12" t="str">
        <f t="shared" si="55"/>
        <v>diamond</v>
      </c>
      <c r="G71" s="12">
        <f t="shared" si="55"/>
        <v>0</v>
      </c>
      <c r="H71" s="12">
        <f t="shared" si="55"/>
        <v>400</v>
      </c>
      <c r="I71" s="12">
        <f t="shared" si="3"/>
        <v>61900075</v>
      </c>
    </row>
    <row r="72" spans="1:9" ht="16.5" x14ac:dyDescent="0.15">
      <c r="A72" s="12">
        <f t="shared" si="1"/>
        <v>1504</v>
      </c>
      <c r="B72" s="12">
        <f t="shared" ref="B72:H72" si="56">B57</f>
        <v>10</v>
      </c>
      <c r="C72" s="12">
        <f t="shared" si="56"/>
        <v>0</v>
      </c>
      <c r="D72" s="12">
        <f t="shared" si="56"/>
        <v>0</v>
      </c>
      <c r="E72" s="12">
        <f t="shared" si="56"/>
        <v>50</v>
      </c>
      <c r="F72" s="12" t="str">
        <f t="shared" si="56"/>
        <v>diamond</v>
      </c>
      <c r="G72" s="12">
        <f t="shared" si="56"/>
        <v>0</v>
      </c>
      <c r="H72" s="12">
        <f t="shared" si="56"/>
        <v>500</v>
      </c>
      <c r="I72" s="12">
        <f t="shared" si="3"/>
        <v>61900076</v>
      </c>
    </row>
    <row r="73" spans="1:9" ht="16.5" x14ac:dyDescent="0.15">
      <c r="A73" s="12">
        <f t="shared" si="1"/>
        <v>1504</v>
      </c>
      <c r="B73" s="12">
        <f t="shared" ref="B73:H73" si="57">B58</f>
        <v>11</v>
      </c>
      <c r="C73" s="12">
        <f t="shared" si="57"/>
        <v>0</v>
      </c>
      <c r="D73" s="12">
        <f t="shared" si="57"/>
        <v>0</v>
      </c>
      <c r="E73" s="12">
        <f t="shared" si="57"/>
        <v>60</v>
      </c>
      <c r="F73" s="12" t="str">
        <f t="shared" si="57"/>
        <v>diamond</v>
      </c>
      <c r="G73" s="12">
        <f t="shared" si="57"/>
        <v>0</v>
      </c>
      <c r="H73" s="12">
        <f t="shared" si="57"/>
        <v>500</v>
      </c>
      <c r="I73" s="12">
        <f t="shared" si="3"/>
        <v>61900077</v>
      </c>
    </row>
    <row r="74" spans="1:9" ht="16.5" x14ac:dyDescent="0.15">
      <c r="A74" s="12">
        <f t="shared" si="1"/>
        <v>1504</v>
      </c>
      <c r="B74" s="12">
        <f t="shared" ref="B74:H74" si="58">B59</f>
        <v>12</v>
      </c>
      <c r="C74" s="12">
        <f t="shared" si="58"/>
        <v>0</v>
      </c>
      <c r="D74" s="12">
        <f t="shared" si="58"/>
        <v>0</v>
      </c>
      <c r="E74" s="12">
        <f t="shared" si="58"/>
        <v>70</v>
      </c>
      <c r="F74" s="12" t="str">
        <f t="shared" si="58"/>
        <v>diamond</v>
      </c>
      <c r="G74" s="12">
        <f t="shared" si="58"/>
        <v>0</v>
      </c>
      <c r="H74" s="12">
        <f t="shared" si="58"/>
        <v>600</v>
      </c>
      <c r="I74" s="12">
        <f t="shared" si="3"/>
        <v>61900078</v>
      </c>
    </row>
    <row r="75" spans="1:9" ht="16.5" x14ac:dyDescent="0.15">
      <c r="A75" s="12">
        <f t="shared" si="1"/>
        <v>1504</v>
      </c>
      <c r="B75" s="12">
        <f t="shared" ref="B75:H75" si="59">B60</f>
        <v>13</v>
      </c>
      <c r="C75" s="12">
        <f t="shared" si="59"/>
        <v>0</v>
      </c>
      <c r="D75" s="12">
        <f t="shared" si="59"/>
        <v>0</v>
      </c>
      <c r="E75" s="12">
        <f t="shared" si="59"/>
        <v>80</v>
      </c>
      <c r="F75" s="12" t="str">
        <f t="shared" si="59"/>
        <v>diamond</v>
      </c>
      <c r="G75" s="12">
        <f t="shared" si="59"/>
        <v>0</v>
      </c>
      <c r="H75" s="12">
        <f t="shared" si="59"/>
        <v>600</v>
      </c>
      <c r="I75" s="12">
        <f t="shared" si="3"/>
        <v>61900079</v>
      </c>
    </row>
    <row r="76" spans="1:9" ht="16.5" x14ac:dyDescent="0.15">
      <c r="A76" s="12">
        <f t="shared" si="1"/>
        <v>1504</v>
      </c>
      <c r="B76" s="12">
        <f t="shared" ref="B76:H76" si="60">B61</f>
        <v>14</v>
      </c>
      <c r="C76" s="12">
        <f t="shared" si="60"/>
        <v>0</v>
      </c>
      <c r="D76" s="12">
        <f t="shared" si="60"/>
        <v>0</v>
      </c>
      <c r="E76" s="12">
        <f t="shared" si="60"/>
        <v>90</v>
      </c>
      <c r="F76" s="12" t="str">
        <f t="shared" si="60"/>
        <v>diamond</v>
      </c>
      <c r="G76" s="12">
        <f t="shared" si="60"/>
        <v>0</v>
      </c>
      <c r="H76" s="12">
        <f t="shared" si="60"/>
        <v>700</v>
      </c>
      <c r="I76" s="12">
        <f t="shared" si="3"/>
        <v>61900080</v>
      </c>
    </row>
    <row r="77" spans="1:9" ht="16.5" x14ac:dyDescent="0.15">
      <c r="A77" s="12">
        <f t="shared" si="1"/>
        <v>1504</v>
      </c>
      <c r="B77" s="12">
        <f t="shared" ref="B77:H77" si="61">B62</f>
        <v>15</v>
      </c>
      <c r="C77" s="12">
        <f t="shared" si="61"/>
        <v>0</v>
      </c>
      <c r="D77" s="12">
        <f t="shared" si="61"/>
        <v>0</v>
      </c>
      <c r="E77" s="12">
        <f t="shared" si="61"/>
        <v>100</v>
      </c>
      <c r="F77" s="12" t="str">
        <f t="shared" si="61"/>
        <v>diamond</v>
      </c>
      <c r="G77" s="12">
        <f t="shared" si="61"/>
        <v>0</v>
      </c>
      <c r="H77" s="12">
        <f t="shared" si="61"/>
        <v>700</v>
      </c>
      <c r="I77" s="12">
        <f t="shared" si="3"/>
        <v>61900081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new_activity(活动)</vt:lpstr>
      <vt:lpstr>new_activity(条件子活动)</vt:lpstr>
      <vt:lpstr>new_activity(限购子活动)</vt:lpstr>
      <vt:lpstr>new_activity(宝箱活动)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weihaizhou</dc:creator>
  <cp:lastModifiedBy>xuliqing</cp:lastModifiedBy>
  <dcterms:created xsi:type="dcterms:W3CDTF">2015-12-19T07:57:00Z</dcterms:created>
  <dcterms:modified xsi:type="dcterms:W3CDTF">2016-06-03T08:45:35Z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